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\Desktop\sptzl\"/>
    </mc:Choice>
  </mc:AlternateContent>
  <bookViews>
    <workbookView xWindow="0" yWindow="0" windowWidth="28800" windowHeight="12435" activeTab="6"/>
  </bookViews>
  <sheets>
    <sheet name="fig. 1B body length" sheetId="1" r:id="rId1"/>
    <sheet name="Figure 1I" sheetId="7" r:id="rId2"/>
    <sheet name="Figure 1J" sheetId="8" r:id="rId3"/>
    <sheet name="Figure 1K" sheetId="9" r:id="rId4"/>
    <sheet name="figure 1L WT" sheetId="10" r:id="rId5"/>
    <sheet name="figure 1L spzl" sheetId="18" r:id="rId6"/>
    <sheet name="figure 1M" sheetId="11" r:id="rId7"/>
    <sheet name="figure 1N" sheetId="12" r:id="rId8"/>
    <sheet name="figure 6E" sheetId="13" r:id="rId9"/>
    <sheet name="figure  8D" sheetId="14" r:id="rId10"/>
    <sheet name="figure 8G" sheetId="16" r:id="rId11"/>
    <sheet name="fig 9C angle of kinking" sheetId="2" r:id="rId12"/>
    <sheet name="figure 9F noto def. index" sheetId="3" r:id="rId13"/>
    <sheet name="figure 10E vertebral sym. index" sheetId="4" r:id="rId14"/>
    <sheet name="Figure 9H canal diameter" sheetId="6" r:id="rId15"/>
    <sheet name="Figure 9H canal diameter." sheetId="19" r:id="rId16"/>
    <sheet name="Sup figure 1C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9" l="1"/>
  <c r="P31" i="19"/>
  <c r="Q30" i="19"/>
  <c r="P30" i="19"/>
  <c r="Q29" i="19"/>
  <c r="P29" i="19"/>
  <c r="Q28" i="19"/>
  <c r="P28" i="19"/>
  <c r="Q27" i="19"/>
  <c r="P27" i="19"/>
  <c r="Q26" i="19"/>
  <c r="P26" i="19"/>
  <c r="Q25" i="19"/>
  <c r="P25" i="19"/>
  <c r="Q24" i="19"/>
  <c r="P24" i="19"/>
  <c r="Q23" i="19"/>
  <c r="P23" i="19"/>
  <c r="Q21" i="19"/>
  <c r="P21" i="19"/>
  <c r="Q20" i="19"/>
  <c r="P20" i="19"/>
  <c r="Q19" i="19"/>
  <c r="P19" i="19"/>
  <c r="Q18" i="19"/>
  <c r="P18" i="19"/>
  <c r="Q17" i="19"/>
  <c r="P17" i="19"/>
  <c r="Q16" i="19"/>
  <c r="P16" i="19"/>
  <c r="Q15" i="19"/>
  <c r="P15" i="19"/>
  <c r="Q14" i="19"/>
  <c r="P14" i="19"/>
  <c r="Q13" i="19"/>
  <c r="P13" i="19"/>
  <c r="T139" i="18" l="1"/>
  <c r="Z139" i="18" s="1"/>
  <c r="N139" i="18"/>
  <c r="N138" i="18"/>
  <c r="T138" i="18" s="1"/>
  <c r="Z138" i="18" s="1"/>
  <c r="T137" i="18"/>
  <c r="Z137" i="18" s="1"/>
  <c r="N137" i="18"/>
  <c r="N136" i="18"/>
  <c r="T136" i="18" s="1"/>
  <c r="Z136" i="18" s="1"/>
  <c r="T135" i="18"/>
  <c r="Z135" i="18" s="1"/>
  <c r="N135" i="18"/>
  <c r="N134" i="18"/>
  <c r="T134" i="18" s="1"/>
  <c r="Z134" i="18" s="1"/>
  <c r="U133" i="18"/>
  <c r="AA133" i="18" s="1"/>
  <c r="T133" i="18"/>
  <c r="Z133" i="18" s="1"/>
  <c r="O133" i="18"/>
  <c r="N133" i="18"/>
  <c r="Z132" i="18"/>
  <c r="T132" i="18"/>
  <c r="O132" i="18"/>
  <c r="U132" i="18" s="1"/>
  <c r="AA132" i="18" s="1"/>
  <c r="N132" i="18"/>
  <c r="U131" i="18"/>
  <c r="AA131" i="18" s="1"/>
  <c r="O131" i="18"/>
  <c r="N131" i="18"/>
  <c r="T131" i="18" s="1"/>
  <c r="Z131" i="18" s="1"/>
  <c r="T130" i="18"/>
  <c r="Z130" i="18" s="1"/>
  <c r="O130" i="18"/>
  <c r="U130" i="18" s="1"/>
  <c r="AA130" i="18" s="1"/>
  <c r="N130" i="18"/>
  <c r="U129" i="18"/>
  <c r="AA129" i="18" s="1"/>
  <c r="O129" i="18"/>
  <c r="N129" i="18"/>
  <c r="T129" i="18" s="1"/>
  <c r="Z129" i="18" s="1"/>
  <c r="O128" i="18"/>
  <c r="U128" i="18" s="1"/>
  <c r="AA128" i="18" s="1"/>
  <c r="N128" i="18"/>
  <c r="T128" i="18" s="1"/>
  <c r="Z128" i="18" s="1"/>
  <c r="U127" i="18"/>
  <c r="AA127" i="18" s="1"/>
  <c r="O127" i="18"/>
  <c r="N127" i="18"/>
  <c r="T127" i="18" s="1"/>
  <c r="Z127" i="18" s="1"/>
  <c r="O126" i="18"/>
  <c r="U126" i="18" s="1"/>
  <c r="AA126" i="18" s="1"/>
  <c r="N126" i="18"/>
  <c r="T126" i="18" s="1"/>
  <c r="Z126" i="18" s="1"/>
  <c r="U125" i="18"/>
  <c r="AA125" i="18" s="1"/>
  <c r="T125" i="18"/>
  <c r="Z125" i="18" s="1"/>
  <c r="O125" i="18"/>
  <c r="N125" i="18"/>
  <c r="Z124" i="18"/>
  <c r="T124" i="18"/>
  <c r="O124" i="18"/>
  <c r="U124" i="18" s="1"/>
  <c r="AA124" i="18" s="1"/>
  <c r="N124" i="18"/>
  <c r="U123" i="18"/>
  <c r="AA123" i="18" s="1"/>
  <c r="O123" i="18"/>
  <c r="N123" i="18"/>
  <c r="T123" i="18" s="1"/>
  <c r="Z123" i="18" s="1"/>
  <c r="O122" i="18"/>
  <c r="U122" i="18" s="1"/>
  <c r="AA122" i="18" s="1"/>
  <c r="N122" i="18"/>
  <c r="T122" i="18" s="1"/>
  <c r="Z122" i="18" s="1"/>
  <c r="U121" i="18"/>
  <c r="AA121" i="18" s="1"/>
  <c r="O121" i="18"/>
  <c r="N121" i="18"/>
  <c r="T121" i="18" s="1"/>
  <c r="Z121" i="18" s="1"/>
  <c r="Z120" i="18"/>
  <c r="O120" i="18"/>
  <c r="U120" i="18" s="1"/>
  <c r="AA120" i="18" s="1"/>
  <c r="N120" i="18"/>
  <c r="T120" i="18" s="1"/>
  <c r="U119" i="18"/>
  <c r="AA119" i="18" s="1"/>
  <c r="O119" i="18"/>
  <c r="N119" i="18"/>
  <c r="T119" i="18" s="1"/>
  <c r="Z119" i="18" s="1"/>
  <c r="T118" i="18"/>
  <c r="Z118" i="18" s="1"/>
  <c r="O118" i="18"/>
  <c r="U118" i="18" s="1"/>
  <c r="AA118" i="18" s="1"/>
  <c r="N118" i="18"/>
  <c r="U117" i="18"/>
  <c r="AA117" i="18" s="1"/>
  <c r="T117" i="18"/>
  <c r="Z117" i="18" s="1"/>
  <c r="O117" i="18"/>
  <c r="N117" i="18"/>
  <c r="Z116" i="18"/>
  <c r="T116" i="18"/>
  <c r="O116" i="18"/>
  <c r="U116" i="18" s="1"/>
  <c r="AA116" i="18" s="1"/>
  <c r="N116" i="18"/>
  <c r="U115" i="18"/>
  <c r="AA115" i="18" s="1"/>
  <c r="O115" i="18"/>
  <c r="N115" i="18"/>
  <c r="T115" i="18" s="1"/>
  <c r="Z115" i="18" s="1"/>
  <c r="V114" i="18"/>
  <c r="AB114" i="18" s="1"/>
  <c r="T114" i="18"/>
  <c r="Z114" i="18" s="1"/>
  <c r="P114" i="18"/>
  <c r="O114" i="18"/>
  <c r="U114" i="18" s="1"/>
  <c r="AA114" i="18" s="1"/>
  <c r="N114" i="18"/>
  <c r="U113" i="18"/>
  <c r="AA113" i="18" s="1"/>
  <c r="P113" i="18"/>
  <c r="V113" i="18" s="1"/>
  <c r="AB113" i="18" s="1"/>
  <c r="O113" i="18"/>
  <c r="N113" i="18"/>
  <c r="T113" i="18" s="1"/>
  <c r="Z113" i="18" s="1"/>
  <c r="Q112" i="18"/>
  <c r="W112" i="18" s="1"/>
  <c r="AC112" i="18" s="1"/>
  <c r="P112" i="18"/>
  <c r="V112" i="18" s="1"/>
  <c r="AB112" i="18" s="1"/>
  <c r="O112" i="18"/>
  <c r="U112" i="18" s="1"/>
  <c r="AA112" i="18" s="1"/>
  <c r="N112" i="18"/>
  <c r="T112" i="18" s="1"/>
  <c r="Z112" i="18" s="1"/>
  <c r="Q111" i="18"/>
  <c r="W111" i="18" s="1"/>
  <c r="AC111" i="18" s="1"/>
  <c r="P111" i="18"/>
  <c r="V111" i="18" s="1"/>
  <c r="AB111" i="18" s="1"/>
  <c r="O111" i="18"/>
  <c r="U111" i="18" s="1"/>
  <c r="AA111" i="18" s="1"/>
  <c r="N111" i="18"/>
  <c r="T111" i="18" s="1"/>
  <c r="Z111" i="18" s="1"/>
  <c r="Q110" i="18"/>
  <c r="W110" i="18" s="1"/>
  <c r="AC110" i="18" s="1"/>
  <c r="P110" i="18"/>
  <c r="V110" i="18" s="1"/>
  <c r="AB110" i="18" s="1"/>
  <c r="O110" i="18"/>
  <c r="U110" i="18" s="1"/>
  <c r="AA110" i="18" s="1"/>
  <c r="N110" i="18"/>
  <c r="T110" i="18" s="1"/>
  <c r="Z110" i="18" s="1"/>
  <c r="Q109" i="18"/>
  <c r="W109" i="18" s="1"/>
  <c r="AC109" i="18" s="1"/>
  <c r="P109" i="18"/>
  <c r="V109" i="18" s="1"/>
  <c r="AB109" i="18" s="1"/>
  <c r="O109" i="18"/>
  <c r="U109" i="18" s="1"/>
  <c r="AA109" i="18" s="1"/>
  <c r="N109" i="18"/>
  <c r="T109" i="18" s="1"/>
  <c r="Z109" i="18" s="1"/>
  <c r="AB108" i="18"/>
  <c r="Z108" i="18"/>
  <c r="W108" i="18"/>
  <c r="AC108" i="18" s="1"/>
  <c r="U108" i="18"/>
  <c r="AA108" i="18" s="1"/>
  <c r="S108" i="18"/>
  <c r="Y108" i="18" s="1"/>
  <c r="Q108" i="18"/>
  <c r="P108" i="18"/>
  <c r="V108" i="18" s="1"/>
  <c r="O108" i="18"/>
  <c r="N108" i="18"/>
  <c r="T108" i="18" s="1"/>
  <c r="M108" i="18"/>
  <c r="V107" i="18"/>
  <c r="AB107" i="18" s="1"/>
  <c r="T107" i="18"/>
  <c r="Z107" i="18" s="1"/>
  <c r="Q107" i="18"/>
  <c r="W107" i="18" s="1"/>
  <c r="AC107" i="18" s="1"/>
  <c r="P107" i="18"/>
  <c r="O107" i="18"/>
  <c r="U107" i="18" s="1"/>
  <c r="AA107" i="18" s="1"/>
  <c r="N107" i="18"/>
  <c r="M107" i="18"/>
  <c r="S107" i="18" s="1"/>
  <c r="Y107" i="18" s="1"/>
  <c r="AB106" i="18"/>
  <c r="Z106" i="18"/>
  <c r="W106" i="18"/>
  <c r="AC106" i="18" s="1"/>
  <c r="U106" i="18"/>
  <c r="AA106" i="18" s="1"/>
  <c r="S106" i="18"/>
  <c r="Y106" i="18" s="1"/>
  <c r="Q106" i="18"/>
  <c r="P106" i="18"/>
  <c r="V106" i="18" s="1"/>
  <c r="O106" i="18"/>
  <c r="N106" i="18"/>
  <c r="T106" i="18" s="1"/>
  <c r="M106" i="18"/>
  <c r="V105" i="18"/>
  <c r="AB105" i="18" s="1"/>
  <c r="T105" i="18"/>
  <c r="Z105" i="18" s="1"/>
  <c r="Q105" i="18"/>
  <c r="W105" i="18" s="1"/>
  <c r="AC105" i="18" s="1"/>
  <c r="P105" i="18"/>
  <c r="O105" i="18"/>
  <c r="U105" i="18" s="1"/>
  <c r="AA105" i="18" s="1"/>
  <c r="N105" i="18"/>
  <c r="M105" i="18"/>
  <c r="S105" i="18" s="1"/>
  <c r="Y105" i="18" s="1"/>
  <c r="Z104" i="18"/>
  <c r="W104" i="18"/>
  <c r="AC104" i="18" s="1"/>
  <c r="U104" i="18"/>
  <c r="AA104" i="18" s="1"/>
  <c r="S104" i="18"/>
  <c r="Y104" i="18" s="1"/>
  <c r="Q104" i="18"/>
  <c r="P104" i="18"/>
  <c r="V104" i="18" s="1"/>
  <c r="AB104" i="18" s="1"/>
  <c r="O104" i="18"/>
  <c r="N104" i="18"/>
  <c r="T104" i="18" s="1"/>
  <c r="M104" i="18"/>
  <c r="AA103" i="18"/>
  <c r="V103" i="18"/>
  <c r="AB103" i="18" s="1"/>
  <c r="T103" i="18"/>
  <c r="Z103" i="18" s="1"/>
  <c r="Q103" i="18"/>
  <c r="W103" i="18" s="1"/>
  <c r="AC103" i="18" s="1"/>
  <c r="P103" i="18"/>
  <c r="O103" i="18"/>
  <c r="U103" i="18" s="1"/>
  <c r="N103" i="18"/>
  <c r="M103" i="18"/>
  <c r="S103" i="18" s="1"/>
  <c r="Y103" i="18" s="1"/>
  <c r="Z102" i="18"/>
  <c r="W102" i="18"/>
  <c r="AC102" i="18" s="1"/>
  <c r="U102" i="18"/>
  <c r="AA102" i="18" s="1"/>
  <c r="S102" i="18"/>
  <c r="Y102" i="18" s="1"/>
  <c r="Q102" i="18"/>
  <c r="P102" i="18"/>
  <c r="V102" i="18" s="1"/>
  <c r="AB102" i="18" s="1"/>
  <c r="O102" i="18"/>
  <c r="N102" i="18"/>
  <c r="T102" i="18" s="1"/>
  <c r="M102" i="18"/>
  <c r="V101" i="18"/>
  <c r="AB101" i="18" s="1"/>
  <c r="T101" i="18"/>
  <c r="Z101" i="18" s="1"/>
  <c r="Q101" i="18"/>
  <c r="W101" i="18" s="1"/>
  <c r="AC101" i="18" s="1"/>
  <c r="P101" i="18"/>
  <c r="O101" i="18"/>
  <c r="U101" i="18" s="1"/>
  <c r="AA101" i="18" s="1"/>
  <c r="N101" i="18"/>
  <c r="M101" i="18"/>
  <c r="S101" i="18" s="1"/>
  <c r="Y101" i="18" s="1"/>
  <c r="Z100" i="18"/>
  <c r="W100" i="18"/>
  <c r="AC100" i="18" s="1"/>
  <c r="U100" i="18"/>
  <c r="AA100" i="18" s="1"/>
  <c r="S100" i="18"/>
  <c r="Y100" i="18" s="1"/>
  <c r="Q100" i="18"/>
  <c r="P100" i="18"/>
  <c r="V100" i="18" s="1"/>
  <c r="AB100" i="18" s="1"/>
  <c r="O100" i="18"/>
  <c r="N100" i="18"/>
  <c r="T100" i="18" s="1"/>
  <c r="M100" i="18"/>
  <c r="AA99" i="18"/>
  <c r="V99" i="18"/>
  <c r="AB99" i="18" s="1"/>
  <c r="T99" i="18"/>
  <c r="Z99" i="18" s="1"/>
  <c r="Q99" i="18"/>
  <c r="W99" i="18" s="1"/>
  <c r="AC99" i="18" s="1"/>
  <c r="P99" i="18"/>
  <c r="O99" i="18"/>
  <c r="U99" i="18" s="1"/>
  <c r="N99" i="18"/>
  <c r="M99" i="18"/>
  <c r="S99" i="18" s="1"/>
  <c r="Y99" i="18" s="1"/>
  <c r="Z98" i="18"/>
  <c r="W98" i="18"/>
  <c r="AC98" i="18" s="1"/>
  <c r="U98" i="18"/>
  <c r="AA98" i="18" s="1"/>
  <c r="S98" i="18"/>
  <c r="Y98" i="18" s="1"/>
  <c r="Q98" i="18"/>
  <c r="P98" i="18"/>
  <c r="V98" i="18" s="1"/>
  <c r="AB98" i="18" s="1"/>
  <c r="O98" i="18"/>
  <c r="N98" i="18"/>
  <c r="T98" i="18" s="1"/>
  <c r="M98" i="18"/>
  <c r="V97" i="18"/>
  <c r="AB97" i="18" s="1"/>
  <c r="T97" i="18"/>
  <c r="Z97" i="18" s="1"/>
  <c r="Q97" i="18"/>
  <c r="W97" i="18" s="1"/>
  <c r="AC97" i="18" s="1"/>
  <c r="P97" i="18"/>
  <c r="O97" i="18"/>
  <c r="U97" i="18" s="1"/>
  <c r="AA97" i="18" s="1"/>
  <c r="N97" i="18"/>
  <c r="M97" i="18"/>
  <c r="S97" i="18" s="1"/>
  <c r="Y97" i="18" s="1"/>
  <c r="Z96" i="18"/>
  <c r="W96" i="18"/>
  <c r="AC96" i="18" s="1"/>
  <c r="U96" i="18"/>
  <c r="AA96" i="18" s="1"/>
  <c r="S96" i="18"/>
  <c r="Y96" i="18" s="1"/>
  <c r="Q96" i="18"/>
  <c r="P96" i="18"/>
  <c r="V96" i="18" s="1"/>
  <c r="AB96" i="18" s="1"/>
  <c r="O96" i="18"/>
  <c r="N96" i="18"/>
  <c r="T96" i="18" s="1"/>
  <c r="M96" i="18"/>
  <c r="AA95" i="18"/>
  <c r="V95" i="18"/>
  <c r="AB95" i="18" s="1"/>
  <c r="T95" i="18"/>
  <c r="Z95" i="18" s="1"/>
  <c r="Q95" i="18"/>
  <c r="W95" i="18" s="1"/>
  <c r="AC95" i="18" s="1"/>
  <c r="P95" i="18"/>
  <c r="O95" i="18"/>
  <c r="U95" i="18" s="1"/>
  <c r="N95" i="18"/>
  <c r="M95" i="18"/>
  <c r="S95" i="18" s="1"/>
  <c r="Y95" i="18" s="1"/>
  <c r="Z94" i="18"/>
  <c r="W94" i="18"/>
  <c r="AC94" i="18" s="1"/>
  <c r="U94" i="18"/>
  <c r="AA94" i="18" s="1"/>
  <c r="S94" i="18"/>
  <c r="Y94" i="18" s="1"/>
  <c r="Q94" i="18"/>
  <c r="P94" i="18"/>
  <c r="V94" i="18" s="1"/>
  <c r="AB94" i="18" s="1"/>
  <c r="O94" i="18"/>
  <c r="N94" i="18"/>
  <c r="T94" i="18" s="1"/>
  <c r="M94" i="18"/>
  <c r="V93" i="18"/>
  <c r="AB93" i="18" s="1"/>
  <c r="T93" i="18"/>
  <c r="Z93" i="18" s="1"/>
  <c r="Q93" i="18"/>
  <c r="W93" i="18" s="1"/>
  <c r="AC93" i="18" s="1"/>
  <c r="P93" i="18"/>
  <c r="O93" i="18"/>
  <c r="U93" i="18" s="1"/>
  <c r="AA93" i="18" s="1"/>
  <c r="N93" i="18"/>
  <c r="M93" i="18"/>
  <c r="S93" i="18" s="1"/>
  <c r="Y93" i="18" s="1"/>
  <c r="Z92" i="18"/>
  <c r="W92" i="18"/>
  <c r="AC92" i="18" s="1"/>
  <c r="U92" i="18"/>
  <c r="AA92" i="18" s="1"/>
  <c r="S92" i="18"/>
  <c r="Y92" i="18" s="1"/>
  <c r="Q92" i="18"/>
  <c r="P92" i="18"/>
  <c r="V92" i="18" s="1"/>
  <c r="AB92" i="18" s="1"/>
  <c r="O92" i="18"/>
  <c r="N92" i="18"/>
  <c r="T92" i="18" s="1"/>
  <c r="M92" i="18"/>
  <c r="AA91" i="18"/>
  <c r="V91" i="18"/>
  <c r="AB91" i="18" s="1"/>
  <c r="T91" i="18"/>
  <c r="Z91" i="18" s="1"/>
  <c r="Q91" i="18"/>
  <c r="W91" i="18" s="1"/>
  <c r="AC91" i="18" s="1"/>
  <c r="P91" i="18"/>
  <c r="O91" i="18"/>
  <c r="U91" i="18" s="1"/>
  <c r="N91" i="18"/>
  <c r="M91" i="18"/>
  <c r="S91" i="18" s="1"/>
  <c r="Y91" i="18" s="1"/>
  <c r="Z90" i="18"/>
  <c r="W90" i="18"/>
  <c r="AC90" i="18" s="1"/>
  <c r="U90" i="18"/>
  <c r="AA90" i="18" s="1"/>
  <c r="S90" i="18"/>
  <c r="Y90" i="18" s="1"/>
  <c r="Q90" i="18"/>
  <c r="P90" i="18"/>
  <c r="V90" i="18" s="1"/>
  <c r="AB90" i="18" s="1"/>
  <c r="O90" i="18"/>
  <c r="N90" i="18"/>
  <c r="T90" i="18" s="1"/>
  <c r="M90" i="18"/>
  <c r="AC89" i="18"/>
  <c r="AA89" i="18"/>
  <c r="V89" i="18"/>
  <c r="AB89" i="18" s="1"/>
  <c r="S89" i="18"/>
  <c r="Y89" i="18" s="1"/>
  <c r="Q89" i="18"/>
  <c r="W89" i="18" s="1"/>
  <c r="P89" i="18"/>
  <c r="O89" i="18"/>
  <c r="U89" i="18" s="1"/>
  <c r="N89" i="18"/>
  <c r="T89" i="18" s="1"/>
  <c r="Z89" i="18" s="1"/>
  <c r="M89" i="18"/>
  <c r="AB88" i="18"/>
  <c r="Z88" i="18"/>
  <c r="V88" i="18"/>
  <c r="S88" i="18"/>
  <c r="Y88" i="18" s="1"/>
  <c r="Q88" i="18"/>
  <c r="W88" i="18" s="1"/>
  <c r="AC88" i="18" s="1"/>
  <c r="P88" i="18"/>
  <c r="O88" i="18"/>
  <c r="U88" i="18" s="1"/>
  <c r="AA88" i="18" s="1"/>
  <c r="N88" i="18"/>
  <c r="T88" i="18" s="1"/>
  <c r="M88" i="18"/>
  <c r="V87" i="18"/>
  <c r="AB87" i="18" s="1"/>
  <c r="T87" i="18"/>
  <c r="Z87" i="18" s="1"/>
  <c r="Q87" i="18"/>
  <c r="W87" i="18" s="1"/>
  <c r="AC87" i="18" s="1"/>
  <c r="P87" i="18"/>
  <c r="O87" i="18"/>
  <c r="U87" i="18" s="1"/>
  <c r="AA87" i="18" s="1"/>
  <c r="N87" i="18"/>
  <c r="M87" i="18"/>
  <c r="S87" i="18" s="1"/>
  <c r="Y87" i="18" s="1"/>
  <c r="Z86" i="18"/>
  <c r="W86" i="18"/>
  <c r="AC86" i="18" s="1"/>
  <c r="U86" i="18"/>
  <c r="AA86" i="18" s="1"/>
  <c r="S86" i="18"/>
  <c r="Y86" i="18" s="1"/>
  <c r="Q86" i="18"/>
  <c r="P86" i="18"/>
  <c r="V86" i="18" s="1"/>
  <c r="AB86" i="18" s="1"/>
  <c r="O86" i="18"/>
  <c r="N86" i="18"/>
  <c r="T86" i="18" s="1"/>
  <c r="M86" i="18"/>
  <c r="AA85" i="18"/>
  <c r="V85" i="18"/>
  <c r="AB85" i="18" s="1"/>
  <c r="T85" i="18"/>
  <c r="Z85" i="18" s="1"/>
  <c r="Q85" i="18"/>
  <c r="W85" i="18" s="1"/>
  <c r="AC85" i="18" s="1"/>
  <c r="P85" i="18"/>
  <c r="O85" i="18"/>
  <c r="U85" i="18" s="1"/>
  <c r="N85" i="18"/>
  <c r="M85" i="18"/>
  <c r="S85" i="18" s="1"/>
  <c r="Y85" i="18" s="1"/>
  <c r="Z84" i="18"/>
  <c r="W84" i="18"/>
  <c r="AC84" i="18" s="1"/>
  <c r="U84" i="18"/>
  <c r="AA84" i="18" s="1"/>
  <c r="S84" i="18"/>
  <c r="Y84" i="18" s="1"/>
  <c r="Q84" i="18"/>
  <c r="P84" i="18"/>
  <c r="V84" i="18" s="1"/>
  <c r="AB84" i="18" s="1"/>
  <c r="O84" i="18"/>
  <c r="N84" i="18"/>
  <c r="T84" i="18" s="1"/>
  <c r="M84" i="18"/>
  <c r="V83" i="18"/>
  <c r="AB83" i="18" s="1"/>
  <c r="T83" i="18"/>
  <c r="Z83" i="18" s="1"/>
  <c r="Q83" i="18"/>
  <c r="W83" i="18" s="1"/>
  <c r="AC83" i="18" s="1"/>
  <c r="P83" i="18"/>
  <c r="O83" i="18"/>
  <c r="U83" i="18" s="1"/>
  <c r="AA83" i="18" s="1"/>
  <c r="N83" i="18"/>
  <c r="M83" i="18"/>
  <c r="S83" i="18" s="1"/>
  <c r="Y83" i="18" s="1"/>
  <c r="Z82" i="18"/>
  <c r="W82" i="18"/>
  <c r="AC82" i="18" s="1"/>
  <c r="U82" i="18"/>
  <c r="AA82" i="18" s="1"/>
  <c r="S82" i="18"/>
  <c r="Y82" i="18" s="1"/>
  <c r="Q82" i="18"/>
  <c r="P82" i="18"/>
  <c r="V82" i="18" s="1"/>
  <c r="AB82" i="18" s="1"/>
  <c r="O82" i="18"/>
  <c r="N82" i="18"/>
  <c r="T82" i="18" s="1"/>
  <c r="M82" i="18"/>
  <c r="AA81" i="18"/>
  <c r="V81" i="18"/>
  <c r="AB81" i="18" s="1"/>
  <c r="T81" i="18"/>
  <c r="Z81" i="18" s="1"/>
  <c r="Q81" i="18"/>
  <c r="W81" i="18" s="1"/>
  <c r="AC81" i="18" s="1"/>
  <c r="P81" i="18"/>
  <c r="O81" i="18"/>
  <c r="U81" i="18" s="1"/>
  <c r="N81" i="18"/>
  <c r="M81" i="18"/>
  <c r="S81" i="18" s="1"/>
  <c r="Y81" i="18" s="1"/>
  <c r="Z80" i="18"/>
  <c r="W80" i="18"/>
  <c r="AC80" i="18" s="1"/>
  <c r="U80" i="18"/>
  <c r="AA80" i="18" s="1"/>
  <c r="S80" i="18"/>
  <c r="Y80" i="18" s="1"/>
  <c r="Q80" i="18"/>
  <c r="P80" i="18"/>
  <c r="V80" i="18" s="1"/>
  <c r="AB80" i="18" s="1"/>
  <c r="O80" i="18"/>
  <c r="N80" i="18"/>
  <c r="T80" i="18" s="1"/>
  <c r="M80" i="18"/>
  <c r="V79" i="18"/>
  <c r="AB79" i="18" s="1"/>
  <c r="T79" i="18"/>
  <c r="Z79" i="18" s="1"/>
  <c r="Q79" i="18"/>
  <c r="W79" i="18" s="1"/>
  <c r="AC79" i="18" s="1"/>
  <c r="P79" i="18"/>
  <c r="O79" i="18"/>
  <c r="U79" i="18" s="1"/>
  <c r="AA79" i="18" s="1"/>
  <c r="N79" i="18"/>
  <c r="M79" i="18"/>
  <c r="S79" i="18" s="1"/>
  <c r="Y79" i="18" s="1"/>
  <c r="Z78" i="18"/>
  <c r="W78" i="18"/>
  <c r="AC78" i="18" s="1"/>
  <c r="U78" i="18"/>
  <c r="AA78" i="18" s="1"/>
  <c r="S78" i="18"/>
  <c r="Y78" i="18" s="1"/>
  <c r="Q78" i="18"/>
  <c r="P78" i="18"/>
  <c r="V78" i="18" s="1"/>
  <c r="AB78" i="18" s="1"/>
  <c r="O78" i="18"/>
  <c r="N78" i="18"/>
  <c r="T78" i="18" s="1"/>
  <c r="M78" i="18"/>
  <c r="AA77" i="18"/>
  <c r="V77" i="18"/>
  <c r="AB77" i="18" s="1"/>
  <c r="T77" i="18"/>
  <c r="Z77" i="18" s="1"/>
  <c r="Q77" i="18"/>
  <c r="W77" i="18" s="1"/>
  <c r="AC77" i="18" s="1"/>
  <c r="P77" i="18"/>
  <c r="O77" i="18"/>
  <c r="U77" i="18" s="1"/>
  <c r="N77" i="18"/>
  <c r="M77" i="18"/>
  <c r="S77" i="18" s="1"/>
  <c r="Y77" i="18" s="1"/>
  <c r="Z76" i="18"/>
  <c r="W76" i="18"/>
  <c r="AC76" i="18" s="1"/>
  <c r="U76" i="18"/>
  <c r="AA76" i="18" s="1"/>
  <c r="S76" i="18"/>
  <c r="Y76" i="18" s="1"/>
  <c r="Q76" i="18"/>
  <c r="P76" i="18"/>
  <c r="V76" i="18" s="1"/>
  <c r="AB76" i="18" s="1"/>
  <c r="O76" i="18"/>
  <c r="N76" i="18"/>
  <c r="T76" i="18" s="1"/>
  <c r="M76" i="18"/>
  <c r="V75" i="18"/>
  <c r="AB75" i="18" s="1"/>
  <c r="T75" i="18"/>
  <c r="Z75" i="18" s="1"/>
  <c r="Q75" i="18"/>
  <c r="W75" i="18" s="1"/>
  <c r="AC75" i="18" s="1"/>
  <c r="P75" i="18"/>
  <c r="O75" i="18"/>
  <c r="U75" i="18" s="1"/>
  <c r="AA75" i="18" s="1"/>
  <c r="N75" i="18"/>
  <c r="M75" i="18"/>
  <c r="S75" i="18" s="1"/>
  <c r="Y75" i="18" s="1"/>
  <c r="Z74" i="18"/>
  <c r="W74" i="18"/>
  <c r="AC74" i="18" s="1"/>
  <c r="U74" i="18"/>
  <c r="AA74" i="18" s="1"/>
  <c r="S74" i="18"/>
  <c r="Y74" i="18" s="1"/>
  <c r="Q74" i="18"/>
  <c r="P74" i="18"/>
  <c r="V74" i="18" s="1"/>
  <c r="AB74" i="18" s="1"/>
  <c r="O74" i="18"/>
  <c r="N74" i="18"/>
  <c r="T74" i="18" s="1"/>
  <c r="M74" i="18"/>
  <c r="AA73" i="18"/>
  <c r="V73" i="18"/>
  <c r="AB73" i="18" s="1"/>
  <c r="T73" i="18"/>
  <c r="Z73" i="18" s="1"/>
  <c r="Q73" i="18"/>
  <c r="W73" i="18" s="1"/>
  <c r="AC73" i="18" s="1"/>
  <c r="P73" i="18"/>
  <c r="O73" i="18"/>
  <c r="U73" i="18" s="1"/>
  <c r="N73" i="18"/>
  <c r="M73" i="18"/>
  <c r="S73" i="18" s="1"/>
  <c r="Y73" i="18" s="1"/>
  <c r="Z72" i="18"/>
  <c r="W72" i="18"/>
  <c r="AC72" i="18" s="1"/>
  <c r="U72" i="18"/>
  <c r="AA72" i="18" s="1"/>
  <c r="S72" i="18"/>
  <c r="Y72" i="18" s="1"/>
  <c r="Q72" i="18"/>
  <c r="P72" i="18"/>
  <c r="V72" i="18" s="1"/>
  <c r="AB72" i="18" s="1"/>
  <c r="O72" i="18"/>
  <c r="N72" i="18"/>
  <c r="T72" i="18" s="1"/>
  <c r="M72" i="18"/>
  <c r="V71" i="18"/>
  <c r="AB71" i="18" s="1"/>
  <c r="T71" i="18"/>
  <c r="Z71" i="18" s="1"/>
  <c r="Q71" i="18"/>
  <c r="W71" i="18" s="1"/>
  <c r="AC71" i="18" s="1"/>
  <c r="P71" i="18"/>
  <c r="O71" i="18"/>
  <c r="U71" i="18" s="1"/>
  <c r="AA71" i="18" s="1"/>
  <c r="N71" i="18"/>
  <c r="M71" i="18"/>
  <c r="S71" i="18" s="1"/>
  <c r="Y71" i="18" s="1"/>
  <c r="Z70" i="18"/>
  <c r="W70" i="18"/>
  <c r="AC70" i="18" s="1"/>
  <c r="U70" i="18"/>
  <c r="AA70" i="18" s="1"/>
  <c r="S70" i="18"/>
  <c r="Y70" i="18" s="1"/>
  <c r="Q70" i="18"/>
  <c r="P70" i="18"/>
  <c r="V70" i="18" s="1"/>
  <c r="AB70" i="18" s="1"/>
  <c r="O70" i="18"/>
  <c r="N70" i="18"/>
  <c r="T70" i="18" s="1"/>
  <c r="M70" i="18"/>
  <c r="T69" i="18"/>
  <c r="Z69" i="18" s="1"/>
  <c r="Q69" i="18"/>
  <c r="W69" i="18" s="1"/>
  <c r="AC69" i="18" s="1"/>
  <c r="P69" i="18"/>
  <c r="V69" i="18" s="1"/>
  <c r="AB69" i="18" s="1"/>
  <c r="O69" i="18"/>
  <c r="U69" i="18" s="1"/>
  <c r="AA69" i="18" s="1"/>
  <c r="N69" i="18"/>
  <c r="M69" i="18"/>
  <c r="S69" i="18" s="1"/>
  <c r="Y69" i="18" s="1"/>
  <c r="AB68" i="18"/>
  <c r="Y68" i="18"/>
  <c r="W68" i="18"/>
  <c r="AC68" i="18" s="1"/>
  <c r="U68" i="18"/>
  <c r="AA68" i="18" s="1"/>
  <c r="S68" i="18"/>
  <c r="Q68" i="18"/>
  <c r="P68" i="18"/>
  <c r="V68" i="18" s="1"/>
  <c r="O68" i="18"/>
  <c r="N68" i="18"/>
  <c r="T68" i="18" s="1"/>
  <c r="Z68" i="18" s="1"/>
  <c r="M68" i="18"/>
  <c r="V67" i="18"/>
  <c r="AB67" i="18" s="1"/>
  <c r="T67" i="18"/>
  <c r="Z67" i="18" s="1"/>
  <c r="Q67" i="18"/>
  <c r="W67" i="18" s="1"/>
  <c r="AC67" i="18" s="1"/>
  <c r="P67" i="18"/>
  <c r="O67" i="18"/>
  <c r="U67" i="18" s="1"/>
  <c r="AA67" i="18" s="1"/>
  <c r="N67" i="18"/>
  <c r="M67" i="18"/>
  <c r="S67" i="18" s="1"/>
  <c r="Y67" i="18" s="1"/>
  <c r="AA66" i="18"/>
  <c r="W66" i="18"/>
  <c r="AC66" i="18" s="1"/>
  <c r="U66" i="18"/>
  <c r="Q66" i="18"/>
  <c r="P66" i="18"/>
  <c r="V66" i="18" s="1"/>
  <c r="AB66" i="18" s="1"/>
  <c r="O66" i="18"/>
  <c r="N66" i="18"/>
  <c r="T66" i="18" s="1"/>
  <c r="Z66" i="18" s="1"/>
  <c r="M66" i="18"/>
  <c r="S66" i="18" s="1"/>
  <c r="Y66" i="18" s="1"/>
  <c r="Y65" i="18"/>
  <c r="T65" i="18"/>
  <c r="Z65" i="18" s="1"/>
  <c r="Q65" i="18"/>
  <c r="W65" i="18" s="1"/>
  <c r="AC65" i="18" s="1"/>
  <c r="P65" i="18"/>
  <c r="V65" i="18" s="1"/>
  <c r="AB65" i="18" s="1"/>
  <c r="O65" i="18"/>
  <c r="U65" i="18" s="1"/>
  <c r="AA65" i="18" s="1"/>
  <c r="N65" i="18"/>
  <c r="M65" i="18"/>
  <c r="S65" i="18" s="1"/>
  <c r="AB64" i="18"/>
  <c r="W64" i="18"/>
  <c r="AC64" i="18" s="1"/>
  <c r="U64" i="18"/>
  <c r="AA64" i="18" s="1"/>
  <c r="S64" i="18"/>
  <c r="Y64" i="18" s="1"/>
  <c r="Q64" i="18"/>
  <c r="P64" i="18"/>
  <c r="V64" i="18" s="1"/>
  <c r="O64" i="18"/>
  <c r="N64" i="18"/>
  <c r="T64" i="18" s="1"/>
  <c r="Z64" i="18" s="1"/>
  <c r="M64" i="18"/>
  <c r="AA63" i="18"/>
  <c r="W63" i="18"/>
  <c r="AC63" i="18" s="1"/>
  <c r="V63" i="18"/>
  <c r="AB63" i="18" s="1"/>
  <c r="T63" i="18"/>
  <c r="Z63" i="18" s="1"/>
  <c r="Q63" i="18"/>
  <c r="P63" i="18"/>
  <c r="O63" i="18"/>
  <c r="U63" i="18" s="1"/>
  <c r="N63" i="18"/>
  <c r="M63" i="18"/>
  <c r="S63" i="18" s="1"/>
  <c r="Y63" i="18" s="1"/>
  <c r="AA62" i="18"/>
  <c r="U62" i="18"/>
  <c r="Q62" i="18"/>
  <c r="W62" i="18" s="1"/>
  <c r="AC62" i="18" s="1"/>
  <c r="P62" i="18"/>
  <c r="V62" i="18" s="1"/>
  <c r="AB62" i="18" s="1"/>
  <c r="O62" i="18"/>
  <c r="N62" i="18"/>
  <c r="T62" i="18" s="1"/>
  <c r="Z62" i="18" s="1"/>
  <c r="M62" i="18"/>
  <c r="S62" i="18" s="1"/>
  <c r="Y62" i="18" s="1"/>
  <c r="T61" i="18"/>
  <c r="Z61" i="18" s="1"/>
  <c r="Q61" i="18"/>
  <c r="W61" i="18" s="1"/>
  <c r="AC61" i="18" s="1"/>
  <c r="P61" i="18"/>
  <c r="V61" i="18" s="1"/>
  <c r="AB61" i="18" s="1"/>
  <c r="O61" i="18"/>
  <c r="U61" i="18" s="1"/>
  <c r="AA61" i="18" s="1"/>
  <c r="N61" i="18"/>
  <c r="M61" i="18"/>
  <c r="S61" i="18" s="1"/>
  <c r="Y61" i="18" s="1"/>
  <c r="Y60" i="18"/>
  <c r="W60" i="18"/>
  <c r="AC60" i="18" s="1"/>
  <c r="U60" i="18"/>
  <c r="AA60" i="18" s="1"/>
  <c r="S60" i="18"/>
  <c r="Q60" i="18"/>
  <c r="P60" i="18"/>
  <c r="V60" i="18" s="1"/>
  <c r="AB60" i="18" s="1"/>
  <c r="O60" i="18"/>
  <c r="N60" i="18"/>
  <c r="T60" i="18" s="1"/>
  <c r="Z60" i="18" s="1"/>
  <c r="M60" i="18"/>
  <c r="AA59" i="18"/>
  <c r="V59" i="18"/>
  <c r="AB59" i="18" s="1"/>
  <c r="T59" i="18"/>
  <c r="Z59" i="18" s="1"/>
  <c r="Q59" i="18"/>
  <c r="W59" i="18" s="1"/>
  <c r="AC59" i="18" s="1"/>
  <c r="P59" i="18"/>
  <c r="O59" i="18"/>
  <c r="U59" i="18" s="1"/>
  <c r="N59" i="18"/>
  <c r="M59" i="18"/>
  <c r="S59" i="18" s="1"/>
  <c r="Y59" i="18" s="1"/>
  <c r="U58" i="18"/>
  <c r="AA58" i="18" s="1"/>
  <c r="Q58" i="18"/>
  <c r="W58" i="18" s="1"/>
  <c r="AC58" i="18" s="1"/>
  <c r="P58" i="18"/>
  <c r="V58" i="18" s="1"/>
  <c r="AB58" i="18" s="1"/>
  <c r="O58" i="18"/>
  <c r="N58" i="18"/>
  <c r="T58" i="18" s="1"/>
  <c r="Z58" i="18" s="1"/>
  <c r="M58" i="18"/>
  <c r="S58" i="18" s="1"/>
  <c r="Y58" i="18" s="1"/>
  <c r="Y57" i="18"/>
  <c r="T57" i="18"/>
  <c r="Z57" i="18" s="1"/>
  <c r="Q57" i="18"/>
  <c r="W57" i="18" s="1"/>
  <c r="AC57" i="18" s="1"/>
  <c r="P57" i="18"/>
  <c r="V57" i="18" s="1"/>
  <c r="AB57" i="18" s="1"/>
  <c r="O57" i="18"/>
  <c r="U57" i="18" s="1"/>
  <c r="AA57" i="18" s="1"/>
  <c r="N57" i="18"/>
  <c r="M57" i="18"/>
  <c r="S57" i="18" s="1"/>
  <c r="W56" i="18"/>
  <c r="AC56" i="18" s="1"/>
  <c r="U56" i="18"/>
  <c r="AA56" i="18" s="1"/>
  <c r="S56" i="18"/>
  <c r="Y56" i="18" s="1"/>
  <c r="Q56" i="18"/>
  <c r="P56" i="18"/>
  <c r="V56" i="18" s="1"/>
  <c r="AB56" i="18" s="1"/>
  <c r="O56" i="18"/>
  <c r="N56" i="18"/>
  <c r="T56" i="18" s="1"/>
  <c r="Z56" i="18" s="1"/>
  <c r="M56" i="18"/>
  <c r="AC55" i="18"/>
  <c r="W55" i="18"/>
  <c r="V55" i="18"/>
  <c r="AB55" i="18" s="1"/>
  <c r="T55" i="18"/>
  <c r="Z55" i="18" s="1"/>
  <c r="Q55" i="18"/>
  <c r="P55" i="18"/>
  <c r="O55" i="18"/>
  <c r="U55" i="18" s="1"/>
  <c r="AA55" i="18" s="1"/>
  <c r="N55" i="18"/>
  <c r="M55" i="18"/>
  <c r="S55" i="18" s="1"/>
  <c r="Y55" i="18" s="1"/>
  <c r="W54" i="18"/>
  <c r="AC54" i="18" s="1"/>
  <c r="U54" i="18"/>
  <c r="AA54" i="18" s="1"/>
  <c r="Q54" i="18"/>
  <c r="P54" i="18"/>
  <c r="V54" i="18" s="1"/>
  <c r="AB54" i="18" s="1"/>
  <c r="O54" i="18"/>
  <c r="N54" i="18"/>
  <c r="T54" i="18" s="1"/>
  <c r="Z54" i="18" s="1"/>
  <c r="M54" i="18"/>
  <c r="S54" i="18" s="1"/>
  <c r="Y54" i="18" s="1"/>
  <c r="T53" i="18"/>
  <c r="Z53" i="18" s="1"/>
  <c r="Q53" i="18"/>
  <c r="W53" i="18" s="1"/>
  <c r="AC53" i="18" s="1"/>
  <c r="P53" i="18"/>
  <c r="V53" i="18" s="1"/>
  <c r="AB53" i="18" s="1"/>
  <c r="O53" i="18"/>
  <c r="U53" i="18" s="1"/>
  <c r="AA53" i="18" s="1"/>
  <c r="N53" i="18"/>
  <c r="M53" i="18"/>
  <c r="S53" i="18" s="1"/>
  <c r="Y53" i="18" s="1"/>
  <c r="AB52" i="18"/>
  <c r="Y52" i="18"/>
  <c r="W52" i="18"/>
  <c r="AC52" i="18" s="1"/>
  <c r="U52" i="18"/>
  <c r="AA52" i="18" s="1"/>
  <c r="S52" i="18"/>
  <c r="Q52" i="18"/>
  <c r="P52" i="18"/>
  <c r="V52" i="18" s="1"/>
  <c r="O52" i="18"/>
  <c r="N52" i="18"/>
  <c r="T52" i="18" s="1"/>
  <c r="Z52" i="18" s="1"/>
  <c r="M52" i="18"/>
  <c r="V51" i="18"/>
  <c r="AB51" i="18" s="1"/>
  <c r="T51" i="18"/>
  <c r="Z51" i="18" s="1"/>
  <c r="Q51" i="18"/>
  <c r="W51" i="18" s="1"/>
  <c r="AC51" i="18" s="1"/>
  <c r="P51" i="18"/>
  <c r="O51" i="18"/>
  <c r="U51" i="18" s="1"/>
  <c r="AA51" i="18" s="1"/>
  <c r="N51" i="18"/>
  <c r="M51" i="18"/>
  <c r="S51" i="18" s="1"/>
  <c r="Y51" i="18" s="1"/>
  <c r="AA50" i="18"/>
  <c r="W50" i="18"/>
  <c r="AC50" i="18" s="1"/>
  <c r="U50" i="18"/>
  <c r="Q50" i="18"/>
  <c r="P50" i="18"/>
  <c r="V50" i="18" s="1"/>
  <c r="AB50" i="18" s="1"/>
  <c r="O50" i="18"/>
  <c r="N50" i="18"/>
  <c r="T50" i="18" s="1"/>
  <c r="Z50" i="18" s="1"/>
  <c r="M50" i="18"/>
  <c r="S50" i="18" s="1"/>
  <c r="Y50" i="18" s="1"/>
  <c r="Y49" i="18"/>
  <c r="T49" i="18"/>
  <c r="Z49" i="18" s="1"/>
  <c r="Q49" i="18"/>
  <c r="W49" i="18" s="1"/>
  <c r="AC49" i="18" s="1"/>
  <c r="P49" i="18"/>
  <c r="V49" i="18" s="1"/>
  <c r="AB49" i="18" s="1"/>
  <c r="O49" i="18"/>
  <c r="U49" i="18" s="1"/>
  <c r="AA49" i="18" s="1"/>
  <c r="N49" i="18"/>
  <c r="M49" i="18"/>
  <c r="S49" i="18" s="1"/>
  <c r="AB48" i="18"/>
  <c r="W48" i="18"/>
  <c r="AC48" i="18" s="1"/>
  <c r="U48" i="18"/>
  <c r="AA48" i="18" s="1"/>
  <c r="S48" i="18"/>
  <c r="Y48" i="18" s="1"/>
  <c r="Q48" i="18"/>
  <c r="P48" i="18"/>
  <c r="V48" i="18" s="1"/>
  <c r="O48" i="18"/>
  <c r="N48" i="18"/>
  <c r="T48" i="18" s="1"/>
  <c r="Z48" i="18" s="1"/>
  <c r="M48" i="18"/>
  <c r="AA47" i="18"/>
  <c r="W47" i="18"/>
  <c r="AC47" i="18" s="1"/>
  <c r="V47" i="18"/>
  <c r="AB47" i="18" s="1"/>
  <c r="T47" i="18"/>
  <c r="Z47" i="18" s="1"/>
  <c r="Q47" i="18"/>
  <c r="P47" i="18"/>
  <c r="O47" i="18"/>
  <c r="U47" i="18" s="1"/>
  <c r="N47" i="18"/>
  <c r="M47" i="18"/>
  <c r="S47" i="18" s="1"/>
  <c r="Y47" i="18" s="1"/>
  <c r="AA46" i="18"/>
  <c r="U46" i="18"/>
  <c r="Q46" i="18"/>
  <c r="W46" i="18" s="1"/>
  <c r="AC46" i="18" s="1"/>
  <c r="P46" i="18"/>
  <c r="V46" i="18" s="1"/>
  <c r="AB46" i="18" s="1"/>
  <c r="O46" i="18"/>
  <c r="N46" i="18"/>
  <c r="T46" i="18" s="1"/>
  <c r="Z46" i="18" s="1"/>
  <c r="M46" i="18"/>
  <c r="S46" i="18" s="1"/>
  <c r="Y46" i="18" s="1"/>
  <c r="T45" i="18"/>
  <c r="Z45" i="18" s="1"/>
  <c r="Q45" i="18"/>
  <c r="W45" i="18" s="1"/>
  <c r="AC45" i="18" s="1"/>
  <c r="P45" i="18"/>
  <c r="V45" i="18" s="1"/>
  <c r="AB45" i="18" s="1"/>
  <c r="O45" i="18"/>
  <c r="U45" i="18" s="1"/>
  <c r="AA45" i="18" s="1"/>
  <c r="N45" i="18"/>
  <c r="M45" i="18"/>
  <c r="S45" i="18" s="1"/>
  <c r="Y45" i="18" s="1"/>
  <c r="Y44" i="18"/>
  <c r="W44" i="18"/>
  <c r="AC44" i="18" s="1"/>
  <c r="U44" i="18"/>
  <c r="AA44" i="18" s="1"/>
  <c r="S44" i="18"/>
  <c r="Q44" i="18"/>
  <c r="P44" i="18"/>
  <c r="V44" i="18" s="1"/>
  <c r="AB44" i="18" s="1"/>
  <c r="O44" i="18"/>
  <c r="N44" i="18"/>
  <c r="T44" i="18" s="1"/>
  <c r="Z44" i="18" s="1"/>
  <c r="M44" i="18"/>
  <c r="AA43" i="18"/>
  <c r="V43" i="18"/>
  <c r="AB43" i="18" s="1"/>
  <c r="T43" i="18"/>
  <c r="Z43" i="18" s="1"/>
  <c r="Q43" i="18"/>
  <c r="W43" i="18" s="1"/>
  <c r="AC43" i="18" s="1"/>
  <c r="P43" i="18"/>
  <c r="O43" i="18"/>
  <c r="U43" i="18" s="1"/>
  <c r="N43" i="18"/>
  <c r="M43" i="18"/>
  <c r="S43" i="18" s="1"/>
  <c r="Y43" i="18" s="1"/>
  <c r="U42" i="18"/>
  <c r="AA42" i="18" s="1"/>
  <c r="Q42" i="18"/>
  <c r="W42" i="18" s="1"/>
  <c r="AC42" i="18" s="1"/>
  <c r="P42" i="18"/>
  <c r="V42" i="18" s="1"/>
  <c r="AB42" i="18" s="1"/>
  <c r="O42" i="18"/>
  <c r="N42" i="18"/>
  <c r="T42" i="18" s="1"/>
  <c r="Z42" i="18" s="1"/>
  <c r="M42" i="18"/>
  <c r="S42" i="18" s="1"/>
  <c r="Y42" i="18" s="1"/>
  <c r="Y41" i="18"/>
  <c r="T41" i="18"/>
  <c r="Z41" i="18" s="1"/>
  <c r="Q41" i="18"/>
  <c r="W41" i="18" s="1"/>
  <c r="AC41" i="18" s="1"/>
  <c r="P41" i="18"/>
  <c r="V41" i="18" s="1"/>
  <c r="AB41" i="18" s="1"/>
  <c r="O41" i="18"/>
  <c r="U41" i="18" s="1"/>
  <c r="AA41" i="18" s="1"/>
  <c r="N41" i="18"/>
  <c r="M41" i="18"/>
  <c r="S41" i="18" s="1"/>
  <c r="W40" i="18"/>
  <c r="AC40" i="18" s="1"/>
  <c r="U40" i="18"/>
  <c r="AA40" i="18" s="1"/>
  <c r="S40" i="18"/>
  <c r="Y40" i="18" s="1"/>
  <c r="Q40" i="18"/>
  <c r="P40" i="18"/>
  <c r="V40" i="18" s="1"/>
  <c r="AB40" i="18" s="1"/>
  <c r="O40" i="18"/>
  <c r="N40" i="18"/>
  <c r="T40" i="18" s="1"/>
  <c r="Z40" i="18" s="1"/>
  <c r="M40" i="18"/>
  <c r="AC39" i="18"/>
  <c r="W39" i="18"/>
  <c r="V39" i="18"/>
  <c r="AB39" i="18" s="1"/>
  <c r="T39" i="18"/>
  <c r="Z39" i="18" s="1"/>
  <c r="Q39" i="18"/>
  <c r="P39" i="18"/>
  <c r="O39" i="18"/>
  <c r="U39" i="18" s="1"/>
  <c r="AA39" i="18" s="1"/>
  <c r="N39" i="18"/>
  <c r="M39" i="18"/>
  <c r="S39" i="18" s="1"/>
  <c r="Y39" i="18" s="1"/>
  <c r="W38" i="18"/>
  <c r="AC38" i="18" s="1"/>
  <c r="U38" i="18"/>
  <c r="AA38" i="18" s="1"/>
  <c r="Q38" i="18"/>
  <c r="P38" i="18"/>
  <c r="V38" i="18" s="1"/>
  <c r="AB38" i="18" s="1"/>
  <c r="O38" i="18"/>
  <c r="N38" i="18"/>
  <c r="T38" i="18" s="1"/>
  <c r="Z38" i="18" s="1"/>
  <c r="M38" i="18"/>
  <c r="S38" i="18" s="1"/>
  <c r="Y38" i="18" s="1"/>
  <c r="T37" i="18"/>
  <c r="Z37" i="18" s="1"/>
  <c r="Q37" i="18"/>
  <c r="W37" i="18" s="1"/>
  <c r="AC37" i="18" s="1"/>
  <c r="P37" i="18"/>
  <c r="V37" i="18" s="1"/>
  <c r="AB37" i="18" s="1"/>
  <c r="O37" i="18"/>
  <c r="U37" i="18" s="1"/>
  <c r="AA37" i="18" s="1"/>
  <c r="N37" i="18"/>
  <c r="M37" i="18"/>
  <c r="S37" i="18" s="1"/>
  <c r="Y37" i="18" s="1"/>
  <c r="AB36" i="18"/>
  <c r="Y36" i="18"/>
  <c r="W36" i="18"/>
  <c r="AC36" i="18" s="1"/>
  <c r="U36" i="18"/>
  <c r="AA36" i="18" s="1"/>
  <c r="S36" i="18"/>
  <c r="Q36" i="18"/>
  <c r="P36" i="18"/>
  <c r="V36" i="18" s="1"/>
  <c r="O36" i="18"/>
  <c r="N36" i="18"/>
  <c r="T36" i="18" s="1"/>
  <c r="Z36" i="18" s="1"/>
  <c r="M36" i="18"/>
  <c r="AA35" i="18"/>
  <c r="V35" i="18"/>
  <c r="AB35" i="18" s="1"/>
  <c r="T35" i="18"/>
  <c r="Z35" i="18" s="1"/>
  <c r="Q35" i="18"/>
  <c r="W35" i="18" s="1"/>
  <c r="AC35" i="18" s="1"/>
  <c r="P35" i="18"/>
  <c r="O35" i="18"/>
  <c r="U35" i="18" s="1"/>
  <c r="N35" i="18"/>
  <c r="M35" i="18"/>
  <c r="S35" i="18" s="1"/>
  <c r="Y35" i="18" s="1"/>
  <c r="AA34" i="18"/>
  <c r="U34" i="18"/>
  <c r="Q34" i="18"/>
  <c r="W34" i="18" s="1"/>
  <c r="AC34" i="18" s="1"/>
  <c r="P34" i="18"/>
  <c r="V34" i="18" s="1"/>
  <c r="AB34" i="18" s="1"/>
  <c r="O34" i="18"/>
  <c r="N34" i="18"/>
  <c r="T34" i="18" s="1"/>
  <c r="Z34" i="18" s="1"/>
  <c r="M34" i="18"/>
  <c r="S34" i="18" s="1"/>
  <c r="Y34" i="18" s="1"/>
  <c r="Y33" i="18"/>
  <c r="T33" i="18"/>
  <c r="Z33" i="18" s="1"/>
  <c r="Q33" i="18"/>
  <c r="W33" i="18" s="1"/>
  <c r="AC33" i="18" s="1"/>
  <c r="P33" i="18"/>
  <c r="V33" i="18" s="1"/>
  <c r="AB33" i="18" s="1"/>
  <c r="O33" i="18"/>
  <c r="U33" i="18" s="1"/>
  <c r="AA33" i="18" s="1"/>
  <c r="N33" i="18"/>
  <c r="M33" i="18"/>
  <c r="S33" i="18" s="1"/>
  <c r="V32" i="18"/>
  <c r="AB32" i="18" s="1"/>
  <c r="S32" i="18"/>
  <c r="Y32" i="18" s="1"/>
  <c r="Q32" i="18"/>
  <c r="W32" i="18" s="1"/>
  <c r="AC32" i="18" s="1"/>
  <c r="P32" i="18"/>
  <c r="O32" i="18"/>
  <c r="U32" i="18" s="1"/>
  <c r="AA32" i="18" s="1"/>
  <c r="N32" i="18"/>
  <c r="T32" i="18" s="1"/>
  <c r="Z32" i="18" s="1"/>
  <c r="M32" i="18"/>
  <c r="U31" i="18"/>
  <c r="AA31" i="18" s="1"/>
  <c r="S31" i="18"/>
  <c r="Y31" i="18" s="1"/>
  <c r="Q31" i="18"/>
  <c r="W31" i="18" s="1"/>
  <c r="AC31" i="18" s="1"/>
  <c r="P31" i="18"/>
  <c r="V31" i="18" s="1"/>
  <c r="AB31" i="18" s="1"/>
  <c r="O31" i="18"/>
  <c r="N31" i="18"/>
  <c r="T31" i="18" s="1"/>
  <c r="Z31" i="18" s="1"/>
  <c r="M31" i="18"/>
  <c r="AC30" i="18"/>
  <c r="T30" i="18"/>
  <c r="Z30" i="18" s="1"/>
  <c r="Q30" i="18"/>
  <c r="W30" i="18" s="1"/>
  <c r="P30" i="18"/>
  <c r="V30" i="18" s="1"/>
  <c r="AB30" i="18" s="1"/>
  <c r="O30" i="18"/>
  <c r="U30" i="18" s="1"/>
  <c r="AA30" i="18" s="1"/>
  <c r="N30" i="18"/>
  <c r="M30" i="18"/>
  <c r="S30" i="18" s="1"/>
  <c r="Y30" i="18" s="1"/>
  <c r="W29" i="18"/>
  <c r="AC29" i="18" s="1"/>
  <c r="T29" i="18"/>
  <c r="Z29" i="18" s="1"/>
  <c r="S29" i="18"/>
  <c r="Y29" i="18" s="1"/>
  <c r="Q29" i="18"/>
  <c r="P29" i="18"/>
  <c r="V29" i="18" s="1"/>
  <c r="AB29" i="18" s="1"/>
  <c r="O29" i="18"/>
  <c r="U29" i="18" s="1"/>
  <c r="AA29" i="18" s="1"/>
  <c r="N29" i="18"/>
  <c r="M29" i="18"/>
  <c r="V28" i="18"/>
  <c r="AB28" i="18" s="1"/>
  <c r="S28" i="18"/>
  <c r="Y28" i="18" s="1"/>
  <c r="Q28" i="18"/>
  <c r="W28" i="18" s="1"/>
  <c r="AC28" i="18" s="1"/>
  <c r="P28" i="18"/>
  <c r="O28" i="18"/>
  <c r="U28" i="18" s="1"/>
  <c r="AA28" i="18" s="1"/>
  <c r="N28" i="18"/>
  <c r="T28" i="18" s="1"/>
  <c r="Z28" i="18" s="1"/>
  <c r="M28" i="18"/>
  <c r="U27" i="18"/>
  <c r="AA27" i="18" s="1"/>
  <c r="S27" i="18"/>
  <c r="Y27" i="18" s="1"/>
  <c r="Q27" i="18"/>
  <c r="W27" i="18" s="1"/>
  <c r="AC27" i="18" s="1"/>
  <c r="P27" i="18"/>
  <c r="V27" i="18" s="1"/>
  <c r="AB27" i="18" s="1"/>
  <c r="O27" i="18"/>
  <c r="N27" i="18"/>
  <c r="T27" i="18" s="1"/>
  <c r="Z27" i="18" s="1"/>
  <c r="M27" i="18"/>
  <c r="AC26" i="18"/>
  <c r="T26" i="18"/>
  <c r="Z26" i="18" s="1"/>
  <c r="Q26" i="18"/>
  <c r="W26" i="18" s="1"/>
  <c r="P26" i="18"/>
  <c r="V26" i="18" s="1"/>
  <c r="AB26" i="18" s="1"/>
  <c r="O26" i="18"/>
  <c r="U26" i="18" s="1"/>
  <c r="AA26" i="18" s="1"/>
  <c r="N26" i="18"/>
  <c r="M26" i="18"/>
  <c r="S26" i="18" s="1"/>
  <c r="Y26" i="18" s="1"/>
  <c r="W25" i="18"/>
  <c r="AC25" i="18" s="1"/>
  <c r="T25" i="18"/>
  <c r="Z25" i="18" s="1"/>
  <c r="S25" i="18"/>
  <c r="Y25" i="18" s="1"/>
  <c r="Q25" i="18"/>
  <c r="P25" i="18"/>
  <c r="V25" i="18" s="1"/>
  <c r="AB25" i="18" s="1"/>
  <c r="O25" i="18"/>
  <c r="U25" i="18" s="1"/>
  <c r="AA25" i="18" s="1"/>
  <c r="N25" i="18"/>
  <c r="M25" i="18"/>
  <c r="V24" i="18"/>
  <c r="AB24" i="18" s="1"/>
  <c r="S24" i="18"/>
  <c r="Y24" i="18" s="1"/>
  <c r="Q24" i="18"/>
  <c r="W24" i="18" s="1"/>
  <c r="AC24" i="18" s="1"/>
  <c r="P24" i="18"/>
  <c r="O24" i="18"/>
  <c r="U24" i="18" s="1"/>
  <c r="AA24" i="18" s="1"/>
  <c r="N24" i="18"/>
  <c r="T24" i="18" s="1"/>
  <c r="Z24" i="18" s="1"/>
  <c r="M24" i="18"/>
  <c r="U23" i="18"/>
  <c r="AA23" i="18" s="1"/>
  <c r="S23" i="18"/>
  <c r="Y23" i="18" s="1"/>
  <c r="Q23" i="18"/>
  <c r="W23" i="18" s="1"/>
  <c r="AC23" i="18" s="1"/>
  <c r="P23" i="18"/>
  <c r="V23" i="18" s="1"/>
  <c r="AB23" i="18" s="1"/>
  <c r="O23" i="18"/>
  <c r="N23" i="18"/>
  <c r="T23" i="18" s="1"/>
  <c r="Z23" i="18" s="1"/>
  <c r="M23" i="18"/>
  <c r="AC22" i="18"/>
  <c r="Q22" i="18"/>
  <c r="W22" i="18" s="1"/>
  <c r="P22" i="18"/>
  <c r="V22" i="18" s="1"/>
  <c r="AB22" i="18" s="1"/>
  <c r="O22" i="18"/>
  <c r="U22" i="18" s="1"/>
  <c r="AA22" i="18" s="1"/>
  <c r="N22" i="18"/>
  <c r="T22" i="18" s="1"/>
  <c r="Z22" i="18" s="1"/>
  <c r="M22" i="18"/>
  <c r="S22" i="18" s="1"/>
  <c r="Y22" i="18" s="1"/>
  <c r="V21" i="18"/>
  <c r="AB21" i="18" s="1"/>
  <c r="T21" i="18"/>
  <c r="Z21" i="18" s="1"/>
  <c r="Q21" i="18"/>
  <c r="W21" i="18" s="1"/>
  <c r="AC21" i="18" s="1"/>
  <c r="P21" i="18"/>
  <c r="O21" i="18"/>
  <c r="U21" i="18" s="1"/>
  <c r="AA21" i="18" s="1"/>
  <c r="N21" i="18"/>
  <c r="M21" i="18"/>
  <c r="S21" i="18" s="1"/>
  <c r="Y21" i="18" s="1"/>
  <c r="W20" i="18"/>
  <c r="AC20" i="18" s="1"/>
  <c r="U20" i="18"/>
  <c r="AA20" i="18" s="1"/>
  <c r="S20" i="18"/>
  <c r="Y20" i="18" s="1"/>
  <c r="Q20" i="18"/>
  <c r="P20" i="18"/>
  <c r="V20" i="18" s="1"/>
  <c r="AB20" i="18" s="1"/>
  <c r="O20" i="18"/>
  <c r="N20" i="18"/>
  <c r="T20" i="18" s="1"/>
  <c r="Z20" i="18" s="1"/>
  <c r="M20" i="18"/>
  <c r="V19" i="18"/>
  <c r="AB19" i="18" s="1"/>
  <c r="T19" i="18"/>
  <c r="Z19" i="18" s="1"/>
  <c r="Q19" i="18"/>
  <c r="W19" i="18" s="1"/>
  <c r="AC19" i="18" s="1"/>
  <c r="P19" i="18"/>
  <c r="O19" i="18"/>
  <c r="U19" i="18" s="1"/>
  <c r="AA19" i="18" s="1"/>
  <c r="N19" i="18"/>
  <c r="M19" i="18"/>
  <c r="S19" i="18" s="1"/>
  <c r="Y19" i="18" s="1"/>
  <c r="W18" i="18"/>
  <c r="AC18" i="18" s="1"/>
  <c r="U18" i="18"/>
  <c r="AA18" i="18" s="1"/>
  <c r="S18" i="18"/>
  <c r="Y18" i="18" s="1"/>
  <c r="Q18" i="18"/>
  <c r="P18" i="18"/>
  <c r="V18" i="18" s="1"/>
  <c r="AB18" i="18" s="1"/>
  <c r="O18" i="18"/>
  <c r="N18" i="18"/>
  <c r="T18" i="18" s="1"/>
  <c r="Z18" i="18" s="1"/>
  <c r="M18" i="18"/>
  <c r="V17" i="18"/>
  <c r="AB17" i="18" s="1"/>
  <c r="T17" i="18"/>
  <c r="Z17" i="18" s="1"/>
  <c r="Q17" i="18"/>
  <c r="W17" i="18" s="1"/>
  <c r="AC17" i="18" s="1"/>
  <c r="P17" i="18"/>
  <c r="O17" i="18"/>
  <c r="U17" i="18" s="1"/>
  <c r="AA17" i="18" s="1"/>
  <c r="N17" i="18"/>
  <c r="M17" i="18"/>
  <c r="S17" i="18" s="1"/>
  <c r="Y17" i="18" s="1"/>
  <c r="W16" i="18"/>
  <c r="AC16" i="18" s="1"/>
  <c r="U16" i="18"/>
  <c r="AA16" i="18" s="1"/>
  <c r="S16" i="18"/>
  <c r="Y16" i="18" s="1"/>
  <c r="Q16" i="18"/>
  <c r="P16" i="18"/>
  <c r="V16" i="18" s="1"/>
  <c r="AB16" i="18" s="1"/>
  <c r="O16" i="18"/>
  <c r="N16" i="18"/>
  <c r="T16" i="18" s="1"/>
  <c r="Z16" i="18" s="1"/>
  <c r="M16" i="18"/>
  <c r="V15" i="18"/>
  <c r="AB15" i="18" s="1"/>
  <c r="T15" i="18"/>
  <c r="Z15" i="18" s="1"/>
  <c r="Q15" i="18"/>
  <c r="W15" i="18" s="1"/>
  <c r="AC15" i="18" s="1"/>
  <c r="P15" i="18"/>
  <c r="O15" i="18"/>
  <c r="U15" i="18" s="1"/>
  <c r="AA15" i="18" s="1"/>
  <c r="N15" i="18"/>
  <c r="M15" i="18"/>
  <c r="S15" i="18" s="1"/>
  <c r="Y15" i="18" s="1"/>
  <c r="W14" i="18"/>
  <c r="AC14" i="18" s="1"/>
  <c r="U14" i="18"/>
  <c r="AA14" i="18" s="1"/>
  <c r="S14" i="18"/>
  <c r="Y14" i="18" s="1"/>
  <c r="Q14" i="18"/>
  <c r="P14" i="18"/>
  <c r="V14" i="18" s="1"/>
  <c r="AB14" i="18" s="1"/>
  <c r="O14" i="18"/>
  <c r="N14" i="18"/>
  <c r="T14" i="18" s="1"/>
  <c r="Z14" i="18" s="1"/>
  <c r="M14" i="18"/>
  <c r="V13" i="18"/>
  <c r="AB13" i="18" s="1"/>
  <c r="T13" i="18"/>
  <c r="Z13" i="18" s="1"/>
  <c r="Q13" i="18"/>
  <c r="W13" i="18" s="1"/>
  <c r="AC13" i="18" s="1"/>
  <c r="P13" i="18"/>
  <c r="O13" i="18"/>
  <c r="U13" i="18" s="1"/>
  <c r="AA13" i="18" s="1"/>
  <c r="N13" i="18"/>
  <c r="M13" i="18"/>
  <c r="S13" i="18" s="1"/>
  <c r="Y13" i="18" s="1"/>
  <c r="W12" i="18"/>
  <c r="AC12" i="18" s="1"/>
  <c r="U12" i="18"/>
  <c r="AA12" i="18" s="1"/>
  <c r="S12" i="18"/>
  <c r="Y12" i="18" s="1"/>
  <c r="Q12" i="18"/>
  <c r="P12" i="18"/>
  <c r="V12" i="18" s="1"/>
  <c r="AB12" i="18" s="1"/>
  <c r="O12" i="18"/>
  <c r="N12" i="18"/>
  <c r="T12" i="18" s="1"/>
  <c r="Z12" i="18" s="1"/>
  <c r="M12" i="18"/>
  <c r="V11" i="18"/>
  <c r="AB11" i="18" s="1"/>
  <c r="T11" i="18"/>
  <c r="Z11" i="18" s="1"/>
  <c r="Q11" i="18"/>
  <c r="W11" i="18" s="1"/>
  <c r="AC11" i="18" s="1"/>
  <c r="P11" i="18"/>
  <c r="O11" i="18"/>
  <c r="U11" i="18" s="1"/>
  <c r="AA11" i="18" s="1"/>
  <c r="N11" i="18"/>
  <c r="M11" i="18"/>
  <c r="S11" i="18" s="1"/>
  <c r="Y11" i="18" s="1"/>
  <c r="W10" i="18"/>
  <c r="AC10" i="18" s="1"/>
  <c r="U10" i="18"/>
  <c r="AA10" i="18" s="1"/>
  <c r="S10" i="18"/>
  <c r="Y10" i="18" s="1"/>
  <c r="Q10" i="18"/>
  <c r="P10" i="18"/>
  <c r="V10" i="18" s="1"/>
  <c r="AB10" i="18" s="1"/>
  <c r="O10" i="18"/>
  <c r="N10" i="18"/>
  <c r="T10" i="18" s="1"/>
  <c r="Z10" i="18" s="1"/>
  <c r="M10" i="18"/>
  <c r="V9" i="18"/>
  <c r="AB9" i="18" s="1"/>
  <c r="T9" i="18"/>
  <c r="Z9" i="18" s="1"/>
  <c r="Q9" i="18"/>
  <c r="W9" i="18" s="1"/>
  <c r="AC9" i="18" s="1"/>
  <c r="P9" i="18"/>
  <c r="O9" i="18"/>
  <c r="U9" i="18" s="1"/>
  <c r="AA9" i="18" s="1"/>
  <c r="N9" i="18"/>
  <c r="M9" i="18"/>
  <c r="S9" i="18" s="1"/>
  <c r="Y9" i="18" s="1"/>
  <c r="W8" i="18"/>
  <c r="AC8" i="18" s="1"/>
  <c r="U8" i="18"/>
  <c r="AA8" i="18" s="1"/>
  <c r="S8" i="18"/>
  <c r="Y8" i="18" s="1"/>
  <c r="Q8" i="18"/>
  <c r="P8" i="18"/>
  <c r="V8" i="18" s="1"/>
  <c r="AB8" i="18" s="1"/>
  <c r="O8" i="18"/>
  <c r="N8" i="18"/>
  <c r="T8" i="18" s="1"/>
  <c r="Z8" i="18" s="1"/>
  <c r="M8" i="18"/>
  <c r="V7" i="18"/>
  <c r="AB7" i="18" s="1"/>
  <c r="T7" i="18"/>
  <c r="Z7" i="18" s="1"/>
  <c r="Q7" i="18"/>
  <c r="W7" i="18" s="1"/>
  <c r="AC7" i="18" s="1"/>
  <c r="P7" i="18"/>
  <c r="O7" i="18"/>
  <c r="U7" i="18" s="1"/>
  <c r="AA7" i="18" s="1"/>
  <c r="N7" i="18"/>
  <c r="M7" i="18"/>
  <c r="S7" i="18" s="1"/>
  <c r="Y7" i="18" s="1"/>
  <c r="W6" i="18"/>
  <c r="AC6" i="18" s="1"/>
  <c r="U6" i="18"/>
  <c r="AA6" i="18" s="1"/>
  <c r="S6" i="18"/>
  <c r="Y6" i="18" s="1"/>
  <c r="Q6" i="18"/>
  <c r="P6" i="18"/>
  <c r="V6" i="18" s="1"/>
  <c r="AB6" i="18" s="1"/>
  <c r="O6" i="18"/>
  <c r="N6" i="18"/>
  <c r="T6" i="18" s="1"/>
  <c r="Z6" i="18" s="1"/>
  <c r="M6" i="18"/>
  <c r="V5" i="18"/>
  <c r="AB5" i="18" s="1"/>
  <c r="T5" i="18"/>
  <c r="Z5" i="18" s="1"/>
  <c r="Q5" i="18"/>
  <c r="W5" i="18" s="1"/>
  <c r="AC5" i="18" s="1"/>
  <c r="P5" i="18"/>
  <c r="O5" i="18"/>
  <c r="U5" i="18" s="1"/>
  <c r="AA5" i="18" s="1"/>
  <c r="N5" i="18"/>
  <c r="M5" i="18"/>
  <c r="S5" i="18" s="1"/>
  <c r="Y5" i="18" s="1"/>
  <c r="W4" i="18"/>
  <c r="AC4" i="18" s="1"/>
  <c r="U4" i="18"/>
  <c r="AA4" i="18" s="1"/>
  <c r="S4" i="18"/>
  <c r="Y4" i="18" s="1"/>
  <c r="Q4" i="18"/>
  <c r="P4" i="18"/>
  <c r="V4" i="18" s="1"/>
  <c r="AB4" i="18" s="1"/>
  <c r="O4" i="18"/>
  <c r="N4" i="18"/>
  <c r="T4" i="18" s="1"/>
  <c r="Z4" i="18" s="1"/>
  <c r="M4" i="18"/>
  <c r="V3" i="18"/>
  <c r="AB3" i="18" s="1"/>
  <c r="T3" i="18"/>
  <c r="Z3" i="18" s="1"/>
  <c r="Q3" i="18"/>
  <c r="W3" i="18" s="1"/>
  <c r="AC3" i="18" s="1"/>
  <c r="P3" i="18"/>
  <c r="O3" i="18"/>
  <c r="U3" i="18" s="1"/>
  <c r="AA3" i="18" s="1"/>
  <c r="N3" i="18"/>
  <c r="M3" i="18"/>
  <c r="S3" i="18" s="1"/>
  <c r="Y3" i="18" s="1"/>
  <c r="K145" i="10"/>
  <c r="P145" i="10" s="1"/>
  <c r="U145" i="10" s="1"/>
  <c r="K144" i="10"/>
  <c r="P144" i="10" s="1"/>
  <c r="U144" i="10" s="1"/>
  <c r="K143" i="10"/>
  <c r="P143" i="10" s="1"/>
  <c r="U143" i="10" s="1"/>
  <c r="P142" i="10"/>
  <c r="U142" i="10" s="1"/>
  <c r="L142" i="10"/>
  <c r="Q142" i="10" s="1"/>
  <c r="V142" i="10" s="1"/>
  <c r="K142" i="10"/>
  <c r="L141" i="10"/>
  <c r="Q141" i="10" s="1"/>
  <c r="V141" i="10" s="1"/>
  <c r="K141" i="10"/>
  <c r="P141" i="10" s="1"/>
  <c r="U141" i="10" s="1"/>
  <c r="N140" i="10"/>
  <c r="S140" i="10" s="1"/>
  <c r="X140" i="10" s="1"/>
  <c r="M140" i="10"/>
  <c r="R140" i="10" s="1"/>
  <c r="W140" i="10" s="1"/>
  <c r="L140" i="10"/>
  <c r="Q140" i="10" s="1"/>
  <c r="V140" i="10" s="1"/>
  <c r="K140" i="10"/>
  <c r="P140" i="10" s="1"/>
  <c r="U140" i="10" s="1"/>
  <c r="N139" i="10"/>
  <c r="S139" i="10" s="1"/>
  <c r="X139" i="10" s="1"/>
  <c r="M139" i="10"/>
  <c r="R139" i="10" s="1"/>
  <c r="W139" i="10" s="1"/>
  <c r="L139" i="10"/>
  <c r="Q139" i="10" s="1"/>
  <c r="V139" i="10" s="1"/>
  <c r="K139" i="10"/>
  <c r="P139" i="10" s="1"/>
  <c r="U139" i="10" s="1"/>
  <c r="N138" i="10"/>
  <c r="S138" i="10" s="1"/>
  <c r="X138" i="10" s="1"/>
  <c r="M138" i="10"/>
  <c r="R138" i="10" s="1"/>
  <c r="W138" i="10" s="1"/>
  <c r="L138" i="10"/>
  <c r="Q138" i="10" s="1"/>
  <c r="V138" i="10" s="1"/>
  <c r="K138" i="10"/>
  <c r="P138" i="10" s="1"/>
  <c r="U138" i="10" s="1"/>
  <c r="N137" i="10"/>
  <c r="S137" i="10" s="1"/>
  <c r="X137" i="10" s="1"/>
  <c r="M137" i="10"/>
  <c r="R137" i="10" s="1"/>
  <c r="W137" i="10" s="1"/>
  <c r="L137" i="10"/>
  <c r="Q137" i="10" s="1"/>
  <c r="V137" i="10" s="1"/>
  <c r="K137" i="10"/>
  <c r="P137" i="10" s="1"/>
  <c r="U137" i="10" s="1"/>
  <c r="N136" i="10"/>
  <c r="S136" i="10" s="1"/>
  <c r="X136" i="10" s="1"/>
  <c r="M136" i="10"/>
  <c r="R136" i="10" s="1"/>
  <c r="W136" i="10" s="1"/>
  <c r="L136" i="10"/>
  <c r="Q136" i="10" s="1"/>
  <c r="V136" i="10" s="1"/>
  <c r="K136" i="10"/>
  <c r="P136" i="10" s="1"/>
  <c r="U136" i="10" s="1"/>
  <c r="N135" i="10"/>
  <c r="S135" i="10" s="1"/>
  <c r="X135" i="10" s="1"/>
  <c r="M135" i="10"/>
  <c r="R135" i="10" s="1"/>
  <c r="W135" i="10" s="1"/>
  <c r="L135" i="10"/>
  <c r="Q135" i="10" s="1"/>
  <c r="V135" i="10" s="1"/>
  <c r="K135" i="10"/>
  <c r="P135" i="10" s="1"/>
  <c r="U135" i="10" s="1"/>
  <c r="N134" i="10"/>
  <c r="S134" i="10" s="1"/>
  <c r="X134" i="10" s="1"/>
  <c r="M134" i="10"/>
  <c r="R134" i="10" s="1"/>
  <c r="W134" i="10" s="1"/>
  <c r="L134" i="10"/>
  <c r="Q134" i="10" s="1"/>
  <c r="V134" i="10" s="1"/>
  <c r="K134" i="10"/>
  <c r="P134" i="10" s="1"/>
  <c r="U134" i="10" s="1"/>
  <c r="N133" i="10"/>
  <c r="S133" i="10" s="1"/>
  <c r="X133" i="10" s="1"/>
  <c r="M133" i="10"/>
  <c r="R133" i="10" s="1"/>
  <c r="W133" i="10" s="1"/>
  <c r="L133" i="10"/>
  <c r="Q133" i="10" s="1"/>
  <c r="V133" i="10" s="1"/>
  <c r="K133" i="10"/>
  <c r="P133" i="10" s="1"/>
  <c r="U133" i="10" s="1"/>
  <c r="N132" i="10"/>
  <c r="S132" i="10" s="1"/>
  <c r="X132" i="10" s="1"/>
  <c r="M132" i="10"/>
  <c r="R132" i="10" s="1"/>
  <c r="W132" i="10" s="1"/>
  <c r="L132" i="10"/>
  <c r="Q132" i="10" s="1"/>
  <c r="V132" i="10" s="1"/>
  <c r="K132" i="10"/>
  <c r="P132" i="10" s="1"/>
  <c r="U132" i="10" s="1"/>
  <c r="N131" i="10"/>
  <c r="S131" i="10" s="1"/>
  <c r="X131" i="10" s="1"/>
  <c r="M131" i="10"/>
  <c r="R131" i="10" s="1"/>
  <c r="W131" i="10" s="1"/>
  <c r="L131" i="10"/>
  <c r="Q131" i="10" s="1"/>
  <c r="V131" i="10" s="1"/>
  <c r="K131" i="10"/>
  <c r="P131" i="10" s="1"/>
  <c r="U131" i="10" s="1"/>
  <c r="N130" i="10"/>
  <c r="S130" i="10" s="1"/>
  <c r="X130" i="10" s="1"/>
  <c r="M130" i="10"/>
  <c r="R130" i="10" s="1"/>
  <c r="W130" i="10" s="1"/>
  <c r="L130" i="10"/>
  <c r="Q130" i="10" s="1"/>
  <c r="V130" i="10" s="1"/>
  <c r="K130" i="10"/>
  <c r="P130" i="10" s="1"/>
  <c r="U130" i="10" s="1"/>
  <c r="N129" i="10"/>
  <c r="S129" i="10" s="1"/>
  <c r="X129" i="10" s="1"/>
  <c r="M129" i="10"/>
  <c r="R129" i="10" s="1"/>
  <c r="W129" i="10" s="1"/>
  <c r="L129" i="10"/>
  <c r="Q129" i="10" s="1"/>
  <c r="V129" i="10" s="1"/>
  <c r="K129" i="10"/>
  <c r="P129" i="10" s="1"/>
  <c r="U129" i="10" s="1"/>
  <c r="N128" i="10"/>
  <c r="S128" i="10" s="1"/>
  <c r="X128" i="10" s="1"/>
  <c r="M128" i="10"/>
  <c r="R128" i="10" s="1"/>
  <c r="W128" i="10" s="1"/>
  <c r="L128" i="10"/>
  <c r="Q128" i="10" s="1"/>
  <c r="V128" i="10" s="1"/>
  <c r="K128" i="10"/>
  <c r="P128" i="10" s="1"/>
  <c r="U128" i="10" s="1"/>
  <c r="N127" i="10"/>
  <c r="S127" i="10" s="1"/>
  <c r="X127" i="10" s="1"/>
  <c r="M127" i="10"/>
  <c r="R127" i="10" s="1"/>
  <c r="W127" i="10" s="1"/>
  <c r="L127" i="10"/>
  <c r="Q127" i="10" s="1"/>
  <c r="V127" i="10" s="1"/>
  <c r="K127" i="10"/>
  <c r="P127" i="10" s="1"/>
  <c r="U127" i="10" s="1"/>
  <c r="N126" i="10"/>
  <c r="S126" i="10" s="1"/>
  <c r="X126" i="10" s="1"/>
  <c r="M126" i="10"/>
  <c r="R126" i="10" s="1"/>
  <c r="W126" i="10" s="1"/>
  <c r="L126" i="10"/>
  <c r="Q126" i="10" s="1"/>
  <c r="V126" i="10" s="1"/>
  <c r="K126" i="10"/>
  <c r="P126" i="10" s="1"/>
  <c r="U126" i="10" s="1"/>
  <c r="N125" i="10"/>
  <c r="S125" i="10" s="1"/>
  <c r="X125" i="10" s="1"/>
  <c r="M125" i="10"/>
  <c r="R125" i="10" s="1"/>
  <c r="W125" i="10" s="1"/>
  <c r="L125" i="10"/>
  <c r="Q125" i="10" s="1"/>
  <c r="V125" i="10" s="1"/>
  <c r="K125" i="10"/>
  <c r="P125" i="10" s="1"/>
  <c r="U125" i="10" s="1"/>
  <c r="N124" i="10"/>
  <c r="S124" i="10" s="1"/>
  <c r="X124" i="10" s="1"/>
  <c r="M124" i="10"/>
  <c r="R124" i="10" s="1"/>
  <c r="W124" i="10" s="1"/>
  <c r="L124" i="10"/>
  <c r="Q124" i="10" s="1"/>
  <c r="V124" i="10" s="1"/>
  <c r="K124" i="10"/>
  <c r="P124" i="10" s="1"/>
  <c r="U124" i="10" s="1"/>
  <c r="N123" i="10"/>
  <c r="S123" i="10" s="1"/>
  <c r="X123" i="10" s="1"/>
  <c r="M123" i="10"/>
  <c r="R123" i="10" s="1"/>
  <c r="W123" i="10" s="1"/>
  <c r="L123" i="10"/>
  <c r="Q123" i="10" s="1"/>
  <c r="V123" i="10" s="1"/>
  <c r="K123" i="10"/>
  <c r="P123" i="10" s="1"/>
  <c r="U123" i="10" s="1"/>
  <c r="N122" i="10"/>
  <c r="S122" i="10" s="1"/>
  <c r="X122" i="10" s="1"/>
  <c r="M122" i="10"/>
  <c r="R122" i="10" s="1"/>
  <c r="W122" i="10" s="1"/>
  <c r="L122" i="10"/>
  <c r="Q122" i="10" s="1"/>
  <c r="V122" i="10" s="1"/>
  <c r="K122" i="10"/>
  <c r="P122" i="10" s="1"/>
  <c r="U122" i="10" s="1"/>
  <c r="N121" i="10"/>
  <c r="S121" i="10" s="1"/>
  <c r="X121" i="10" s="1"/>
  <c r="M121" i="10"/>
  <c r="R121" i="10" s="1"/>
  <c r="W121" i="10" s="1"/>
  <c r="L121" i="10"/>
  <c r="Q121" i="10" s="1"/>
  <c r="V121" i="10" s="1"/>
  <c r="K121" i="10"/>
  <c r="P121" i="10" s="1"/>
  <c r="U121" i="10" s="1"/>
  <c r="N120" i="10"/>
  <c r="S120" i="10" s="1"/>
  <c r="X120" i="10" s="1"/>
  <c r="M120" i="10"/>
  <c r="R120" i="10" s="1"/>
  <c r="W120" i="10" s="1"/>
  <c r="L120" i="10"/>
  <c r="Q120" i="10" s="1"/>
  <c r="V120" i="10" s="1"/>
  <c r="K120" i="10"/>
  <c r="P120" i="10" s="1"/>
  <c r="U120" i="10" s="1"/>
  <c r="N119" i="10"/>
  <c r="S119" i="10" s="1"/>
  <c r="X119" i="10" s="1"/>
  <c r="M119" i="10"/>
  <c r="R119" i="10" s="1"/>
  <c r="W119" i="10" s="1"/>
  <c r="L119" i="10"/>
  <c r="Q119" i="10" s="1"/>
  <c r="V119" i="10" s="1"/>
  <c r="K119" i="10"/>
  <c r="P119" i="10" s="1"/>
  <c r="U119" i="10" s="1"/>
  <c r="N118" i="10"/>
  <c r="S118" i="10" s="1"/>
  <c r="X118" i="10" s="1"/>
  <c r="M118" i="10"/>
  <c r="R118" i="10" s="1"/>
  <c r="W118" i="10" s="1"/>
  <c r="L118" i="10"/>
  <c r="Q118" i="10" s="1"/>
  <c r="V118" i="10" s="1"/>
  <c r="K118" i="10"/>
  <c r="P118" i="10" s="1"/>
  <c r="U118" i="10" s="1"/>
  <c r="N117" i="10"/>
  <c r="S117" i="10" s="1"/>
  <c r="X117" i="10" s="1"/>
  <c r="M117" i="10"/>
  <c r="R117" i="10" s="1"/>
  <c r="W117" i="10" s="1"/>
  <c r="L117" i="10"/>
  <c r="Q117" i="10" s="1"/>
  <c r="V117" i="10" s="1"/>
  <c r="K117" i="10"/>
  <c r="P117" i="10" s="1"/>
  <c r="U117" i="10" s="1"/>
  <c r="N116" i="10"/>
  <c r="S116" i="10" s="1"/>
  <c r="X116" i="10" s="1"/>
  <c r="M116" i="10"/>
  <c r="R116" i="10" s="1"/>
  <c r="W116" i="10" s="1"/>
  <c r="L116" i="10"/>
  <c r="Q116" i="10" s="1"/>
  <c r="V116" i="10" s="1"/>
  <c r="K116" i="10"/>
  <c r="P116" i="10" s="1"/>
  <c r="U116" i="10" s="1"/>
  <c r="N115" i="10"/>
  <c r="S115" i="10" s="1"/>
  <c r="X115" i="10" s="1"/>
  <c r="M115" i="10"/>
  <c r="R115" i="10" s="1"/>
  <c r="W115" i="10" s="1"/>
  <c r="L115" i="10"/>
  <c r="Q115" i="10" s="1"/>
  <c r="V115" i="10" s="1"/>
  <c r="K115" i="10"/>
  <c r="P115" i="10" s="1"/>
  <c r="U115" i="10" s="1"/>
  <c r="N114" i="10"/>
  <c r="S114" i="10" s="1"/>
  <c r="X114" i="10" s="1"/>
  <c r="M114" i="10"/>
  <c r="R114" i="10" s="1"/>
  <c r="W114" i="10" s="1"/>
  <c r="L114" i="10"/>
  <c r="Q114" i="10" s="1"/>
  <c r="V114" i="10" s="1"/>
  <c r="K114" i="10"/>
  <c r="P114" i="10" s="1"/>
  <c r="U114" i="10" s="1"/>
  <c r="N113" i="10"/>
  <c r="S113" i="10" s="1"/>
  <c r="X113" i="10" s="1"/>
  <c r="M113" i="10"/>
  <c r="R113" i="10" s="1"/>
  <c r="W113" i="10" s="1"/>
  <c r="L113" i="10"/>
  <c r="Q113" i="10" s="1"/>
  <c r="V113" i="10" s="1"/>
  <c r="K113" i="10"/>
  <c r="P113" i="10" s="1"/>
  <c r="U113" i="10" s="1"/>
  <c r="N112" i="10"/>
  <c r="S112" i="10" s="1"/>
  <c r="X112" i="10" s="1"/>
  <c r="M112" i="10"/>
  <c r="R112" i="10" s="1"/>
  <c r="W112" i="10" s="1"/>
  <c r="L112" i="10"/>
  <c r="Q112" i="10" s="1"/>
  <c r="V112" i="10" s="1"/>
  <c r="K112" i="10"/>
  <c r="P112" i="10" s="1"/>
  <c r="U112" i="10" s="1"/>
  <c r="N111" i="10"/>
  <c r="S111" i="10" s="1"/>
  <c r="X111" i="10" s="1"/>
  <c r="M111" i="10"/>
  <c r="R111" i="10" s="1"/>
  <c r="W111" i="10" s="1"/>
  <c r="L111" i="10"/>
  <c r="Q111" i="10" s="1"/>
  <c r="V111" i="10" s="1"/>
  <c r="K111" i="10"/>
  <c r="P111" i="10" s="1"/>
  <c r="U111" i="10" s="1"/>
  <c r="N110" i="10"/>
  <c r="S110" i="10" s="1"/>
  <c r="X110" i="10" s="1"/>
  <c r="M110" i="10"/>
  <c r="R110" i="10" s="1"/>
  <c r="W110" i="10" s="1"/>
  <c r="L110" i="10"/>
  <c r="Q110" i="10" s="1"/>
  <c r="V110" i="10" s="1"/>
  <c r="K110" i="10"/>
  <c r="P110" i="10" s="1"/>
  <c r="U110" i="10" s="1"/>
  <c r="N109" i="10"/>
  <c r="S109" i="10" s="1"/>
  <c r="X109" i="10" s="1"/>
  <c r="M109" i="10"/>
  <c r="R109" i="10" s="1"/>
  <c r="W109" i="10" s="1"/>
  <c r="L109" i="10"/>
  <c r="Q109" i="10" s="1"/>
  <c r="V109" i="10" s="1"/>
  <c r="K109" i="10"/>
  <c r="P109" i="10" s="1"/>
  <c r="U109" i="10" s="1"/>
  <c r="N108" i="10"/>
  <c r="S108" i="10" s="1"/>
  <c r="X108" i="10" s="1"/>
  <c r="M108" i="10"/>
  <c r="R108" i="10" s="1"/>
  <c r="W108" i="10" s="1"/>
  <c r="L108" i="10"/>
  <c r="Q108" i="10" s="1"/>
  <c r="V108" i="10" s="1"/>
  <c r="K108" i="10"/>
  <c r="P108" i="10" s="1"/>
  <c r="U108" i="10" s="1"/>
  <c r="N107" i="10"/>
  <c r="S107" i="10" s="1"/>
  <c r="X107" i="10" s="1"/>
  <c r="M107" i="10"/>
  <c r="R107" i="10" s="1"/>
  <c r="W107" i="10" s="1"/>
  <c r="L107" i="10"/>
  <c r="Q107" i="10" s="1"/>
  <c r="V107" i="10" s="1"/>
  <c r="K107" i="10"/>
  <c r="P107" i="10" s="1"/>
  <c r="U107" i="10" s="1"/>
  <c r="N106" i="10"/>
  <c r="S106" i="10" s="1"/>
  <c r="X106" i="10" s="1"/>
  <c r="M106" i="10"/>
  <c r="R106" i="10" s="1"/>
  <c r="W106" i="10" s="1"/>
  <c r="L106" i="10"/>
  <c r="Q106" i="10" s="1"/>
  <c r="V106" i="10" s="1"/>
  <c r="K106" i="10"/>
  <c r="P106" i="10" s="1"/>
  <c r="U106" i="10" s="1"/>
  <c r="N105" i="10"/>
  <c r="S105" i="10" s="1"/>
  <c r="X105" i="10" s="1"/>
  <c r="M105" i="10"/>
  <c r="R105" i="10" s="1"/>
  <c r="W105" i="10" s="1"/>
  <c r="L105" i="10"/>
  <c r="Q105" i="10" s="1"/>
  <c r="V105" i="10" s="1"/>
  <c r="K105" i="10"/>
  <c r="P105" i="10" s="1"/>
  <c r="U105" i="10" s="1"/>
  <c r="N104" i="10"/>
  <c r="S104" i="10" s="1"/>
  <c r="X104" i="10" s="1"/>
  <c r="M104" i="10"/>
  <c r="R104" i="10" s="1"/>
  <c r="W104" i="10" s="1"/>
  <c r="L104" i="10"/>
  <c r="Q104" i="10" s="1"/>
  <c r="V104" i="10" s="1"/>
  <c r="K104" i="10"/>
  <c r="P104" i="10" s="1"/>
  <c r="U104" i="10" s="1"/>
  <c r="N103" i="10"/>
  <c r="S103" i="10" s="1"/>
  <c r="X103" i="10" s="1"/>
  <c r="M103" i="10"/>
  <c r="R103" i="10" s="1"/>
  <c r="W103" i="10" s="1"/>
  <c r="L103" i="10"/>
  <c r="Q103" i="10" s="1"/>
  <c r="V103" i="10" s="1"/>
  <c r="K103" i="10"/>
  <c r="P103" i="10" s="1"/>
  <c r="U103" i="10" s="1"/>
  <c r="X102" i="10"/>
  <c r="S102" i="10"/>
  <c r="R102" i="10"/>
  <c r="W102" i="10" s="1"/>
  <c r="N102" i="10"/>
  <c r="M102" i="10"/>
  <c r="L102" i="10"/>
  <c r="Q102" i="10" s="1"/>
  <c r="V102" i="10" s="1"/>
  <c r="K102" i="10"/>
  <c r="P102" i="10" s="1"/>
  <c r="U102" i="10" s="1"/>
  <c r="N101" i="10"/>
  <c r="S101" i="10" s="1"/>
  <c r="X101" i="10" s="1"/>
  <c r="M101" i="10"/>
  <c r="R101" i="10" s="1"/>
  <c r="W101" i="10" s="1"/>
  <c r="L101" i="10"/>
  <c r="Q101" i="10" s="1"/>
  <c r="V101" i="10" s="1"/>
  <c r="K101" i="10"/>
  <c r="P101" i="10" s="1"/>
  <c r="U101" i="10" s="1"/>
  <c r="N100" i="10"/>
  <c r="S100" i="10" s="1"/>
  <c r="X100" i="10" s="1"/>
  <c r="M100" i="10"/>
  <c r="R100" i="10" s="1"/>
  <c r="W100" i="10" s="1"/>
  <c r="L100" i="10"/>
  <c r="Q100" i="10" s="1"/>
  <c r="V100" i="10" s="1"/>
  <c r="K100" i="10"/>
  <c r="P100" i="10" s="1"/>
  <c r="U100" i="10" s="1"/>
  <c r="N99" i="10"/>
  <c r="S99" i="10" s="1"/>
  <c r="X99" i="10" s="1"/>
  <c r="M99" i="10"/>
  <c r="R99" i="10" s="1"/>
  <c r="W99" i="10" s="1"/>
  <c r="L99" i="10"/>
  <c r="Q99" i="10" s="1"/>
  <c r="V99" i="10" s="1"/>
  <c r="K99" i="10"/>
  <c r="P99" i="10" s="1"/>
  <c r="U99" i="10" s="1"/>
  <c r="N98" i="10"/>
  <c r="S98" i="10" s="1"/>
  <c r="X98" i="10" s="1"/>
  <c r="M98" i="10"/>
  <c r="R98" i="10" s="1"/>
  <c r="W98" i="10" s="1"/>
  <c r="L98" i="10"/>
  <c r="Q98" i="10" s="1"/>
  <c r="V98" i="10" s="1"/>
  <c r="K98" i="10"/>
  <c r="P98" i="10" s="1"/>
  <c r="U98" i="10" s="1"/>
  <c r="N97" i="10"/>
  <c r="S97" i="10" s="1"/>
  <c r="X97" i="10" s="1"/>
  <c r="M97" i="10"/>
  <c r="R97" i="10" s="1"/>
  <c r="W97" i="10" s="1"/>
  <c r="L97" i="10"/>
  <c r="Q97" i="10" s="1"/>
  <c r="V97" i="10" s="1"/>
  <c r="K97" i="10"/>
  <c r="P97" i="10" s="1"/>
  <c r="U97" i="10" s="1"/>
  <c r="N96" i="10"/>
  <c r="S96" i="10" s="1"/>
  <c r="X96" i="10" s="1"/>
  <c r="M96" i="10"/>
  <c r="R96" i="10" s="1"/>
  <c r="W96" i="10" s="1"/>
  <c r="L96" i="10"/>
  <c r="Q96" i="10" s="1"/>
  <c r="V96" i="10" s="1"/>
  <c r="K96" i="10"/>
  <c r="P96" i="10" s="1"/>
  <c r="U96" i="10" s="1"/>
  <c r="N95" i="10"/>
  <c r="S95" i="10" s="1"/>
  <c r="X95" i="10" s="1"/>
  <c r="M95" i="10"/>
  <c r="R95" i="10" s="1"/>
  <c r="W95" i="10" s="1"/>
  <c r="L95" i="10"/>
  <c r="Q95" i="10" s="1"/>
  <c r="V95" i="10" s="1"/>
  <c r="K95" i="10"/>
  <c r="P95" i="10" s="1"/>
  <c r="U95" i="10" s="1"/>
  <c r="N94" i="10"/>
  <c r="S94" i="10" s="1"/>
  <c r="X94" i="10" s="1"/>
  <c r="M94" i="10"/>
  <c r="R94" i="10" s="1"/>
  <c r="W94" i="10" s="1"/>
  <c r="L94" i="10"/>
  <c r="Q94" i="10" s="1"/>
  <c r="V94" i="10" s="1"/>
  <c r="K94" i="10"/>
  <c r="P94" i="10" s="1"/>
  <c r="U94" i="10" s="1"/>
  <c r="N93" i="10"/>
  <c r="S93" i="10" s="1"/>
  <c r="X93" i="10" s="1"/>
  <c r="M93" i="10"/>
  <c r="R93" i="10" s="1"/>
  <c r="W93" i="10" s="1"/>
  <c r="L93" i="10"/>
  <c r="Q93" i="10" s="1"/>
  <c r="V93" i="10" s="1"/>
  <c r="K93" i="10"/>
  <c r="P93" i="10" s="1"/>
  <c r="U93" i="10" s="1"/>
  <c r="N92" i="10"/>
  <c r="S92" i="10" s="1"/>
  <c r="X92" i="10" s="1"/>
  <c r="M92" i="10"/>
  <c r="R92" i="10" s="1"/>
  <c r="W92" i="10" s="1"/>
  <c r="L92" i="10"/>
  <c r="Q92" i="10" s="1"/>
  <c r="V92" i="10" s="1"/>
  <c r="K92" i="10"/>
  <c r="P92" i="10" s="1"/>
  <c r="U92" i="10" s="1"/>
  <c r="N91" i="10"/>
  <c r="S91" i="10" s="1"/>
  <c r="X91" i="10" s="1"/>
  <c r="M91" i="10"/>
  <c r="R91" i="10" s="1"/>
  <c r="W91" i="10" s="1"/>
  <c r="L91" i="10"/>
  <c r="Q91" i="10" s="1"/>
  <c r="V91" i="10" s="1"/>
  <c r="K91" i="10"/>
  <c r="P91" i="10" s="1"/>
  <c r="U91" i="10" s="1"/>
  <c r="N90" i="10"/>
  <c r="S90" i="10" s="1"/>
  <c r="X90" i="10" s="1"/>
  <c r="M90" i="10"/>
  <c r="R90" i="10" s="1"/>
  <c r="W90" i="10" s="1"/>
  <c r="L90" i="10"/>
  <c r="Q90" i="10" s="1"/>
  <c r="V90" i="10" s="1"/>
  <c r="K90" i="10"/>
  <c r="P90" i="10" s="1"/>
  <c r="U90" i="10" s="1"/>
  <c r="N89" i="10"/>
  <c r="S89" i="10" s="1"/>
  <c r="X89" i="10" s="1"/>
  <c r="M89" i="10"/>
  <c r="R89" i="10" s="1"/>
  <c r="W89" i="10" s="1"/>
  <c r="L89" i="10"/>
  <c r="Q89" i="10" s="1"/>
  <c r="V89" i="10" s="1"/>
  <c r="K89" i="10"/>
  <c r="P89" i="10" s="1"/>
  <c r="U89" i="10" s="1"/>
  <c r="N88" i="10"/>
  <c r="S88" i="10" s="1"/>
  <c r="X88" i="10" s="1"/>
  <c r="M88" i="10"/>
  <c r="R88" i="10" s="1"/>
  <c r="W88" i="10" s="1"/>
  <c r="L88" i="10"/>
  <c r="Q88" i="10" s="1"/>
  <c r="V88" i="10" s="1"/>
  <c r="K88" i="10"/>
  <c r="P88" i="10" s="1"/>
  <c r="U88" i="10" s="1"/>
  <c r="N87" i="10"/>
  <c r="S87" i="10" s="1"/>
  <c r="X87" i="10" s="1"/>
  <c r="M87" i="10"/>
  <c r="R87" i="10" s="1"/>
  <c r="W87" i="10" s="1"/>
  <c r="L87" i="10"/>
  <c r="Q87" i="10" s="1"/>
  <c r="V87" i="10" s="1"/>
  <c r="K87" i="10"/>
  <c r="P87" i="10" s="1"/>
  <c r="U87" i="10" s="1"/>
  <c r="N86" i="10"/>
  <c r="S86" i="10" s="1"/>
  <c r="X86" i="10" s="1"/>
  <c r="M86" i="10"/>
  <c r="R86" i="10" s="1"/>
  <c r="W86" i="10" s="1"/>
  <c r="L86" i="10"/>
  <c r="Q86" i="10" s="1"/>
  <c r="V86" i="10" s="1"/>
  <c r="K86" i="10"/>
  <c r="P86" i="10" s="1"/>
  <c r="U86" i="10" s="1"/>
  <c r="N85" i="10"/>
  <c r="S85" i="10" s="1"/>
  <c r="X85" i="10" s="1"/>
  <c r="M85" i="10"/>
  <c r="R85" i="10" s="1"/>
  <c r="W85" i="10" s="1"/>
  <c r="L85" i="10"/>
  <c r="Q85" i="10" s="1"/>
  <c r="V85" i="10" s="1"/>
  <c r="K85" i="10"/>
  <c r="P85" i="10" s="1"/>
  <c r="U85" i="10" s="1"/>
  <c r="N84" i="10"/>
  <c r="S84" i="10" s="1"/>
  <c r="X84" i="10" s="1"/>
  <c r="M84" i="10"/>
  <c r="R84" i="10" s="1"/>
  <c r="W84" i="10" s="1"/>
  <c r="L84" i="10"/>
  <c r="Q84" i="10" s="1"/>
  <c r="V84" i="10" s="1"/>
  <c r="K84" i="10"/>
  <c r="P84" i="10" s="1"/>
  <c r="U84" i="10" s="1"/>
  <c r="N83" i="10"/>
  <c r="S83" i="10" s="1"/>
  <c r="X83" i="10" s="1"/>
  <c r="M83" i="10"/>
  <c r="R83" i="10" s="1"/>
  <c r="W83" i="10" s="1"/>
  <c r="L83" i="10"/>
  <c r="Q83" i="10" s="1"/>
  <c r="V83" i="10" s="1"/>
  <c r="K83" i="10"/>
  <c r="P83" i="10" s="1"/>
  <c r="U83" i="10" s="1"/>
  <c r="N82" i="10"/>
  <c r="S82" i="10" s="1"/>
  <c r="X82" i="10" s="1"/>
  <c r="M82" i="10"/>
  <c r="R82" i="10" s="1"/>
  <c r="W82" i="10" s="1"/>
  <c r="L82" i="10"/>
  <c r="Q82" i="10" s="1"/>
  <c r="V82" i="10" s="1"/>
  <c r="K82" i="10"/>
  <c r="P82" i="10" s="1"/>
  <c r="U82" i="10" s="1"/>
  <c r="N81" i="10"/>
  <c r="S81" i="10" s="1"/>
  <c r="X81" i="10" s="1"/>
  <c r="M81" i="10"/>
  <c r="R81" i="10" s="1"/>
  <c r="W81" i="10" s="1"/>
  <c r="L81" i="10"/>
  <c r="Q81" i="10" s="1"/>
  <c r="V81" i="10" s="1"/>
  <c r="K81" i="10"/>
  <c r="P81" i="10" s="1"/>
  <c r="U81" i="10" s="1"/>
  <c r="N80" i="10"/>
  <c r="S80" i="10" s="1"/>
  <c r="X80" i="10" s="1"/>
  <c r="M80" i="10"/>
  <c r="R80" i="10" s="1"/>
  <c r="W80" i="10" s="1"/>
  <c r="L80" i="10"/>
  <c r="Q80" i="10" s="1"/>
  <c r="V80" i="10" s="1"/>
  <c r="K80" i="10"/>
  <c r="P80" i="10" s="1"/>
  <c r="U80" i="10" s="1"/>
  <c r="N79" i="10"/>
  <c r="S79" i="10" s="1"/>
  <c r="X79" i="10" s="1"/>
  <c r="M79" i="10"/>
  <c r="R79" i="10" s="1"/>
  <c r="W79" i="10" s="1"/>
  <c r="L79" i="10"/>
  <c r="Q79" i="10" s="1"/>
  <c r="V79" i="10" s="1"/>
  <c r="K79" i="10"/>
  <c r="P79" i="10" s="1"/>
  <c r="U79" i="10" s="1"/>
  <c r="R78" i="10"/>
  <c r="W78" i="10" s="1"/>
  <c r="N78" i="10"/>
  <c r="S78" i="10" s="1"/>
  <c r="X78" i="10" s="1"/>
  <c r="M78" i="10"/>
  <c r="L78" i="10"/>
  <c r="Q78" i="10" s="1"/>
  <c r="V78" i="10" s="1"/>
  <c r="K78" i="10"/>
  <c r="P78" i="10" s="1"/>
  <c r="U78" i="10" s="1"/>
  <c r="R77" i="10"/>
  <c r="W77" i="10" s="1"/>
  <c r="N77" i="10"/>
  <c r="S77" i="10" s="1"/>
  <c r="X77" i="10" s="1"/>
  <c r="M77" i="10"/>
  <c r="L77" i="10"/>
  <c r="Q77" i="10" s="1"/>
  <c r="V77" i="10" s="1"/>
  <c r="K77" i="10"/>
  <c r="P77" i="10" s="1"/>
  <c r="U77" i="10" s="1"/>
  <c r="R76" i="10"/>
  <c r="W76" i="10" s="1"/>
  <c r="N76" i="10"/>
  <c r="S76" i="10" s="1"/>
  <c r="X76" i="10" s="1"/>
  <c r="M76" i="10"/>
  <c r="L76" i="10"/>
  <c r="Q76" i="10" s="1"/>
  <c r="V76" i="10" s="1"/>
  <c r="K76" i="10"/>
  <c r="P76" i="10" s="1"/>
  <c r="U76" i="10" s="1"/>
  <c r="R75" i="10"/>
  <c r="W75" i="10" s="1"/>
  <c r="N75" i="10"/>
  <c r="S75" i="10" s="1"/>
  <c r="X75" i="10" s="1"/>
  <c r="M75" i="10"/>
  <c r="L75" i="10"/>
  <c r="Q75" i="10" s="1"/>
  <c r="V75" i="10" s="1"/>
  <c r="K75" i="10"/>
  <c r="P75" i="10" s="1"/>
  <c r="U75" i="10" s="1"/>
  <c r="N74" i="10"/>
  <c r="S74" i="10" s="1"/>
  <c r="X74" i="10" s="1"/>
  <c r="M74" i="10"/>
  <c r="R74" i="10" s="1"/>
  <c r="W74" i="10" s="1"/>
  <c r="L74" i="10"/>
  <c r="Q74" i="10" s="1"/>
  <c r="V74" i="10" s="1"/>
  <c r="K74" i="10"/>
  <c r="P74" i="10" s="1"/>
  <c r="U74" i="10" s="1"/>
  <c r="N73" i="10"/>
  <c r="S73" i="10" s="1"/>
  <c r="X73" i="10" s="1"/>
  <c r="M73" i="10"/>
  <c r="R73" i="10" s="1"/>
  <c r="W73" i="10" s="1"/>
  <c r="L73" i="10"/>
  <c r="Q73" i="10" s="1"/>
  <c r="V73" i="10" s="1"/>
  <c r="K73" i="10"/>
  <c r="P73" i="10" s="1"/>
  <c r="U73" i="10" s="1"/>
  <c r="N72" i="10"/>
  <c r="S72" i="10" s="1"/>
  <c r="X72" i="10" s="1"/>
  <c r="M72" i="10"/>
  <c r="R72" i="10" s="1"/>
  <c r="W72" i="10" s="1"/>
  <c r="L72" i="10"/>
  <c r="Q72" i="10" s="1"/>
  <c r="V72" i="10" s="1"/>
  <c r="K72" i="10"/>
  <c r="P72" i="10" s="1"/>
  <c r="U72" i="10" s="1"/>
  <c r="N71" i="10"/>
  <c r="S71" i="10" s="1"/>
  <c r="X71" i="10" s="1"/>
  <c r="M71" i="10"/>
  <c r="R71" i="10" s="1"/>
  <c r="W71" i="10" s="1"/>
  <c r="L71" i="10"/>
  <c r="Q71" i="10" s="1"/>
  <c r="V71" i="10" s="1"/>
  <c r="K71" i="10"/>
  <c r="P71" i="10" s="1"/>
  <c r="U71" i="10" s="1"/>
  <c r="N70" i="10"/>
  <c r="S70" i="10" s="1"/>
  <c r="X70" i="10" s="1"/>
  <c r="M70" i="10"/>
  <c r="R70" i="10" s="1"/>
  <c r="W70" i="10" s="1"/>
  <c r="L70" i="10"/>
  <c r="Q70" i="10" s="1"/>
  <c r="V70" i="10" s="1"/>
  <c r="K70" i="10"/>
  <c r="P70" i="10" s="1"/>
  <c r="U70" i="10" s="1"/>
  <c r="N69" i="10"/>
  <c r="S69" i="10" s="1"/>
  <c r="X69" i="10" s="1"/>
  <c r="M69" i="10"/>
  <c r="R69" i="10" s="1"/>
  <c r="W69" i="10" s="1"/>
  <c r="L69" i="10"/>
  <c r="Q69" i="10" s="1"/>
  <c r="V69" i="10" s="1"/>
  <c r="K69" i="10"/>
  <c r="P69" i="10" s="1"/>
  <c r="U69" i="10" s="1"/>
  <c r="N68" i="10"/>
  <c r="S68" i="10" s="1"/>
  <c r="X68" i="10" s="1"/>
  <c r="M68" i="10"/>
  <c r="R68" i="10" s="1"/>
  <c r="W68" i="10" s="1"/>
  <c r="L68" i="10"/>
  <c r="Q68" i="10" s="1"/>
  <c r="V68" i="10" s="1"/>
  <c r="K68" i="10"/>
  <c r="P68" i="10" s="1"/>
  <c r="U68" i="10" s="1"/>
  <c r="N67" i="10"/>
  <c r="S67" i="10" s="1"/>
  <c r="X67" i="10" s="1"/>
  <c r="M67" i="10"/>
  <c r="R67" i="10" s="1"/>
  <c r="W67" i="10" s="1"/>
  <c r="L67" i="10"/>
  <c r="Q67" i="10" s="1"/>
  <c r="V67" i="10" s="1"/>
  <c r="K67" i="10"/>
  <c r="P67" i="10" s="1"/>
  <c r="U67" i="10" s="1"/>
  <c r="N66" i="10"/>
  <c r="S66" i="10" s="1"/>
  <c r="X66" i="10" s="1"/>
  <c r="M66" i="10"/>
  <c r="R66" i="10" s="1"/>
  <c r="W66" i="10" s="1"/>
  <c r="L66" i="10"/>
  <c r="Q66" i="10" s="1"/>
  <c r="V66" i="10" s="1"/>
  <c r="K66" i="10"/>
  <c r="P66" i="10" s="1"/>
  <c r="U66" i="10" s="1"/>
  <c r="N65" i="10"/>
  <c r="S65" i="10" s="1"/>
  <c r="X65" i="10" s="1"/>
  <c r="M65" i="10"/>
  <c r="R65" i="10" s="1"/>
  <c r="W65" i="10" s="1"/>
  <c r="L65" i="10"/>
  <c r="Q65" i="10" s="1"/>
  <c r="V65" i="10" s="1"/>
  <c r="K65" i="10"/>
  <c r="P65" i="10" s="1"/>
  <c r="U65" i="10" s="1"/>
  <c r="N64" i="10"/>
  <c r="S64" i="10" s="1"/>
  <c r="X64" i="10" s="1"/>
  <c r="M64" i="10"/>
  <c r="R64" i="10" s="1"/>
  <c r="W64" i="10" s="1"/>
  <c r="L64" i="10"/>
  <c r="Q64" i="10" s="1"/>
  <c r="V64" i="10" s="1"/>
  <c r="K64" i="10"/>
  <c r="P64" i="10" s="1"/>
  <c r="U64" i="10" s="1"/>
  <c r="N63" i="10"/>
  <c r="S63" i="10" s="1"/>
  <c r="X63" i="10" s="1"/>
  <c r="M63" i="10"/>
  <c r="R63" i="10" s="1"/>
  <c r="W63" i="10" s="1"/>
  <c r="L63" i="10"/>
  <c r="Q63" i="10" s="1"/>
  <c r="V63" i="10" s="1"/>
  <c r="K63" i="10"/>
  <c r="P63" i="10" s="1"/>
  <c r="U63" i="10" s="1"/>
  <c r="N62" i="10"/>
  <c r="S62" i="10" s="1"/>
  <c r="X62" i="10" s="1"/>
  <c r="M62" i="10"/>
  <c r="R62" i="10" s="1"/>
  <c r="W62" i="10" s="1"/>
  <c r="L62" i="10"/>
  <c r="Q62" i="10" s="1"/>
  <c r="V62" i="10" s="1"/>
  <c r="K62" i="10"/>
  <c r="P62" i="10" s="1"/>
  <c r="U62" i="10" s="1"/>
  <c r="N61" i="10"/>
  <c r="S61" i="10" s="1"/>
  <c r="X61" i="10" s="1"/>
  <c r="M61" i="10"/>
  <c r="R61" i="10" s="1"/>
  <c r="W61" i="10" s="1"/>
  <c r="L61" i="10"/>
  <c r="Q61" i="10" s="1"/>
  <c r="V61" i="10" s="1"/>
  <c r="K61" i="10"/>
  <c r="P61" i="10" s="1"/>
  <c r="U61" i="10" s="1"/>
  <c r="N60" i="10"/>
  <c r="S60" i="10" s="1"/>
  <c r="X60" i="10" s="1"/>
  <c r="M60" i="10"/>
  <c r="R60" i="10" s="1"/>
  <c r="W60" i="10" s="1"/>
  <c r="L60" i="10"/>
  <c r="Q60" i="10" s="1"/>
  <c r="V60" i="10" s="1"/>
  <c r="K60" i="10"/>
  <c r="P60" i="10" s="1"/>
  <c r="U60" i="10" s="1"/>
  <c r="N59" i="10"/>
  <c r="S59" i="10" s="1"/>
  <c r="X59" i="10" s="1"/>
  <c r="M59" i="10"/>
  <c r="R59" i="10" s="1"/>
  <c r="W59" i="10" s="1"/>
  <c r="L59" i="10"/>
  <c r="Q59" i="10" s="1"/>
  <c r="V59" i="10" s="1"/>
  <c r="K59" i="10"/>
  <c r="P59" i="10" s="1"/>
  <c r="U59" i="10" s="1"/>
  <c r="N58" i="10"/>
  <c r="S58" i="10" s="1"/>
  <c r="X58" i="10" s="1"/>
  <c r="M58" i="10"/>
  <c r="R58" i="10" s="1"/>
  <c r="W58" i="10" s="1"/>
  <c r="L58" i="10"/>
  <c r="Q58" i="10" s="1"/>
  <c r="V58" i="10" s="1"/>
  <c r="K58" i="10"/>
  <c r="P58" i="10" s="1"/>
  <c r="U58" i="10" s="1"/>
  <c r="N57" i="10"/>
  <c r="S57" i="10" s="1"/>
  <c r="X57" i="10" s="1"/>
  <c r="M57" i="10"/>
  <c r="R57" i="10" s="1"/>
  <c r="W57" i="10" s="1"/>
  <c r="L57" i="10"/>
  <c r="Q57" i="10" s="1"/>
  <c r="V57" i="10" s="1"/>
  <c r="K57" i="10"/>
  <c r="P57" i="10" s="1"/>
  <c r="U57" i="10" s="1"/>
  <c r="N56" i="10"/>
  <c r="S56" i="10" s="1"/>
  <c r="X56" i="10" s="1"/>
  <c r="M56" i="10"/>
  <c r="R56" i="10" s="1"/>
  <c r="W56" i="10" s="1"/>
  <c r="L56" i="10"/>
  <c r="Q56" i="10" s="1"/>
  <c r="V56" i="10" s="1"/>
  <c r="K56" i="10"/>
  <c r="P56" i="10" s="1"/>
  <c r="U56" i="10" s="1"/>
  <c r="N55" i="10"/>
  <c r="S55" i="10" s="1"/>
  <c r="X55" i="10" s="1"/>
  <c r="M55" i="10"/>
  <c r="R55" i="10" s="1"/>
  <c r="W55" i="10" s="1"/>
  <c r="L55" i="10"/>
  <c r="Q55" i="10" s="1"/>
  <c r="V55" i="10" s="1"/>
  <c r="K55" i="10"/>
  <c r="P55" i="10" s="1"/>
  <c r="U55" i="10" s="1"/>
  <c r="N54" i="10"/>
  <c r="S54" i="10" s="1"/>
  <c r="X54" i="10" s="1"/>
  <c r="M54" i="10"/>
  <c r="R54" i="10" s="1"/>
  <c r="W54" i="10" s="1"/>
  <c r="L54" i="10"/>
  <c r="Q54" i="10" s="1"/>
  <c r="V54" i="10" s="1"/>
  <c r="K54" i="10"/>
  <c r="P54" i="10" s="1"/>
  <c r="U54" i="10" s="1"/>
  <c r="N53" i="10"/>
  <c r="S53" i="10" s="1"/>
  <c r="X53" i="10" s="1"/>
  <c r="M53" i="10"/>
  <c r="R53" i="10" s="1"/>
  <c r="W53" i="10" s="1"/>
  <c r="L53" i="10"/>
  <c r="Q53" i="10" s="1"/>
  <c r="V53" i="10" s="1"/>
  <c r="K53" i="10"/>
  <c r="P53" i="10" s="1"/>
  <c r="U53" i="10" s="1"/>
  <c r="N52" i="10"/>
  <c r="S52" i="10" s="1"/>
  <c r="X52" i="10" s="1"/>
  <c r="M52" i="10"/>
  <c r="R52" i="10" s="1"/>
  <c r="W52" i="10" s="1"/>
  <c r="L52" i="10"/>
  <c r="Q52" i="10" s="1"/>
  <c r="V52" i="10" s="1"/>
  <c r="K52" i="10"/>
  <c r="P52" i="10" s="1"/>
  <c r="U52" i="10" s="1"/>
  <c r="N51" i="10"/>
  <c r="S51" i="10" s="1"/>
  <c r="X51" i="10" s="1"/>
  <c r="M51" i="10"/>
  <c r="R51" i="10" s="1"/>
  <c r="W51" i="10" s="1"/>
  <c r="L51" i="10"/>
  <c r="Q51" i="10" s="1"/>
  <c r="V51" i="10" s="1"/>
  <c r="K51" i="10"/>
  <c r="P51" i="10" s="1"/>
  <c r="U51" i="10" s="1"/>
  <c r="N50" i="10"/>
  <c r="S50" i="10" s="1"/>
  <c r="X50" i="10" s="1"/>
  <c r="M50" i="10"/>
  <c r="R50" i="10" s="1"/>
  <c r="W50" i="10" s="1"/>
  <c r="L50" i="10"/>
  <c r="Q50" i="10" s="1"/>
  <c r="V50" i="10" s="1"/>
  <c r="K50" i="10"/>
  <c r="P50" i="10" s="1"/>
  <c r="U50" i="10" s="1"/>
  <c r="N49" i="10"/>
  <c r="S49" i="10" s="1"/>
  <c r="X49" i="10" s="1"/>
  <c r="M49" i="10"/>
  <c r="R49" i="10" s="1"/>
  <c r="W49" i="10" s="1"/>
  <c r="L49" i="10"/>
  <c r="Q49" i="10" s="1"/>
  <c r="V49" i="10" s="1"/>
  <c r="K49" i="10"/>
  <c r="P49" i="10" s="1"/>
  <c r="U49" i="10" s="1"/>
  <c r="N48" i="10"/>
  <c r="S48" i="10" s="1"/>
  <c r="X48" i="10" s="1"/>
  <c r="M48" i="10"/>
  <c r="R48" i="10" s="1"/>
  <c r="W48" i="10" s="1"/>
  <c r="L48" i="10"/>
  <c r="Q48" i="10" s="1"/>
  <c r="V48" i="10" s="1"/>
  <c r="K48" i="10"/>
  <c r="P48" i="10" s="1"/>
  <c r="U48" i="10" s="1"/>
  <c r="N47" i="10"/>
  <c r="S47" i="10" s="1"/>
  <c r="X47" i="10" s="1"/>
  <c r="M47" i="10"/>
  <c r="R47" i="10" s="1"/>
  <c r="W47" i="10" s="1"/>
  <c r="L47" i="10"/>
  <c r="Q47" i="10" s="1"/>
  <c r="V47" i="10" s="1"/>
  <c r="K47" i="10"/>
  <c r="P47" i="10" s="1"/>
  <c r="U47" i="10" s="1"/>
  <c r="N46" i="10"/>
  <c r="S46" i="10" s="1"/>
  <c r="X46" i="10" s="1"/>
  <c r="M46" i="10"/>
  <c r="R46" i="10" s="1"/>
  <c r="W46" i="10" s="1"/>
  <c r="L46" i="10"/>
  <c r="Q46" i="10" s="1"/>
  <c r="V46" i="10" s="1"/>
  <c r="K46" i="10"/>
  <c r="P46" i="10" s="1"/>
  <c r="U46" i="10" s="1"/>
  <c r="N45" i="10"/>
  <c r="S45" i="10" s="1"/>
  <c r="X45" i="10" s="1"/>
  <c r="M45" i="10"/>
  <c r="R45" i="10" s="1"/>
  <c r="W45" i="10" s="1"/>
  <c r="L45" i="10"/>
  <c r="Q45" i="10" s="1"/>
  <c r="V45" i="10" s="1"/>
  <c r="K45" i="10"/>
  <c r="P45" i="10" s="1"/>
  <c r="U45" i="10" s="1"/>
  <c r="N44" i="10"/>
  <c r="S44" i="10" s="1"/>
  <c r="X44" i="10" s="1"/>
  <c r="M44" i="10"/>
  <c r="R44" i="10" s="1"/>
  <c r="W44" i="10" s="1"/>
  <c r="L44" i="10"/>
  <c r="Q44" i="10" s="1"/>
  <c r="V44" i="10" s="1"/>
  <c r="K44" i="10"/>
  <c r="P44" i="10" s="1"/>
  <c r="U44" i="10" s="1"/>
  <c r="N43" i="10"/>
  <c r="S43" i="10" s="1"/>
  <c r="X43" i="10" s="1"/>
  <c r="M43" i="10"/>
  <c r="R43" i="10" s="1"/>
  <c r="W43" i="10" s="1"/>
  <c r="L43" i="10"/>
  <c r="Q43" i="10" s="1"/>
  <c r="V43" i="10" s="1"/>
  <c r="K43" i="10"/>
  <c r="P43" i="10" s="1"/>
  <c r="U43" i="10" s="1"/>
  <c r="R42" i="10"/>
  <c r="W42" i="10" s="1"/>
  <c r="N42" i="10"/>
  <c r="S42" i="10" s="1"/>
  <c r="X42" i="10" s="1"/>
  <c r="M42" i="10"/>
  <c r="L42" i="10"/>
  <c r="Q42" i="10" s="1"/>
  <c r="V42" i="10" s="1"/>
  <c r="K42" i="10"/>
  <c r="P42" i="10" s="1"/>
  <c r="U42" i="10" s="1"/>
  <c r="N41" i="10"/>
  <c r="S41" i="10" s="1"/>
  <c r="X41" i="10" s="1"/>
  <c r="M41" i="10"/>
  <c r="R41" i="10" s="1"/>
  <c r="W41" i="10" s="1"/>
  <c r="L41" i="10"/>
  <c r="Q41" i="10" s="1"/>
  <c r="V41" i="10" s="1"/>
  <c r="K41" i="10"/>
  <c r="P41" i="10" s="1"/>
  <c r="U41" i="10" s="1"/>
  <c r="R40" i="10"/>
  <c r="W40" i="10" s="1"/>
  <c r="N40" i="10"/>
  <c r="S40" i="10" s="1"/>
  <c r="X40" i="10" s="1"/>
  <c r="M40" i="10"/>
  <c r="L40" i="10"/>
  <c r="Q40" i="10" s="1"/>
  <c r="V40" i="10" s="1"/>
  <c r="K40" i="10"/>
  <c r="P40" i="10" s="1"/>
  <c r="U40" i="10" s="1"/>
  <c r="N39" i="10"/>
  <c r="S39" i="10" s="1"/>
  <c r="X39" i="10" s="1"/>
  <c r="M39" i="10"/>
  <c r="R39" i="10" s="1"/>
  <c r="W39" i="10" s="1"/>
  <c r="L39" i="10"/>
  <c r="Q39" i="10" s="1"/>
  <c r="V39" i="10" s="1"/>
  <c r="K39" i="10"/>
  <c r="P39" i="10" s="1"/>
  <c r="U39" i="10" s="1"/>
  <c r="R38" i="10"/>
  <c r="W38" i="10" s="1"/>
  <c r="N38" i="10"/>
  <c r="S38" i="10" s="1"/>
  <c r="X38" i="10" s="1"/>
  <c r="M38" i="10"/>
  <c r="L38" i="10"/>
  <c r="Q38" i="10" s="1"/>
  <c r="V38" i="10" s="1"/>
  <c r="K38" i="10"/>
  <c r="P38" i="10" s="1"/>
  <c r="U38" i="10" s="1"/>
  <c r="N37" i="10"/>
  <c r="S37" i="10" s="1"/>
  <c r="X37" i="10" s="1"/>
  <c r="M37" i="10"/>
  <c r="R37" i="10" s="1"/>
  <c r="W37" i="10" s="1"/>
  <c r="L37" i="10"/>
  <c r="Q37" i="10" s="1"/>
  <c r="V37" i="10" s="1"/>
  <c r="K37" i="10"/>
  <c r="P37" i="10" s="1"/>
  <c r="U37" i="10" s="1"/>
  <c r="R36" i="10"/>
  <c r="W36" i="10" s="1"/>
  <c r="N36" i="10"/>
  <c r="S36" i="10" s="1"/>
  <c r="X36" i="10" s="1"/>
  <c r="M36" i="10"/>
  <c r="L36" i="10"/>
  <c r="Q36" i="10" s="1"/>
  <c r="V36" i="10" s="1"/>
  <c r="K36" i="10"/>
  <c r="P36" i="10" s="1"/>
  <c r="U36" i="10" s="1"/>
  <c r="N35" i="10"/>
  <c r="S35" i="10" s="1"/>
  <c r="X35" i="10" s="1"/>
  <c r="M35" i="10"/>
  <c r="R35" i="10" s="1"/>
  <c r="W35" i="10" s="1"/>
  <c r="L35" i="10"/>
  <c r="Q35" i="10" s="1"/>
  <c r="V35" i="10" s="1"/>
  <c r="K35" i="10"/>
  <c r="P35" i="10" s="1"/>
  <c r="U35" i="10" s="1"/>
  <c r="N34" i="10"/>
  <c r="S34" i="10" s="1"/>
  <c r="X34" i="10" s="1"/>
  <c r="M34" i="10"/>
  <c r="R34" i="10" s="1"/>
  <c r="W34" i="10" s="1"/>
  <c r="L34" i="10"/>
  <c r="Q34" i="10" s="1"/>
  <c r="V34" i="10" s="1"/>
  <c r="K34" i="10"/>
  <c r="P34" i="10" s="1"/>
  <c r="U34" i="10" s="1"/>
  <c r="N33" i="10"/>
  <c r="S33" i="10" s="1"/>
  <c r="X33" i="10" s="1"/>
  <c r="M33" i="10"/>
  <c r="R33" i="10" s="1"/>
  <c r="W33" i="10" s="1"/>
  <c r="L33" i="10"/>
  <c r="Q33" i="10" s="1"/>
  <c r="V33" i="10" s="1"/>
  <c r="K33" i="10"/>
  <c r="P33" i="10" s="1"/>
  <c r="U33" i="10" s="1"/>
  <c r="N32" i="10"/>
  <c r="S32" i="10" s="1"/>
  <c r="X32" i="10" s="1"/>
  <c r="M32" i="10"/>
  <c r="R32" i="10" s="1"/>
  <c r="W32" i="10" s="1"/>
  <c r="L32" i="10"/>
  <c r="Q32" i="10" s="1"/>
  <c r="V32" i="10" s="1"/>
  <c r="K32" i="10"/>
  <c r="P32" i="10" s="1"/>
  <c r="U32" i="10" s="1"/>
  <c r="N31" i="10"/>
  <c r="S31" i="10" s="1"/>
  <c r="X31" i="10" s="1"/>
  <c r="M31" i="10"/>
  <c r="R31" i="10" s="1"/>
  <c r="W31" i="10" s="1"/>
  <c r="L31" i="10"/>
  <c r="Q31" i="10" s="1"/>
  <c r="V31" i="10" s="1"/>
  <c r="K31" i="10"/>
  <c r="P31" i="10" s="1"/>
  <c r="U31" i="10" s="1"/>
  <c r="N30" i="10"/>
  <c r="S30" i="10" s="1"/>
  <c r="X30" i="10" s="1"/>
  <c r="M30" i="10"/>
  <c r="R30" i="10" s="1"/>
  <c r="W30" i="10" s="1"/>
  <c r="L30" i="10"/>
  <c r="Q30" i="10" s="1"/>
  <c r="V30" i="10" s="1"/>
  <c r="K30" i="10"/>
  <c r="P30" i="10" s="1"/>
  <c r="U30" i="10" s="1"/>
  <c r="N29" i="10"/>
  <c r="S29" i="10" s="1"/>
  <c r="X29" i="10" s="1"/>
  <c r="M29" i="10"/>
  <c r="R29" i="10" s="1"/>
  <c r="W29" i="10" s="1"/>
  <c r="L29" i="10"/>
  <c r="Q29" i="10" s="1"/>
  <c r="V29" i="10" s="1"/>
  <c r="K29" i="10"/>
  <c r="P29" i="10" s="1"/>
  <c r="U29" i="10" s="1"/>
  <c r="N28" i="10"/>
  <c r="S28" i="10" s="1"/>
  <c r="X28" i="10" s="1"/>
  <c r="M28" i="10"/>
  <c r="R28" i="10" s="1"/>
  <c r="W28" i="10" s="1"/>
  <c r="L28" i="10"/>
  <c r="Q28" i="10" s="1"/>
  <c r="V28" i="10" s="1"/>
  <c r="K28" i="10"/>
  <c r="P28" i="10" s="1"/>
  <c r="U28" i="10" s="1"/>
  <c r="N27" i="10"/>
  <c r="S27" i="10" s="1"/>
  <c r="X27" i="10" s="1"/>
  <c r="M27" i="10"/>
  <c r="R27" i="10" s="1"/>
  <c r="W27" i="10" s="1"/>
  <c r="L27" i="10"/>
  <c r="Q27" i="10" s="1"/>
  <c r="V27" i="10" s="1"/>
  <c r="K27" i="10"/>
  <c r="P27" i="10" s="1"/>
  <c r="U27" i="10" s="1"/>
  <c r="N26" i="10"/>
  <c r="S26" i="10" s="1"/>
  <c r="X26" i="10" s="1"/>
  <c r="M26" i="10"/>
  <c r="R26" i="10" s="1"/>
  <c r="W26" i="10" s="1"/>
  <c r="L26" i="10"/>
  <c r="Q26" i="10" s="1"/>
  <c r="V26" i="10" s="1"/>
  <c r="K26" i="10"/>
  <c r="P26" i="10" s="1"/>
  <c r="U26" i="10" s="1"/>
  <c r="N25" i="10"/>
  <c r="S25" i="10" s="1"/>
  <c r="X25" i="10" s="1"/>
  <c r="M25" i="10"/>
  <c r="R25" i="10" s="1"/>
  <c r="W25" i="10" s="1"/>
  <c r="L25" i="10"/>
  <c r="Q25" i="10" s="1"/>
  <c r="V25" i="10" s="1"/>
  <c r="K25" i="10"/>
  <c r="P25" i="10" s="1"/>
  <c r="U25" i="10" s="1"/>
  <c r="N24" i="10"/>
  <c r="S24" i="10" s="1"/>
  <c r="X24" i="10" s="1"/>
  <c r="M24" i="10"/>
  <c r="R24" i="10" s="1"/>
  <c r="W24" i="10" s="1"/>
  <c r="L24" i="10"/>
  <c r="Q24" i="10" s="1"/>
  <c r="V24" i="10" s="1"/>
  <c r="K24" i="10"/>
  <c r="P24" i="10" s="1"/>
  <c r="U24" i="10" s="1"/>
  <c r="N23" i="10"/>
  <c r="S23" i="10" s="1"/>
  <c r="X23" i="10" s="1"/>
  <c r="M23" i="10"/>
  <c r="R23" i="10" s="1"/>
  <c r="W23" i="10" s="1"/>
  <c r="L23" i="10"/>
  <c r="Q23" i="10" s="1"/>
  <c r="V23" i="10" s="1"/>
  <c r="K23" i="10"/>
  <c r="P23" i="10" s="1"/>
  <c r="U23" i="10" s="1"/>
  <c r="N22" i="10"/>
  <c r="S22" i="10" s="1"/>
  <c r="X22" i="10" s="1"/>
  <c r="M22" i="10"/>
  <c r="R22" i="10" s="1"/>
  <c r="W22" i="10" s="1"/>
  <c r="L22" i="10"/>
  <c r="Q22" i="10" s="1"/>
  <c r="V22" i="10" s="1"/>
  <c r="K22" i="10"/>
  <c r="P22" i="10" s="1"/>
  <c r="U22" i="10" s="1"/>
  <c r="N21" i="10"/>
  <c r="S21" i="10" s="1"/>
  <c r="X21" i="10" s="1"/>
  <c r="M21" i="10"/>
  <c r="R21" i="10" s="1"/>
  <c r="W21" i="10" s="1"/>
  <c r="L21" i="10"/>
  <c r="Q21" i="10" s="1"/>
  <c r="V21" i="10" s="1"/>
  <c r="K21" i="10"/>
  <c r="P21" i="10" s="1"/>
  <c r="U21" i="10" s="1"/>
  <c r="N20" i="10"/>
  <c r="S20" i="10" s="1"/>
  <c r="X20" i="10" s="1"/>
  <c r="M20" i="10"/>
  <c r="R20" i="10" s="1"/>
  <c r="W20" i="10" s="1"/>
  <c r="L20" i="10"/>
  <c r="Q20" i="10" s="1"/>
  <c r="V20" i="10" s="1"/>
  <c r="K20" i="10"/>
  <c r="P20" i="10" s="1"/>
  <c r="U20" i="10" s="1"/>
  <c r="N19" i="10"/>
  <c r="S19" i="10" s="1"/>
  <c r="X19" i="10" s="1"/>
  <c r="M19" i="10"/>
  <c r="R19" i="10" s="1"/>
  <c r="W19" i="10" s="1"/>
  <c r="L19" i="10"/>
  <c r="Q19" i="10" s="1"/>
  <c r="V19" i="10" s="1"/>
  <c r="K19" i="10"/>
  <c r="P19" i="10" s="1"/>
  <c r="U19" i="10" s="1"/>
  <c r="N18" i="10"/>
  <c r="S18" i="10" s="1"/>
  <c r="X18" i="10" s="1"/>
  <c r="M18" i="10"/>
  <c r="R18" i="10" s="1"/>
  <c r="W18" i="10" s="1"/>
  <c r="L18" i="10"/>
  <c r="Q18" i="10" s="1"/>
  <c r="V18" i="10" s="1"/>
  <c r="K18" i="10"/>
  <c r="P18" i="10" s="1"/>
  <c r="U18" i="10" s="1"/>
  <c r="N17" i="10"/>
  <c r="S17" i="10" s="1"/>
  <c r="X17" i="10" s="1"/>
  <c r="M17" i="10"/>
  <c r="R17" i="10" s="1"/>
  <c r="W17" i="10" s="1"/>
  <c r="L17" i="10"/>
  <c r="Q17" i="10" s="1"/>
  <c r="V17" i="10" s="1"/>
  <c r="K17" i="10"/>
  <c r="P17" i="10" s="1"/>
  <c r="U17" i="10" s="1"/>
  <c r="N16" i="10"/>
  <c r="S16" i="10" s="1"/>
  <c r="X16" i="10" s="1"/>
  <c r="M16" i="10"/>
  <c r="R16" i="10" s="1"/>
  <c r="W16" i="10" s="1"/>
  <c r="L16" i="10"/>
  <c r="Q16" i="10" s="1"/>
  <c r="V16" i="10" s="1"/>
  <c r="K16" i="10"/>
  <c r="P16" i="10" s="1"/>
  <c r="U16" i="10" s="1"/>
  <c r="N15" i="10"/>
  <c r="S15" i="10" s="1"/>
  <c r="X15" i="10" s="1"/>
  <c r="M15" i="10"/>
  <c r="R15" i="10" s="1"/>
  <c r="W15" i="10" s="1"/>
  <c r="L15" i="10"/>
  <c r="Q15" i="10" s="1"/>
  <c r="V15" i="10" s="1"/>
  <c r="K15" i="10"/>
  <c r="P15" i="10" s="1"/>
  <c r="U15" i="10" s="1"/>
  <c r="N14" i="10"/>
  <c r="S14" i="10" s="1"/>
  <c r="X14" i="10" s="1"/>
  <c r="M14" i="10"/>
  <c r="R14" i="10" s="1"/>
  <c r="W14" i="10" s="1"/>
  <c r="L14" i="10"/>
  <c r="Q14" i="10" s="1"/>
  <c r="V14" i="10" s="1"/>
  <c r="K14" i="10"/>
  <c r="P14" i="10" s="1"/>
  <c r="U14" i="10" s="1"/>
  <c r="N13" i="10"/>
  <c r="S13" i="10" s="1"/>
  <c r="X13" i="10" s="1"/>
  <c r="M13" i="10"/>
  <c r="R13" i="10" s="1"/>
  <c r="W13" i="10" s="1"/>
  <c r="L13" i="10"/>
  <c r="Q13" i="10" s="1"/>
  <c r="V13" i="10" s="1"/>
  <c r="K13" i="10"/>
  <c r="P13" i="10" s="1"/>
  <c r="U13" i="10" s="1"/>
  <c r="N12" i="10"/>
  <c r="S12" i="10" s="1"/>
  <c r="X12" i="10" s="1"/>
  <c r="M12" i="10"/>
  <c r="R12" i="10" s="1"/>
  <c r="W12" i="10" s="1"/>
  <c r="L12" i="10"/>
  <c r="Q12" i="10" s="1"/>
  <c r="V12" i="10" s="1"/>
  <c r="K12" i="10"/>
  <c r="P12" i="10" s="1"/>
  <c r="U12" i="10" s="1"/>
  <c r="N11" i="10"/>
  <c r="S11" i="10" s="1"/>
  <c r="X11" i="10" s="1"/>
  <c r="M11" i="10"/>
  <c r="R11" i="10" s="1"/>
  <c r="W11" i="10" s="1"/>
  <c r="L11" i="10"/>
  <c r="Q11" i="10" s="1"/>
  <c r="V11" i="10" s="1"/>
  <c r="K11" i="10"/>
  <c r="P11" i="10" s="1"/>
  <c r="U11" i="10" s="1"/>
  <c r="N10" i="10"/>
  <c r="S10" i="10" s="1"/>
  <c r="X10" i="10" s="1"/>
  <c r="M10" i="10"/>
  <c r="R10" i="10" s="1"/>
  <c r="W10" i="10" s="1"/>
  <c r="L10" i="10"/>
  <c r="Q10" i="10" s="1"/>
  <c r="V10" i="10" s="1"/>
  <c r="K10" i="10"/>
  <c r="P10" i="10" s="1"/>
  <c r="U10" i="10" s="1"/>
  <c r="N9" i="10"/>
  <c r="S9" i="10" s="1"/>
  <c r="X9" i="10" s="1"/>
  <c r="M9" i="10"/>
  <c r="R9" i="10" s="1"/>
  <c r="W9" i="10" s="1"/>
  <c r="L9" i="10"/>
  <c r="Q9" i="10" s="1"/>
  <c r="V9" i="10" s="1"/>
  <c r="K9" i="10"/>
  <c r="P9" i="10" s="1"/>
  <c r="U9" i="10" s="1"/>
  <c r="Q8" i="10"/>
  <c r="V8" i="10" s="1"/>
  <c r="N8" i="10"/>
  <c r="S8" i="10" s="1"/>
  <c r="X8" i="10" s="1"/>
  <c r="M8" i="10"/>
  <c r="R8" i="10" s="1"/>
  <c r="W8" i="10" s="1"/>
  <c r="L8" i="10"/>
  <c r="K8" i="10"/>
  <c r="P8" i="10" s="1"/>
  <c r="U8" i="10" s="1"/>
  <c r="N7" i="10"/>
  <c r="S7" i="10" s="1"/>
  <c r="X7" i="10" s="1"/>
  <c r="M7" i="10"/>
  <c r="R7" i="10" s="1"/>
  <c r="W7" i="10" s="1"/>
  <c r="L7" i="10"/>
  <c r="Q7" i="10" s="1"/>
  <c r="V7" i="10" s="1"/>
  <c r="K7" i="10"/>
  <c r="P7" i="10" s="1"/>
  <c r="U7" i="10" s="1"/>
  <c r="N6" i="10"/>
  <c r="S6" i="10" s="1"/>
  <c r="X6" i="10" s="1"/>
  <c r="M6" i="10"/>
  <c r="R6" i="10" s="1"/>
  <c r="W6" i="10" s="1"/>
  <c r="L6" i="10"/>
  <c r="Q6" i="10" s="1"/>
  <c r="V6" i="10" s="1"/>
  <c r="K6" i="10"/>
  <c r="P6" i="10" s="1"/>
  <c r="U6" i="10" s="1"/>
  <c r="N5" i="10"/>
  <c r="S5" i="10" s="1"/>
  <c r="X5" i="10" s="1"/>
  <c r="M5" i="10"/>
  <c r="R5" i="10" s="1"/>
  <c r="W5" i="10" s="1"/>
  <c r="L5" i="10"/>
  <c r="Q5" i="10" s="1"/>
  <c r="V5" i="10" s="1"/>
  <c r="K5" i="10"/>
  <c r="P5" i="10" s="1"/>
  <c r="U5" i="10" s="1"/>
  <c r="N4" i="10"/>
  <c r="S4" i="10" s="1"/>
  <c r="X4" i="10" s="1"/>
  <c r="M4" i="10"/>
  <c r="R4" i="10" s="1"/>
  <c r="W4" i="10" s="1"/>
  <c r="L4" i="10"/>
  <c r="Q4" i="10" s="1"/>
  <c r="V4" i="10" s="1"/>
  <c r="K4" i="10"/>
  <c r="P4" i="10" s="1"/>
  <c r="U4" i="10" s="1"/>
  <c r="N3" i="10"/>
  <c r="S3" i="10" s="1"/>
  <c r="X3" i="10" s="1"/>
  <c r="M3" i="10"/>
  <c r="R3" i="10" s="1"/>
  <c r="W3" i="10" s="1"/>
  <c r="L3" i="10"/>
  <c r="Q3" i="10" s="1"/>
  <c r="V3" i="10" s="1"/>
  <c r="K3" i="10"/>
  <c r="P3" i="10" s="1"/>
  <c r="U3" i="10" s="1"/>
  <c r="K25" i="17" l="1"/>
  <c r="J25" i="17"/>
  <c r="I25" i="17"/>
  <c r="H25" i="17"/>
  <c r="F25" i="17"/>
  <c r="E25" i="17"/>
  <c r="D25" i="17"/>
  <c r="C25" i="17"/>
  <c r="B25" i="17"/>
  <c r="K24" i="17"/>
  <c r="J24" i="17"/>
  <c r="I24" i="17"/>
  <c r="H24" i="17"/>
  <c r="F24" i="17"/>
  <c r="E24" i="17"/>
  <c r="D24" i="17"/>
  <c r="C24" i="17"/>
  <c r="B24" i="17"/>
  <c r="K23" i="17"/>
  <c r="J23" i="17"/>
  <c r="I23" i="17"/>
  <c r="H23" i="17"/>
  <c r="F23" i="17"/>
  <c r="E23" i="17"/>
  <c r="D23" i="17"/>
  <c r="C23" i="17"/>
  <c r="B23" i="17"/>
  <c r="K20" i="17"/>
  <c r="J20" i="17"/>
  <c r="I20" i="17"/>
  <c r="H20" i="17"/>
  <c r="F20" i="17"/>
  <c r="E20" i="17"/>
  <c r="D20" i="17"/>
  <c r="C20" i="17"/>
  <c r="B20" i="17"/>
  <c r="L19" i="17"/>
  <c r="G19" i="17"/>
  <c r="L18" i="17"/>
  <c r="G18" i="17"/>
  <c r="L17" i="17"/>
  <c r="G17" i="17"/>
  <c r="L20" i="17" l="1"/>
  <c r="G20" i="17"/>
  <c r="C38" i="1" l="1"/>
  <c r="J32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K10" i="6"/>
  <c r="J10" i="6"/>
  <c r="K9" i="6"/>
  <c r="J9" i="6"/>
  <c r="K8" i="6"/>
  <c r="J8" i="6"/>
  <c r="K7" i="6"/>
  <c r="J7" i="6"/>
  <c r="K6" i="6"/>
  <c r="J6" i="6"/>
  <c r="K5" i="6"/>
  <c r="J5" i="6"/>
  <c r="K4" i="6"/>
  <c r="J4" i="6"/>
  <c r="K3" i="6"/>
  <c r="J3" i="6"/>
  <c r="K2" i="6"/>
  <c r="J2" i="6"/>
  <c r="K9" i="4"/>
  <c r="J9" i="4"/>
  <c r="I9" i="4"/>
  <c r="H9" i="4"/>
  <c r="G9" i="4"/>
  <c r="F9" i="4"/>
  <c r="E9" i="4"/>
  <c r="D9" i="4"/>
  <c r="C9" i="4"/>
  <c r="K4" i="4"/>
  <c r="J4" i="4"/>
  <c r="I4" i="4"/>
  <c r="H4" i="4"/>
  <c r="G4" i="4"/>
  <c r="F4" i="4"/>
  <c r="E4" i="4"/>
  <c r="D4" i="4"/>
  <c r="C4" i="4"/>
  <c r="Z36" i="3"/>
  <c r="X36" i="3"/>
  <c r="V36" i="3"/>
  <c r="T36" i="3"/>
  <c r="R36" i="3"/>
  <c r="P36" i="3"/>
  <c r="N36" i="3"/>
  <c r="L36" i="3"/>
  <c r="J36" i="3"/>
  <c r="H36" i="3"/>
  <c r="F36" i="3"/>
  <c r="D36" i="3"/>
  <c r="B36" i="3"/>
  <c r="Z35" i="3"/>
  <c r="X35" i="3"/>
  <c r="V35" i="3"/>
  <c r="T35" i="3"/>
  <c r="R35" i="3"/>
  <c r="P35" i="3"/>
  <c r="N35" i="3"/>
  <c r="L35" i="3"/>
  <c r="J35" i="3"/>
  <c r="H35" i="3"/>
  <c r="F35" i="3"/>
  <c r="D35" i="3"/>
  <c r="B35" i="3"/>
  <c r="Z32" i="3"/>
  <c r="Y32" i="3"/>
  <c r="X32" i="3"/>
  <c r="W32" i="3"/>
  <c r="V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A16" i="3"/>
  <c r="AA39" i="3" s="1"/>
  <c r="Z16" i="3"/>
  <c r="Z39" i="3" s="1"/>
  <c r="Y16" i="3"/>
  <c r="Y38" i="3" s="1"/>
  <c r="X16" i="3"/>
  <c r="X38" i="3" s="1"/>
  <c r="W16" i="3"/>
  <c r="W39" i="3" s="1"/>
  <c r="V16" i="3"/>
  <c r="V39" i="3" s="1"/>
  <c r="U16" i="3"/>
  <c r="U38" i="3" s="1"/>
  <c r="T16" i="3"/>
  <c r="T38" i="3" s="1"/>
  <c r="S16" i="3"/>
  <c r="S39" i="3" s="1"/>
  <c r="R16" i="3"/>
  <c r="R39" i="3" s="1"/>
  <c r="Q16" i="3"/>
  <c r="Q38" i="3" s="1"/>
  <c r="P16" i="3"/>
  <c r="P38" i="3" s="1"/>
  <c r="O16" i="3"/>
  <c r="O39" i="3" s="1"/>
  <c r="N16" i="3"/>
  <c r="N39" i="3" s="1"/>
  <c r="M16" i="3"/>
  <c r="M38" i="3" s="1"/>
  <c r="L16" i="3"/>
  <c r="L38" i="3" s="1"/>
  <c r="K16" i="3"/>
  <c r="K39" i="3" s="1"/>
  <c r="J16" i="3"/>
  <c r="J39" i="3" s="1"/>
  <c r="I16" i="3"/>
  <c r="I38" i="3" s="1"/>
  <c r="H16" i="3"/>
  <c r="H38" i="3" s="1"/>
  <c r="G16" i="3"/>
  <c r="G39" i="3" s="1"/>
  <c r="F16" i="3"/>
  <c r="F39" i="3" s="1"/>
  <c r="E16" i="3"/>
  <c r="E38" i="3" s="1"/>
  <c r="D16" i="3"/>
  <c r="D38" i="3" s="1"/>
  <c r="C16" i="3"/>
  <c r="C39" i="3" s="1"/>
  <c r="B16" i="3"/>
  <c r="B39" i="3" s="1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A4" i="3"/>
  <c r="AA36" i="3" s="1"/>
  <c r="Z4" i="3"/>
  <c r="Y4" i="3"/>
  <c r="Y35" i="3" s="1"/>
  <c r="X4" i="3"/>
  <c r="W4" i="3"/>
  <c r="W36" i="3" s="1"/>
  <c r="V4" i="3"/>
  <c r="U4" i="3"/>
  <c r="U35" i="3" s="1"/>
  <c r="T4" i="3"/>
  <c r="S4" i="3"/>
  <c r="S36" i="3" s="1"/>
  <c r="R4" i="3"/>
  <c r="Q4" i="3"/>
  <c r="Q35" i="3" s="1"/>
  <c r="P4" i="3"/>
  <c r="O4" i="3"/>
  <c r="O36" i="3" s="1"/>
  <c r="N4" i="3"/>
  <c r="M4" i="3"/>
  <c r="M35" i="3" s="1"/>
  <c r="L4" i="3"/>
  <c r="K4" i="3"/>
  <c r="K36" i="3" s="1"/>
  <c r="J4" i="3"/>
  <c r="I4" i="3"/>
  <c r="I35" i="3" s="1"/>
  <c r="H4" i="3"/>
  <c r="G4" i="3"/>
  <c r="G36" i="3" s="1"/>
  <c r="F4" i="3"/>
  <c r="E4" i="3"/>
  <c r="E35" i="3" s="1"/>
  <c r="D4" i="3"/>
  <c r="C4" i="3"/>
  <c r="C36" i="3" s="1"/>
  <c r="B4" i="3"/>
  <c r="B16" i="2"/>
  <c r="E23" i="2"/>
  <c r="D23" i="2"/>
  <c r="C23" i="2"/>
  <c r="B23" i="2"/>
  <c r="E22" i="2"/>
  <c r="D22" i="2"/>
  <c r="C22" i="2"/>
  <c r="B22" i="2"/>
  <c r="E16" i="2"/>
  <c r="D16" i="2"/>
  <c r="C16" i="2"/>
  <c r="E15" i="2"/>
  <c r="D15" i="2"/>
  <c r="C15" i="2"/>
  <c r="B15" i="2"/>
  <c r="K38" i="1"/>
  <c r="K39" i="1" s="1"/>
  <c r="J38" i="1"/>
  <c r="J39" i="1" s="1"/>
  <c r="I38" i="1"/>
  <c r="I39" i="1" s="1"/>
  <c r="H38" i="1"/>
  <c r="H39" i="1" s="1"/>
  <c r="K37" i="1"/>
  <c r="J37" i="1"/>
  <c r="I37" i="1"/>
  <c r="H37" i="1"/>
  <c r="A43" i="1"/>
  <c r="E38" i="1"/>
  <c r="E39" i="1" s="1"/>
  <c r="D38" i="1"/>
  <c r="D39" i="1" s="1"/>
  <c r="C39" i="1"/>
  <c r="B38" i="1"/>
  <c r="B39" i="1" s="1"/>
  <c r="E37" i="1"/>
  <c r="D37" i="1"/>
  <c r="C37" i="1"/>
  <c r="B37" i="1"/>
  <c r="B38" i="3" l="1"/>
  <c r="F38" i="3"/>
  <c r="J38" i="3"/>
  <c r="N38" i="3"/>
  <c r="R38" i="3"/>
  <c r="V38" i="3"/>
  <c r="Z38" i="3"/>
  <c r="D39" i="3"/>
  <c r="H39" i="3"/>
  <c r="L39" i="3"/>
  <c r="P39" i="3"/>
  <c r="T39" i="3"/>
  <c r="X39" i="3"/>
  <c r="C35" i="3"/>
  <c r="G35" i="3"/>
  <c r="K35" i="3"/>
  <c r="O35" i="3"/>
  <c r="S35" i="3"/>
  <c r="W35" i="3"/>
  <c r="AA35" i="3"/>
  <c r="E36" i="3"/>
  <c r="I36" i="3"/>
  <c r="M36" i="3"/>
  <c r="Q36" i="3"/>
  <c r="U36" i="3"/>
  <c r="Y36" i="3"/>
  <c r="C38" i="3"/>
  <c r="G38" i="3"/>
  <c r="K38" i="3"/>
  <c r="O38" i="3"/>
  <c r="S38" i="3"/>
  <c r="W38" i="3"/>
  <c r="AA38" i="3"/>
  <c r="E39" i="3"/>
  <c r="I39" i="3"/>
  <c r="M39" i="3"/>
  <c r="Q39" i="3"/>
  <c r="U39" i="3"/>
  <c r="Y39" i="3"/>
</calcChain>
</file>

<file path=xl/sharedStrings.xml><?xml version="1.0" encoding="utf-8"?>
<sst xmlns="http://schemas.openxmlformats.org/spreadsheetml/2006/main" count="264" uniqueCount="114">
  <si>
    <t>(in mm)</t>
    <phoneticPr fontId="0" type="noConversion"/>
  </si>
  <si>
    <t>mut</t>
    <phoneticPr fontId="0" type="noConversion"/>
  </si>
  <si>
    <t>number</t>
    <phoneticPr fontId="0" type="noConversion"/>
  </si>
  <si>
    <t xml:space="preserve">2dpf </t>
    <phoneticPr fontId="0" type="noConversion"/>
  </si>
  <si>
    <t>3dpf</t>
    <phoneticPr fontId="0" type="noConversion"/>
  </si>
  <si>
    <t>4 dpf</t>
    <phoneticPr fontId="0" type="noConversion"/>
  </si>
  <si>
    <t>5 dpf</t>
    <phoneticPr fontId="0" type="noConversion"/>
  </si>
  <si>
    <t>Average</t>
    <phoneticPr fontId="0" type="noConversion"/>
  </si>
  <si>
    <t>standard dev</t>
    <phoneticPr fontId="0" type="noConversion"/>
  </si>
  <si>
    <t>SEM</t>
    <phoneticPr fontId="0" type="noConversion"/>
  </si>
  <si>
    <t>2 dpf</t>
    <phoneticPr fontId="0" type="noConversion"/>
  </si>
  <si>
    <t xml:space="preserve">spzl body length </t>
  </si>
  <si>
    <t>WT</t>
    <phoneticPr fontId="0" type="noConversion"/>
  </si>
  <si>
    <t>3 dpf</t>
    <phoneticPr fontId="0" type="noConversion"/>
  </si>
  <si>
    <t>SEM</t>
    <phoneticPr fontId="0" type="noConversion"/>
  </si>
  <si>
    <t>WT</t>
    <phoneticPr fontId="0" type="noConversion"/>
  </si>
  <si>
    <t>spzl-/-</t>
  </si>
  <si>
    <t>120 hpf</t>
  </si>
  <si>
    <t>fish</t>
  </si>
  <si>
    <t>average</t>
  </si>
  <si>
    <t>stdev</t>
  </si>
  <si>
    <t>wt 1</t>
  </si>
  <si>
    <t>wt 2</t>
  </si>
  <si>
    <t>wt 3</t>
  </si>
  <si>
    <t>wt</t>
  </si>
  <si>
    <t>7mm 2     top</t>
  </si>
  <si>
    <t>bottom</t>
  </si>
  <si>
    <t>top/bottom</t>
  </si>
  <si>
    <t>7mm 1</t>
  </si>
  <si>
    <t>7mm 35dpf</t>
  </si>
  <si>
    <t>mut</t>
  </si>
  <si>
    <t>mut 2</t>
  </si>
  <si>
    <t>mut 3</t>
  </si>
  <si>
    <t xml:space="preserve">mut 4 </t>
  </si>
  <si>
    <t>6mm 21 dpf 2</t>
  </si>
  <si>
    <t>mut 5 28dpf</t>
  </si>
  <si>
    <t>wt average</t>
  </si>
  <si>
    <t>stedev</t>
  </si>
  <si>
    <t>mut average</t>
  </si>
  <si>
    <t>dorsal</t>
  </si>
  <si>
    <t>ventral</t>
  </si>
  <si>
    <t>Specimen Name</t>
  </si>
  <si>
    <t>Vertebrae #</t>
  </si>
  <si>
    <t>Canal width</t>
  </si>
  <si>
    <t>Canal width (um)</t>
  </si>
  <si>
    <t>spzl_mut1</t>
  </si>
  <si>
    <t>spzl_mut2</t>
  </si>
  <si>
    <t>spzl_mut3</t>
  </si>
  <si>
    <t>spzl_wt1</t>
  </si>
  <si>
    <t>spzl_wt2</t>
  </si>
  <si>
    <t>22 dpf</t>
  </si>
  <si>
    <t>pattern ID</t>
  </si>
  <si>
    <t xml:space="preserve">spzl 1 </t>
  </si>
  <si>
    <t>spzl 2</t>
  </si>
  <si>
    <t>spzl 3</t>
  </si>
  <si>
    <t>spzl 4</t>
  </si>
  <si>
    <t>spzl 5</t>
  </si>
  <si>
    <t>WT 1</t>
  </si>
  <si>
    <t>WT 2</t>
  </si>
  <si>
    <t>WT 3</t>
  </si>
  <si>
    <t>WT 5</t>
  </si>
  <si>
    <t>raw counts</t>
  </si>
  <si>
    <t>avg.</t>
  </si>
  <si>
    <t xml:space="preserve">bamboo </t>
  </si>
  <si>
    <t>staircase</t>
  </si>
  <si>
    <t>chiral</t>
  </si>
  <si>
    <t xml:space="preserve">other </t>
  </si>
  <si>
    <t>percent distribution</t>
  </si>
  <si>
    <t xml:space="preserve">WT 1 </t>
  </si>
  <si>
    <t>x-position</t>
  </si>
  <si>
    <t>volumes</t>
  </si>
  <si>
    <t>spzl1</t>
  </si>
  <si>
    <t>spzl2</t>
  </si>
  <si>
    <t>spzl3</t>
  </si>
  <si>
    <t>spzl4</t>
  </si>
  <si>
    <t>spzl5</t>
  </si>
  <si>
    <t>WT1</t>
  </si>
  <si>
    <t>WT2</t>
  </si>
  <si>
    <t>WT3</t>
  </si>
  <si>
    <t>WT5</t>
  </si>
  <si>
    <t>Length</t>
  </si>
  <si>
    <t>n=147</t>
  </si>
  <si>
    <t>n=150</t>
  </si>
  <si>
    <t>n=144</t>
  </si>
  <si>
    <t>n=145</t>
  </si>
  <si>
    <t>spzl 1</t>
  </si>
  <si>
    <t>n=128</t>
  </si>
  <si>
    <t>n=154</t>
  </si>
  <si>
    <t>n=143</t>
  </si>
  <si>
    <t>n=127</t>
  </si>
  <si>
    <t>n=126</t>
  </si>
  <si>
    <t>vac .cell volume</t>
  </si>
  <si>
    <t>Vp</t>
  </si>
  <si>
    <t>SAp</t>
  </si>
  <si>
    <t>radius</t>
  </si>
  <si>
    <t>SAs</t>
  </si>
  <si>
    <t>sphericity</t>
  </si>
  <si>
    <t xml:space="preserve">spzl 2 </t>
  </si>
  <si>
    <t>volume</t>
  </si>
  <si>
    <t xml:space="preserve">48 hpf </t>
  </si>
  <si>
    <t>9dpf</t>
  </si>
  <si>
    <t>16dpf</t>
  </si>
  <si>
    <t>12dpf</t>
  </si>
  <si>
    <t xml:space="preserve">WT 2 </t>
  </si>
  <si>
    <t>20dpf</t>
  </si>
  <si>
    <t>24dpf</t>
  </si>
  <si>
    <t>14dpf WT</t>
  </si>
  <si>
    <t>14dpf spzl</t>
  </si>
  <si>
    <t>WT</t>
  </si>
  <si>
    <t>spzl_wt3</t>
  </si>
  <si>
    <t>spzl_mut4</t>
  </si>
  <si>
    <t>spzl_wt4</t>
  </si>
  <si>
    <t>spzl_mut5</t>
  </si>
  <si>
    <t>spzl_wt5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</si>
</sst>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10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333078626733"/>
          <c:y val="6.3891323726043683E-2"/>
          <c:w val="0.87331777235199659"/>
          <c:h val="0.78291709998514336"/>
        </c:manualLayout>
      </c:layout>
      <c:lineChart>
        <c:grouping val="standard"/>
        <c:varyColors val="0"/>
        <c:ser>
          <c:idx val="0"/>
          <c:order val="0"/>
          <c:tx>
            <c:strRef>
              <c:f>[1]Sheet1!$C$50</c:f>
              <c:strCache>
                <c:ptCount val="1"/>
                <c:pt idx="0">
                  <c:v>WT</c:v>
                </c:pt>
              </c:strCache>
            </c:strRef>
          </c:tx>
          <c:spPr>
            <a:ln>
              <a:solidFill>
                <a:srgbClr val="4F81BD">
                  <a:shade val="95000"/>
                  <a:satMod val="105000"/>
                  <a:alpha val="70000"/>
                </a:srgb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[1]Sheet1!$H$39:$K$39</c:f>
                <c:numCache>
                  <c:formatCode>General</c:formatCode>
                  <c:ptCount val="4"/>
                  <c:pt idx="0">
                    <c:v>1.9141441671724487E-2</c:v>
                  </c:pt>
                  <c:pt idx="1">
                    <c:v>1.6660606944369983E-2</c:v>
                  </c:pt>
                  <c:pt idx="2">
                    <c:v>2.1763645915262086E-2</c:v>
                  </c:pt>
                  <c:pt idx="3">
                    <c:v>1.5919588406085036E-2</c:v>
                  </c:pt>
                </c:numCache>
              </c:numRef>
            </c:plus>
            <c:minus>
              <c:numRef>
                <c:f>[1]Sheet1!$H$39:$K$39</c:f>
                <c:numCache>
                  <c:formatCode>General</c:formatCode>
                  <c:ptCount val="4"/>
                  <c:pt idx="0">
                    <c:v>1.9141441671724487E-2</c:v>
                  </c:pt>
                  <c:pt idx="1">
                    <c:v>1.6660606944369983E-2</c:v>
                  </c:pt>
                  <c:pt idx="2">
                    <c:v>2.1763645915262086E-2</c:v>
                  </c:pt>
                  <c:pt idx="3">
                    <c:v>1.5919588406085036E-2</c:v>
                  </c:pt>
                </c:numCache>
              </c:numRef>
            </c:minus>
          </c:errBars>
          <c:cat>
            <c:strRef>
              <c:f>'fig. 1B body length'!$C$46:$C$50</c:f>
              <c:strCache>
                <c:ptCount val="4"/>
                <c:pt idx="0">
                  <c:v>48</c:v>
                </c:pt>
                <c:pt idx="1">
                  <c:v>72</c:v>
                </c:pt>
                <c:pt idx="2">
                  <c:v>96</c:v>
                </c:pt>
                <c:pt idx="3">
                  <c:v>120 hpf</c:v>
                </c:pt>
              </c:strCache>
            </c:strRef>
          </c:cat>
          <c:val>
            <c:numRef>
              <c:f>[1]Sheet1!$C$51:$C$54</c:f>
              <c:numCache>
                <c:formatCode>General</c:formatCode>
                <c:ptCount val="4"/>
                <c:pt idx="0">
                  <c:v>2.93</c:v>
                </c:pt>
                <c:pt idx="1">
                  <c:v>3.52</c:v>
                </c:pt>
                <c:pt idx="2">
                  <c:v>3.77</c:v>
                </c:pt>
                <c:pt idx="3">
                  <c:v>3.93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[1]Sheet1!$D$50</c:f>
              <c:strCache>
                <c:ptCount val="1"/>
                <c:pt idx="0">
                  <c:v>spzl-/-</c:v>
                </c:pt>
              </c:strCache>
            </c:strRef>
          </c:tx>
          <c:spPr>
            <a:ln>
              <a:solidFill>
                <a:srgbClr val="C0504D">
                  <a:shade val="95000"/>
                  <a:satMod val="105000"/>
                  <a:alpha val="70000"/>
                </a:srgbClr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[1]Sheet1!$B$39:$E$39</c:f>
                <c:numCache>
                  <c:formatCode>General</c:formatCode>
                  <c:ptCount val="4"/>
                  <c:pt idx="0">
                    <c:v>1.6348882392112941E-2</c:v>
                  </c:pt>
                  <c:pt idx="1">
                    <c:v>1.9998528681512726E-2</c:v>
                  </c:pt>
                  <c:pt idx="2">
                    <c:v>2.8892662893620982E-2</c:v>
                  </c:pt>
                  <c:pt idx="3">
                    <c:v>3.0939496707900253E-2</c:v>
                  </c:pt>
                </c:numCache>
              </c:numRef>
            </c:plus>
            <c:minus>
              <c:numRef>
                <c:f>[1]Sheet1!$B$39:$E$39</c:f>
                <c:numCache>
                  <c:formatCode>General</c:formatCode>
                  <c:ptCount val="4"/>
                  <c:pt idx="0">
                    <c:v>1.6348882392112941E-2</c:v>
                  </c:pt>
                  <c:pt idx="1">
                    <c:v>1.9998528681512726E-2</c:v>
                  </c:pt>
                  <c:pt idx="2">
                    <c:v>2.8892662893620982E-2</c:v>
                  </c:pt>
                  <c:pt idx="3">
                    <c:v>3.0939496707900253E-2</c:v>
                  </c:pt>
                </c:numCache>
              </c:numRef>
            </c:minus>
          </c:errBars>
          <c:cat>
            <c:strRef>
              <c:f>'fig. 1B body length'!$C$46:$C$50</c:f>
              <c:strCache>
                <c:ptCount val="4"/>
                <c:pt idx="0">
                  <c:v>48</c:v>
                </c:pt>
                <c:pt idx="1">
                  <c:v>72</c:v>
                </c:pt>
                <c:pt idx="2">
                  <c:v>96</c:v>
                </c:pt>
                <c:pt idx="3">
                  <c:v>120 hpf</c:v>
                </c:pt>
              </c:strCache>
            </c:strRef>
          </c:cat>
          <c:val>
            <c:numRef>
              <c:f>[1]Sheet1!$D$51:$D$54</c:f>
              <c:numCache>
                <c:formatCode>General</c:formatCode>
                <c:ptCount val="4"/>
                <c:pt idx="0">
                  <c:v>2.44</c:v>
                </c:pt>
                <c:pt idx="1">
                  <c:v>2.81</c:v>
                </c:pt>
                <c:pt idx="2">
                  <c:v>3.15</c:v>
                </c:pt>
                <c:pt idx="3">
                  <c:v>3.35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943648"/>
        <c:axId val="407940288"/>
      </c:lineChart>
      <c:catAx>
        <c:axId val="40794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07940288"/>
        <c:crosses val="autoZero"/>
        <c:auto val="1"/>
        <c:lblAlgn val="ctr"/>
        <c:lblOffset val="100"/>
        <c:noMultiLvlLbl val="0"/>
      </c:catAx>
      <c:valAx>
        <c:axId val="40794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0794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9209199318203"/>
          <c:y val="0.48256499777150497"/>
          <c:w val="0.25566902130776559"/>
          <c:h val="0.28958698558906548"/>
        </c:manualLayout>
      </c:layout>
      <c:overlay val="0"/>
      <c:txPr>
        <a:bodyPr/>
        <a:lstStyle/>
        <a:p>
          <a:pPr>
            <a:defRPr sz="16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WT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'[2]cell x position'!$B$2:$B$140</c:f>
              <c:numCache>
                <c:formatCode>General</c:formatCode>
                <c:ptCount val="139"/>
                <c:pt idx="0">
                  <c:v>120.43</c:v>
                </c:pt>
                <c:pt idx="1">
                  <c:v>158.36799999999999</c:v>
                </c:pt>
                <c:pt idx="2">
                  <c:v>196.726</c:v>
                </c:pt>
                <c:pt idx="3">
                  <c:v>172.31299999999999</c:v>
                </c:pt>
                <c:pt idx="4">
                  <c:v>140.41300000000001</c:v>
                </c:pt>
                <c:pt idx="5">
                  <c:v>305.24200000000002</c:v>
                </c:pt>
                <c:pt idx="6">
                  <c:v>236.51599999999999</c:v>
                </c:pt>
                <c:pt idx="7">
                  <c:v>277.29500000000002</c:v>
                </c:pt>
                <c:pt idx="8">
                  <c:v>342.7</c:v>
                </c:pt>
                <c:pt idx="9">
                  <c:v>202.08500000000001</c:v>
                </c:pt>
                <c:pt idx="10">
                  <c:v>318.10500000000002</c:v>
                </c:pt>
                <c:pt idx="11">
                  <c:v>257.40199999999999</c:v>
                </c:pt>
                <c:pt idx="12">
                  <c:v>290.80700000000002</c:v>
                </c:pt>
                <c:pt idx="13">
                  <c:v>424.07400000000001</c:v>
                </c:pt>
                <c:pt idx="14">
                  <c:v>367.30399999999997</c:v>
                </c:pt>
                <c:pt idx="15">
                  <c:v>381.036</c:v>
                </c:pt>
                <c:pt idx="16">
                  <c:v>339.02199999999999</c:v>
                </c:pt>
                <c:pt idx="17">
                  <c:v>406.959</c:v>
                </c:pt>
                <c:pt idx="18">
                  <c:v>468.94</c:v>
                </c:pt>
                <c:pt idx="19">
                  <c:v>498.11900000000003</c:v>
                </c:pt>
                <c:pt idx="20">
                  <c:v>436.27</c:v>
                </c:pt>
                <c:pt idx="21">
                  <c:v>516.14599999999996</c:v>
                </c:pt>
                <c:pt idx="22">
                  <c:v>452.96300000000002</c:v>
                </c:pt>
                <c:pt idx="23">
                  <c:v>484.70100000000002</c:v>
                </c:pt>
                <c:pt idx="24">
                  <c:v>547.83399999999995</c:v>
                </c:pt>
                <c:pt idx="25">
                  <c:v>530.15899999999999</c:v>
                </c:pt>
                <c:pt idx="26">
                  <c:v>642.38699999999994</c:v>
                </c:pt>
                <c:pt idx="27">
                  <c:v>610.33199999999999</c:v>
                </c:pt>
                <c:pt idx="28">
                  <c:v>562.41200000000003</c:v>
                </c:pt>
                <c:pt idx="29">
                  <c:v>679.54899999999998</c:v>
                </c:pt>
                <c:pt idx="30">
                  <c:v>714.23400000000004</c:v>
                </c:pt>
                <c:pt idx="31">
                  <c:v>629.91899999999998</c:v>
                </c:pt>
                <c:pt idx="32">
                  <c:v>594.01099999999997</c:v>
                </c:pt>
                <c:pt idx="33">
                  <c:v>757.08100000000002</c:v>
                </c:pt>
                <c:pt idx="34">
                  <c:v>747.76599999999996</c:v>
                </c:pt>
                <c:pt idx="35">
                  <c:v>726.4</c:v>
                </c:pt>
                <c:pt idx="36">
                  <c:v>661.62599999999998</c:v>
                </c:pt>
                <c:pt idx="37">
                  <c:v>696.09400000000005</c:v>
                </c:pt>
                <c:pt idx="38">
                  <c:v>850.39499999999998</c:v>
                </c:pt>
                <c:pt idx="39">
                  <c:v>795.36500000000001</c:v>
                </c:pt>
                <c:pt idx="40">
                  <c:v>850.05899999999997</c:v>
                </c:pt>
                <c:pt idx="41">
                  <c:v>777.61199999999997</c:v>
                </c:pt>
                <c:pt idx="42">
                  <c:v>805.08</c:v>
                </c:pt>
                <c:pt idx="43">
                  <c:v>882.63900000000001</c:v>
                </c:pt>
                <c:pt idx="44">
                  <c:v>922.18100000000004</c:v>
                </c:pt>
                <c:pt idx="45">
                  <c:v>952.08399999999995</c:v>
                </c:pt>
                <c:pt idx="46">
                  <c:v>894.66600000000005</c:v>
                </c:pt>
                <c:pt idx="47">
                  <c:v>1994.21</c:v>
                </c:pt>
                <c:pt idx="48">
                  <c:v>826.45399999999995</c:v>
                </c:pt>
                <c:pt idx="49">
                  <c:v>935.24300000000005</c:v>
                </c:pt>
                <c:pt idx="50">
                  <c:v>908.76900000000001</c:v>
                </c:pt>
                <c:pt idx="51">
                  <c:v>871.00800000000004</c:v>
                </c:pt>
                <c:pt idx="52">
                  <c:v>1059.52</c:v>
                </c:pt>
                <c:pt idx="53">
                  <c:v>978.36199999999997</c:v>
                </c:pt>
                <c:pt idx="54">
                  <c:v>1001.97</c:v>
                </c:pt>
                <c:pt idx="55">
                  <c:v>1026.06</c:v>
                </c:pt>
                <c:pt idx="56">
                  <c:v>1071.81</c:v>
                </c:pt>
                <c:pt idx="57">
                  <c:v>1097.4100000000001</c:v>
                </c:pt>
                <c:pt idx="58">
                  <c:v>1121.76</c:v>
                </c:pt>
                <c:pt idx="59">
                  <c:v>963.08799999999997</c:v>
                </c:pt>
                <c:pt idx="60">
                  <c:v>1045.4000000000001</c:v>
                </c:pt>
                <c:pt idx="61">
                  <c:v>1172.23</c:v>
                </c:pt>
                <c:pt idx="62">
                  <c:v>1137.5999999999999</c:v>
                </c:pt>
                <c:pt idx="63">
                  <c:v>1152.56</c:v>
                </c:pt>
                <c:pt idx="64">
                  <c:v>1096.3</c:v>
                </c:pt>
                <c:pt idx="65">
                  <c:v>1166.2</c:v>
                </c:pt>
                <c:pt idx="66">
                  <c:v>1274.71</c:v>
                </c:pt>
                <c:pt idx="67">
                  <c:v>1254.5</c:v>
                </c:pt>
                <c:pt idx="68">
                  <c:v>1190.3900000000001</c:v>
                </c:pt>
                <c:pt idx="69">
                  <c:v>1197.6400000000001</c:v>
                </c:pt>
                <c:pt idx="70">
                  <c:v>1224.6600000000001</c:v>
                </c:pt>
                <c:pt idx="71">
                  <c:v>1372.94</c:v>
                </c:pt>
                <c:pt idx="72">
                  <c:v>1353.36</c:v>
                </c:pt>
                <c:pt idx="73">
                  <c:v>1327.28</c:v>
                </c:pt>
                <c:pt idx="74">
                  <c:v>1317.51</c:v>
                </c:pt>
                <c:pt idx="75">
                  <c:v>1442.81</c:v>
                </c:pt>
                <c:pt idx="76">
                  <c:v>1501.6</c:v>
                </c:pt>
                <c:pt idx="77">
                  <c:v>1395.56</c:v>
                </c:pt>
                <c:pt idx="78">
                  <c:v>1468.58</c:v>
                </c:pt>
                <c:pt idx="79">
                  <c:v>1247.6400000000001</c:v>
                </c:pt>
                <c:pt idx="80">
                  <c:v>1379.93</c:v>
                </c:pt>
                <c:pt idx="81">
                  <c:v>1297.5899999999999</c:v>
                </c:pt>
                <c:pt idx="82">
                  <c:v>1342.23</c:v>
                </c:pt>
                <c:pt idx="83">
                  <c:v>1478.41</c:v>
                </c:pt>
                <c:pt idx="84">
                  <c:v>1411.16</c:v>
                </c:pt>
                <c:pt idx="85">
                  <c:v>1442.09</c:v>
                </c:pt>
                <c:pt idx="86">
                  <c:v>1520.08</c:v>
                </c:pt>
                <c:pt idx="87">
                  <c:v>1579.73</c:v>
                </c:pt>
                <c:pt idx="88">
                  <c:v>1688.85</c:v>
                </c:pt>
                <c:pt idx="89">
                  <c:v>1619.75</c:v>
                </c:pt>
                <c:pt idx="90">
                  <c:v>1667.67</c:v>
                </c:pt>
                <c:pt idx="91">
                  <c:v>1726.51</c:v>
                </c:pt>
                <c:pt idx="92">
                  <c:v>1752.47</c:v>
                </c:pt>
                <c:pt idx="93">
                  <c:v>1733.58</c:v>
                </c:pt>
                <c:pt idx="94">
                  <c:v>1850.2</c:v>
                </c:pt>
                <c:pt idx="95">
                  <c:v>1967.92</c:v>
                </c:pt>
                <c:pt idx="96">
                  <c:v>1710.63</c:v>
                </c:pt>
                <c:pt idx="97">
                  <c:v>1789.05</c:v>
                </c:pt>
                <c:pt idx="98">
                  <c:v>1912.12</c:v>
                </c:pt>
                <c:pt idx="99">
                  <c:v>1884.24</c:v>
                </c:pt>
                <c:pt idx="100">
                  <c:v>1638.62</c:v>
                </c:pt>
                <c:pt idx="101">
                  <c:v>1607.76</c:v>
                </c:pt>
                <c:pt idx="102">
                  <c:v>1678.67</c:v>
                </c:pt>
                <c:pt idx="103">
                  <c:v>1704.17</c:v>
                </c:pt>
                <c:pt idx="104">
                  <c:v>1649.23</c:v>
                </c:pt>
                <c:pt idx="105">
                  <c:v>1801.3</c:v>
                </c:pt>
                <c:pt idx="106">
                  <c:v>1776.5</c:v>
                </c:pt>
                <c:pt idx="107">
                  <c:v>1762.47</c:v>
                </c:pt>
                <c:pt idx="108">
                  <c:v>1829.44</c:v>
                </c:pt>
                <c:pt idx="109">
                  <c:v>1817.97</c:v>
                </c:pt>
                <c:pt idx="110">
                  <c:v>1897.73</c:v>
                </c:pt>
                <c:pt idx="111">
                  <c:v>1871.83</c:v>
                </c:pt>
                <c:pt idx="112">
                  <c:v>1926.46</c:v>
                </c:pt>
                <c:pt idx="113">
                  <c:v>1949.89</c:v>
                </c:pt>
                <c:pt idx="114">
                  <c:v>2017.82</c:v>
                </c:pt>
                <c:pt idx="115">
                  <c:v>2010.16</c:v>
                </c:pt>
                <c:pt idx="116">
                  <c:v>1988.58</c:v>
                </c:pt>
                <c:pt idx="117">
                  <c:v>1557.59</c:v>
                </c:pt>
                <c:pt idx="118">
                  <c:v>1940.25</c:v>
                </c:pt>
                <c:pt idx="119">
                  <c:v>583.24900000000002</c:v>
                </c:pt>
                <c:pt idx="120">
                  <c:v>396.27</c:v>
                </c:pt>
                <c:pt idx="121">
                  <c:v>824.73500000000001</c:v>
                </c:pt>
                <c:pt idx="122">
                  <c:v>1220.44</c:v>
                </c:pt>
                <c:pt idx="123">
                  <c:v>1423.28</c:v>
                </c:pt>
                <c:pt idx="124">
                  <c:v>1583.57</c:v>
                </c:pt>
                <c:pt idx="125">
                  <c:v>1660.54</c:v>
                </c:pt>
                <c:pt idx="126">
                  <c:v>1295.3699999999999</c:v>
                </c:pt>
                <c:pt idx="127">
                  <c:v>1539.27</c:v>
                </c:pt>
                <c:pt idx="128">
                  <c:v>2044.53</c:v>
                </c:pt>
                <c:pt idx="129">
                  <c:v>2037.57</c:v>
                </c:pt>
                <c:pt idx="130">
                  <c:v>2061.0300000000002</c:v>
                </c:pt>
                <c:pt idx="131">
                  <c:v>2078.02</c:v>
                </c:pt>
                <c:pt idx="132">
                  <c:v>2096.27</c:v>
                </c:pt>
                <c:pt idx="133">
                  <c:v>2108.9899999999998</c:v>
                </c:pt>
                <c:pt idx="134">
                  <c:v>2119.7399999999998</c:v>
                </c:pt>
                <c:pt idx="135">
                  <c:v>2132.41</c:v>
                </c:pt>
                <c:pt idx="136">
                  <c:v>2077.33</c:v>
                </c:pt>
                <c:pt idx="137">
                  <c:v>2147.58</c:v>
                </c:pt>
                <c:pt idx="138">
                  <c:v>1853.83</c:v>
                </c:pt>
              </c:numCache>
            </c:numRef>
          </c:xVal>
          <c:yVal>
            <c:numRef>
              <c:f>'[2]cell x position'!$G$2:$G$140</c:f>
              <c:numCache>
                <c:formatCode>General</c:formatCode>
                <c:ptCount val="139"/>
                <c:pt idx="0">
                  <c:v>36204.1</c:v>
                </c:pt>
                <c:pt idx="1">
                  <c:v>32755.8</c:v>
                </c:pt>
                <c:pt idx="2">
                  <c:v>33951.9</c:v>
                </c:pt>
                <c:pt idx="3">
                  <c:v>37492.300000000003</c:v>
                </c:pt>
                <c:pt idx="4">
                  <c:v>33930</c:v>
                </c:pt>
                <c:pt idx="5">
                  <c:v>28212.9</c:v>
                </c:pt>
                <c:pt idx="6">
                  <c:v>30601.1</c:v>
                </c:pt>
                <c:pt idx="7">
                  <c:v>37471.699999999997</c:v>
                </c:pt>
                <c:pt idx="8">
                  <c:v>45501.3</c:v>
                </c:pt>
                <c:pt idx="9">
                  <c:v>29020.400000000001</c:v>
                </c:pt>
                <c:pt idx="10">
                  <c:v>38213.300000000003</c:v>
                </c:pt>
                <c:pt idx="11">
                  <c:v>25485.599999999999</c:v>
                </c:pt>
                <c:pt idx="12">
                  <c:v>39647</c:v>
                </c:pt>
                <c:pt idx="13">
                  <c:v>38882.1</c:v>
                </c:pt>
                <c:pt idx="14">
                  <c:v>49956.3</c:v>
                </c:pt>
                <c:pt idx="15">
                  <c:v>37707.9</c:v>
                </c:pt>
                <c:pt idx="16">
                  <c:v>31442.9</c:v>
                </c:pt>
                <c:pt idx="17">
                  <c:v>41635.5</c:v>
                </c:pt>
                <c:pt idx="18">
                  <c:v>44148.7</c:v>
                </c:pt>
                <c:pt idx="19">
                  <c:v>45493.1</c:v>
                </c:pt>
                <c:pt idx="20">
                  <c:v>40281.5</c:v>
                </c:pt>
                <c:pt idx="21">
                  <c:v>43672.1</c:v>
                </c:pt>
                <c:pt idx="22">
                  <c:v>35119.199999999997</c:v>
                </c:pt>
                <c:pt idx="23">
                  <c:v>44334</c:v>
                </c:pt>
                <c:pt idx="24">
                  <c:v>43629.5</c:v>
                </c:pt>
                <c:pt idx="25">
                  <c:v>39965.599999999999</c:v>
                </c:pt>
                <c:pt idx="26">
                  <c:v>49411.1</c:v>
                </c:pt>
                <c:pt idx="27">
                  <c:v>43166.7</c:v>
                </c:pt>
                <c:pt idx="28">
                  <c:v>55089.7</c:v>
                </c:pt>
                <c:pt idx="29">
                  <c:v>46847.199999999997</c:v>
                </c:pt>
                <c:pt idx="30">
                  <c:v>41950</c:v>
                </c:pt>
                <c:pt idx="31">
                  <c:v>46253.9</c:v>
                </c:pt>
                <c:pt idx="32">
                  <c:v>44373.9</c:v>
                </c:pt>
                <c:pt idx="33">
                  <c:v>43310.9</c:v>
                </c:pt>
                <c:pt idx="34">
                  <c:v>53088.800000000003</c:v>
                </c:pt>
                <c:pt idx="35">
                  <c:v>40186.699999999997</c:v>
                </c:pt>
                <c:pt idx="36">
                  <c:v>45219.8</c:v>
                </c:pt>
                <c:pt idx="37">
                  <c:v>53098.400000000001</c:v>
                </c:pt>
                <c:pt idx="38">
                  <c:v>36551.599999999999</c:v>
                </c:pt>
                <c:pt idx="39">
                  <c:v>42866</c:v>
                </c:pt>
                <c:pt idx="40">
                  <c:v>40385.800000000003</c:v>
                </c:pt>
                <c:pt idx="41">
                  <c:v>57221</c:v>
                </c:pt>
                <c:pt idx="42">
                  <c:v>35606.800000000003</c:v>
                </c:pt>
                <c:pt idx="43">
                  <c:v>40377.599999999999</c:v>
                </c:pt>
                <c:pt idx="44">
                  <c:v>46941.9</c:v>
                </c:pt>
                <c:pt idx="45">
                  <c:v>44080</c:v>
                </c:pt>
                <c:pt idx="46">
                  <c:v>42003.6</c:v>
                </c:pt>
                <c:pt idx="47">
                  <c:v>9203.82</c:v>
                </c:pt>
                <c:pt idx="48">
                  <c:v>37135.199999999997</c:v>
                </c:pt>
                <c:pt idx="49">
                  <c:v>41702.800000000003</c:v>
                </c:pt>
                <c:pt idx="50">
                  <c:v>32342.400000000001</c:v>
                </c:pt>
                <c:pt idx="51">
                  <c:v>38677.4</c:v>
                </c:pt>
                <c:pt idx="52">
                  <c:v>45346.2</c:v>
                </c:pt>
                <c:pt idx="53">
                  <c:v>47297.599999999999</c:v>
                </c:pt>
                <c:pt idx="54">
                  <c:v>33825.599999999999</c:v>
                </c:pt>
                <c:pt idx="55">
                  <c:v>39133.4</c:v>
                </c:pt>
                <c:pt idx="56">
                  <c:v>40020.5</c:v>
                </c:pt>
                <c:pt idx="57">
                  <c:v>40189.4</c:v>
                </c:pt>
                <c:pt idx="58">
                  <c:v>44386.2</c:v>
                </c:pt>
                <c:pt idx="59">
                  <c:v>31407.200000000001</c:v>
                </c:pt>
                <c:pt idx="60">
                  <c:v>44235.199999999997</c:v>
                </c:pt>
                <c:pt idx="61">
                  <c:v>30307.200000000001</c:v>
                </c:pt>
                <c:pt idx="62">
                  <c:v>43175</c:v>
                </c:pt>
                <c:pt idx="63">
                  <c:v>44286</c:v>
                </c:pt>
                <c:pt idx="64">
                  <c:v>45666.1</c:v>
                </c:pt>
                <c:pt idx="65">
                  <c:v>24040.9</c:v>
                </c:pt>
                <c:pt idx="66">
                  <c:v>48717.599999999999</c:v>
                </c:pt>
                <c:pt idx="67">
                  <c:v>38065</c:v>
                </c:pt>
                <c:pt idx="68">
                  <c:v>35260.699999999997</c:v>
                </c:pt>
                <c:pt idx="69">
                  <c:v>41141.1</c:v>
                </c:pt>
                <c:pt idx="70">
                  <c:v>39056.5</c:v>
                </c:pt>
                <c:pt idx="71">
                  <c:v>30878.5</c:v>
                </c:pt>
                <c:pt idx="72">
                  <c:v>40553.4</c:v>
                </c:pt>
                <c:pt idx="73">
                  <c:v>35119.199999999997</c:v>
                </c:pt>
                <c:pt idx="74">
                  <c:v>37798.5</c:v>
                </c:pt>
                <c:pt idx="75">
                  <c:v>27739.200000000001</c:v>
                </c:pt>
                <c:pt idx="76">
                  <c:v>42242.5</c:v>
                </c:pt>
                <c:pt idx="77">
                  <c:v>37110.5</c:v>
                </c:pt>
                <c:pt idx="78">
                  <c:v>34288.400000000001</c:v>
                </c:pt>
                <c:pt idx="79">
                  <c:v>43209.3</c:v>
                </c:pt>
                <c:pt idx="80">
                  <c:v>36669.699999999997</c:v>
                </c:pt>
                <c:pt idx="81">
                  <c:v>31227.3</c:v>
                </c:pt>
                <c:pt idx="82">
                  <c:v>31166.9</c:v>
                </c:pt>
                <c:pt idx="83">
                  <c:v>41197.4</c:v>
                </c:pt>
                <c:pt idx="84">
                  <c:v>33041.4</c:v>
                </c:pt>
                <c:pt idx="85">
                  <c:v>34225.199999999997</c:v>
                </c:pt>
                <c:pt idx="86">
                  <c:v>40116.699999999997</c:v>
                </c:pt>
                <c:pt idx="87">
                  <c:v>33876.400000000001</c:v>
                </c:pt>
                <c:pt idx="88">
                  <c:v>19768.599999999999</c:v>
                </c:pt>
                <c:pt idx="89">
                  <c:v>35035.5</c:v>
                </c:pt>
                <c:pt idx="90">
                  <c:v>18538.099999999999</c:v>
                </c:pt>
                <c:pt idx="91">
                  <c:v>14905.7</c:v>
                </c:pt>
                <c:pt idx="92">
                  <c:v>21332.7</c:v>
                </c:pt>
                <c:pt idx="93">
                  <c:v>20260.2</c:v>
                </c:pt>
                <c:pt idx="94">
                  <c:v>15512.7</c:v>
                </c:pt>
                <c:pt idx="95">
                  <c:v>16082.6</c:v>
                </c:pt>
                <c:pt idx="96">
                  <c:v>13245.4</c:v>
                </c:pt>
                <c:pt idx="97">
                  <c:v>16717.099999999999</c:v>
                </c:pt>
                <c:pt idx="98">
                  <c:v>14524</c:v>
                </c:pt>
                <c:pt idx="99">
                  <c:v>15613</c:v>
                </c:pt>
                <c:pt idx="100">
                  <c:v>19081.7</c:v>
                </c:pt>
                <c:pt idx="101">
                  <c:v>27719.7</c:v>
                </c:pt>
                <c:pt idx="102">
                  <c:v>15298.3</c:v>
                </c:pt>
                <c:pt idx="103">
                  <c:v>18123.2</c:v>
                </c:pt>
                <c:pt idx="104">
                  <c:v>26283.200000000001</c:v>
                </c:pt>
                <c:pt idx="105">
                  <c:v>16450.5</c:v>
                </c:pt>
                <c:pt idx="106">
                  <c:v>15400</c:v>
                </c:pt>
                <c:pt idx="107">
                  <c:v>13447.2</c:v>
                </c:pt>
                <c:pt idx="108">
                  <c:v>16234.9</c:v>
                </c:pt>
                <c:pt idx="109">
                  <c:v>16303.6</c:v>
                </c:pt>
                <c:pt idx="110">
                  <c:v>12617.7</c:v>
                </c:pt>
                <c:pt idx="111">
                  <c:v>13478.8</c:v>
                </c:pt>
                <c:pt idx="112">
                  <c:v>13160.1</c:v>
                </c:pt>
                <c:pt idx="113">
                  <c:v>10914.8</c:v>
                </c:pt>
                <c:pt idx="114">
                  <c:v>5754.05</c:v>
                </c:pt>
                <c:pt idx="115">
                  <c:v>8033.69</c:v>
                </c:pt>
                <c:pt idx="116">
                  <c:v>9416.59</c:v>
                </c:pt>
                <c:pt idx="117">
                  <c:v>31574.5</c:v>
                </c:pt>
                <c:pt idx="118">
                  <c:v>10850.3</c:v>
                </c:pt>
                <c:pt idx="119">
                  <c:v>34752.6</c:v>
                </c:pt>
                <c:pt idx="120">
                  <c:v>29635.7</c:v>
                </c:pt>
                <c:pt idx="121">
                  <c:v>32909.599999999999</c:v>
                </c:pt>
                <c:pt idx="122">
                  <c:v>34633.1</c:v>
                </c:pt>
                <c:pt idx="123">
                  <c:v>26389.200000000001</c:v>
                </c:pt>
                <c:pt idx="124">
                  <c:v>26249.1</c:v>
                </c:pt>
                <c:pt idx="125">
                  <c:v>5398.42</c:v>
                </c:pt>
                <c:pt idx="126">
                  <c:v>30724.7</c:v>
                </c:pt>
                <c:pt idx="127">
                  <c:v>37068</c:v>
                </c:pt>
                <c:pt idx="128">
                  <c:v>6709.92</c:v>
                </c:pt>
                <c:pt idx="129">
                  <c:v>9187.34</c:v>
                </c:pt>
                <c:pt idx="130">
                  <c:v>7910.18</c:v>
                </c:pt>
                <c:pt idx="131">
                  <c:v>9021.17</c:v>
                </c:pt>
                <c:pt idx="132">
                  <c:v>4498.91</c:v>
                </c:pt>
                <c:pt idx="133">
                  <c:v>4121.26</c:v>
                </c:pt>
                <c:pt idx="134">
                  <c:v>3044.59</c:v>
                </c:pt>
                <c:pt idx="135">
                  <c:v>4239.3599999999997</c:v>
                </c:pt>
                <c:pt idx="136">
                  <c:v>1306</c:v>
                </c:pt>
                <c:pt idx="137">
                  <c:v>2601.02</c:v>
                </c:pt>
                <c:pt idx="138">
                  <c:v>11281.6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6A-4B02-8B35-445A990C5B3B}"/>
            </c:ext>
          </c:extLst>
        </c:ser>
        <c:ser>
          <c:idx val="1"/>
          <c:order val="1"/>
          <c:tx>
            <c:v>WT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'[2]cell x position'!$C$2:$C$141</c:f>
              <c:numCache>
                <c:formatCode>General</c:formatCode>
                <c:ptCount val="140"/>
                <c:pt idx="0">
                  <c:v>221.14400000000001</c:v>
                </c:pt>
                <c:pt idx="1">
                  <c:v>192.50399999999999</c:v>
                </c:pt>
                <c:pt idx="2">
                  <c:v>177.619</c:v>
                </c:pt>
                <c:pt idx="3">
                  <c:v>266.42599999999999</c:v>
                </c:pt>
                <c:pt idx="4">
                  <c:v>311.30399999999997</c:v>
                </c:pt>
                <c:pt idx="5">
                  <c:v>244.31299999999999</c:v>
                </c:pt>
                <c:pt idx="6">
                  <c:v>426.084</c:v>
                </c:pt>
                <c:pt idx="7">
                  <c:v>407.44200000000001</c:v>
                </c:pt>
                <c:pt idx="8">
                  <c:v>345.57900000000001</c:v>
                </c:pt>
                <c:pt idx="9">
                  <c:v>441.43700000000001</c:v>
                </c:pt>
                <c:pt idx="10">
                  <c:v>517.27</c:v>
                </c:pt>
                <c:pt idx="11">
                  <c:v>462.80900000000003</c:v>
                </c:pt>
                <c:pt idx="12">
                  <c:v>503.66800000000001</c:v>
                </c:pt>
                <c:pt idx="13">
                  <c:v>549.36199999999997</c:v>
                </c:pt>
                <c:pt idx="14">
                  <c:v>570.86699999999996</c:v>
                </c:pt>
                <c:pt idx="15">
                  <c:v>644.60400000000004</c:v>
                </c:pt>
                <c:pt idx="16">
                  <c:v>588.85699999999997</c:v>
                </c:pt>
                <c:pt idx="17">
                  <c:v>606.64599999999996</c:v>
                </c:pt>
                <c:pt idx="18">
                  <c:v>670.68700000000001</c:v>
                </c:pt>
                <c:pt idx="19">
                  <c:v>487.113</c:v>
                </c:pt>
                <c:pt idx="20">
                  <c:v>540.16200000000003</c:v>
                </c:pt>
                <c:pt idx="21">
                  <c:v>625.32500000000005</c:v>
                </c:pt>
                <c:pt idx="22">
                  <c:v>743.72699999999998</c:v>
                </c:pt>
                <c:pt idx="23">
                  <c:v>706.67</c:v>
                </c:pt>
                <c:pt idx="24">
                  <c:v>672.47799999999995</c:v>
                </c:pt>
                <c:pt idx="25">
                  <c:v>698.66700000000003</c:v>
                </c:pt>
                <c:pt idx="26">
                  <c:v>774.92100000000005</c:v>
                </c:pt>
                <c:pt idx="27">
                  <c:v>811.12900000000002</c:v>
                </c:pt>
                <c:pt idx="28">
                  <c:v>727.28099999999995</c:v>
                </c:pt>
                <c:pt idx="29">
                  <c:v>758.52800000000002</c:v>
                </c:pt>
                <c:pt idx="30">
                  <c:v>837.41800000000001</c:v>
                </c:pt>
                <c:pt idx="31">
                  <c:v>793.01099999999997</c:v>
                </c:pt>
                <c:pt idx="32">
                  <c:v>825.48500000000001</c:v>
                </c:pt>
                <c:pt idx="33">
                  <c:v>857.6</c:v>
                </c:pt>
                <c:pt idx="34">
                  <c:v>890.86300000000006</c:v>
                </c:pt>
                <c:pt idx="35">
                  <c:v>989.67</c:v>
                </c:pt>
                <c:pt idx="36">
                  <c:v>1891.5</c:v>
                </c:pt>
                <c:pt idx="37">
                  <c:v>960.86400000000003</c:v>
                </c:pt>
                <c:pt idx="38">
                  <c:v>919.64700000000005</c:v>
                </c:pt>
                <c:pt idx="39">
                  <c:v>875.94299999999998</c:v>
                </c:pt>
                <c:pt idx="40">
                  <c:v>936.06100000000004</c:v>
                </c:pt>
                <c:pt idx="41">
                  <c:v>1011.83</c:v>
                </c:pt>
                <c:pt idx="42">
                  <c:v>909.28499999999997</c:v>
                </c:pt>
                <c:pt idx="43">
                  <c:v>951.01199999999994</c:v>
                </c:pt>
                <c:pt idx="44">
                  <c:v>1058.26</c:v>
                </c:pt>
                <c:pt idx="45">
                  <c:v>1119.0899999999999</c:v>
                </c:pt>
                <c:pt idx="46">
                  <c:v>1069.72</c:v>
                </c:pt>
                <c:pt idx="47">
                  <c:v>1101.1400000000001</c:v>
                </c:pt>
                <c:pt idx="48">
                  <c:v>1327.66</c:v>
                </c:pt>
                <c:pt idx="49">
                  <c:v>983.54300000000001</c:v>
                </c:pt>
                <c:pt idx="50">
                  <c:v>1035.76</c:v>
                </c:pt>
                <c:pt idx="51">
                  <c:v>1087.82</c:v>
                </c:pt>
                <c:pt idx="52">
                  <c:v>1149.22</c:v>
                </c:pt>
                <c:pt idx="53">
                  <c:v>1179.46</c:v>
                </c:pt>
                <c:pt idx="54">
                  <c:v>1211.07</c:v>
                </c:pt>
                <c:pt idx="55">
                  <c:v>1158.8399999999999</c:v>
                </c:pt>
                <c:pt idx="56">
                  <c:v>1129.3599999999999</c:v>
                </c:pt>
                <c:pt idx="57">
                  <c:v>1223.94</c:v>
                </c:pt>
                <c:pt idx="58">
                  <c:v>1190.9000000000001</c:v>
                </c:pt>
                <c:pt idx="59">
                  <c:v>1248.99</c:v>
                </c:pt>
                <c:pt idx="60">
                  <c:v>1273.28</c:v>
                </c:pt>
                <c:pt idx="61">
                  <c:v>1273.8499999999999</c:v>
                </c:pt>
                <c:pt idx="62">
                  <c:v>1310.0999999999999</c:v>
                </c:pt>
                <c:pt idx="63">
                  <c:v>1338.79</c:v>
                </c:pt>
                <c:pt idx="64">
                  <c:v>1367.78</c:v>
                </c:pt>
                <c:pt idx="65">
                  <c:v>1299.95</c:v>
                </c:pt>
                <c:pt idx="66">
                  <c:v>1392.59</c:v>
                </c:pt>
                <c:pt idx="67">
                  <c:v>1396.45</c:v>
                </c:pt>
                <c:pt idx="68">
                  <c:v>1355.71</c:v>
                </c:pt>
                <c:pt idx="69">
                  <c:v>1456.82</c:v>
                </c:pt>
                <c:pt idx="70">
                  <c:v>1483.75</c:v>
                </c:pt>
                <c:pt idx="71">
                  <c:v>1424.83</c:v>
                </c:pt>
                <c:pt idx="72">
                  <c:v>1449.26</c:v>
                </c:pt>
                <c:pt idx="73">
                  <c:v>1478.92</c:v>
                </c:pt>
                <c:pt idx="74">
                  <c:v>1531.22</c:v>
                </c:pt>
                <c:pt idx="75">
                  <c:v>1505.46</c:v>
                </c:pt>
                <c:pt idx="76">
                  <c:v>1588.25</c:v>
                </c:pt>
                <c:pt idx="77">
                  <c:v>1597.48</c:v>
                </c:pt>
                <c:pt idx="78">
                  <c:v>1543.77</c:v>
                </c:pt>
                <c:pt idx="79">
                  <c:v>1571.5</c:v>
                </c:pt>
                <c:pt idx="80">
                  <c:v>1638.16</c:v>
                </c:pt>
                <c:pt idx="81">
                  <c:v>1623.96</c:v>
                </c:pt>
                <c:pt idx="82">
                  <c:v>1669.76</c:v>
                </c:pt>
                <c:pt idx="83">
                  <c:v>1745.93</c:v>
                </c:pt>
                <c:pt idx="84">
                  <c:v>1694.56</c:v>
                </c:pt>
                <c:pt idx="85">
                  <c:v>1866.47</c:v>
                </c:pt>
                <c:pt idx="86">
                  <c:v>1958.64</c:v>
                </c:pt>
                <c:pt idx="87">
                  <c:v>1515.69</c:v>
                </c:pt>
                <c:pt idx="88">
                  <c:v>1561.84</c:v>
                </c:pt>
                <c:pt idx="89">
                  <c:v>1658.48</c:v>
                </c:pt>
                <c:pt idx="90">
                  <c:v>1614.45</c:v>
                </c:pt>
                <c:pt idx="91">
                  <c:v>1681.89</c:v>
                </c:pt>
                <c:pt idx="92">
                  <c:v>1647.2</c:v>
                </c:pt>
                <c:pt idx="93">
                  <c:v>1703.74</c:v>
                </c:pt>
                <c:pt idx="94">
                  <c:v>1759.28</c:v>
                </c:pt>
                <c:pt idx="95">
                  <c:v>1733.8</c:v>
                </c:pt>
                <c:pt idx="96">
                  <c:v>1718.52</c:v>
                </c:pt>
                <c:pt idx="97">
                  <c:v>1764</c:v>
                </c:pt>
                <c:pt idx="98">
                  <c:v>1722.24</c:v>
                </c:pt>
                <c:pt idx="99">
                  <c:v>1802.63</c:v>
                </c:pt>
                <c:pt idx="100">
                  <c:v>1780.59</c:v>
                </c:pt>
                <c:pt idx="101">
                  <c:v>1808.49</c:v>
                </c:pt>
                <c:pt idx="102">
                  <c:v>1792.45</c:v>
                </c:pt>
                <c:pt idx="103">
                  <c:v>1826.05</c:v>
                </c:pt>
                <c:pt idx="104">
                  <c:v>1849.97</c:v>
                </c:pt>
                <c:pt idx="105">
                  <c:v>1833.76</c:v>
                </c:pt>
                <c:pt idx="106">
                  <c:v>1874.52</c:v>
                </c:pt>
                <c:pt idx="107">
                  <c:v>1914.53</c:v>
                </c:pt>
                <c:pt idx="108">
                  <c:v>1894.14</c:v>
                </c:pt>
                <c:pt idx="109">
                  <c:v>1968.2</c:v>
                </c:pt>
                <c:pt idx="110">
                  <c:v>1941.48</c:v>
                </c:pt>
                <c:pt idx="111">
                  <c:v>1920.01</c:v>
                </c:pt>
                <c:pt idx="112">
                  <c:v>1991.86</c:v>
                </c:pt>
                <c:pt idx="113">
                  <c:v>2000.06</c:v>
                </c:pt>
                <c:pt idx="114">
                  <c:v>2073.1999999999998</c:v>
                </c:pt>
                <c:pt idx="115">
                  <c:v>2046.45</c:v>
                </c:pt>
                <c:pt idx="116">
                  <c:v>2021.24</c:v>
                </c:pt>
                <c:pt idx="117">
                  <c:v>2033.01</c:v>
                </c:pt>
                <c:pt idx="118">
                  <c:v>2085.42</c:v>
                </c:pt>
                <c:pt idx="119">
                  <c:v>2095.94</c:v>
                </c:pt>
                <c:pt idx="120">
                  <c:v>2105.5500000000002</c:v>
                </c:pt>
                <c:pt idx="121">
                  <c:v>1940.82</c:v>
                </c:pt>
                <c:pt idx="122">
                  <c:v>1980.25</c:v>
                </c:pt>
                <c:pt idx="123">
                  <c:v>2012.37</c:v>
                </c:pt>
                <c:pt idx="124">
                  <c:v>359.30900000000003</c:v>
                </c:pt>
                <c:pt idx="125">
                  <c:v>329.32</c:v>
                </c:pt>
                <c:pt idx="126">
                  <c:v>472.42099999999999</c:v>
                </c:pt>
                <c:pt idx="127">
                  <c:v>160.16</c:v>
                </c:pt>
                <c:pt idx="128">
                  <c:v>207.82599999999999</c:v>
                </c:pt>
                <c:pt idx="129">
                  <c:v>1031.58</c:v>
                </c:pt>
                <c:pt idx="130">
                  <c:v>1245.07</c:v>
                </c:pt>
                <c:pt idx="131">
                  <c:v>1426.31</c:v>
                </c:pt>
                <c:pt idx="132">
                  <c:v>2048.9899999999998</c:v>
                </c:pt>
                <c:pt idx="133">
                  <c:v>2049.94</c:v>
                </c:pt>
                <c:pt idx="134">
                  <c:v>2061.39</c:v>
                </c:pt>
                <c:pt idx="135">
                  <c:v>2011.46</c:v>
                </c:pt>
                <c:pt idx="136">
                  <c:v>284.77199999999999</c:v>
                </c:pt>
                <c:pt idx="137">
                  <c:v>299.286</c:v>
                </c:pt>
                <c:pt idx="138">
                  <c:v>376.56400000000002</c:v>
                </c:pt>
                <c:pt idx="139">
                  <c:v>388.91199999999998</c:v>
                </c:pt>
              </c:numCache>
            </c:numRef>
          </c:xVal>
          <c:yVal>
            <c:numRef>
              <c:f>'[2]cell x position'!$H$2:$H$141</c:f>
              <c:numCache>
                <c:formatCode>General</c:formatCode>
                <c:ptCount val="140"/>
                <c:pt idx="0">
                  <c:v>28461.4</c:v>
                </c:pt>
                <c:pt idx="1">
                  <c:v>20999</c:v>
                </c:pt>
                <c:pt idx="2">
                  <c:v>27434.2</c:v>
                </c:pt>
                <c:pt idx="3">
                  <c:v>36735.5</c:v>
                </c:pt>
                <c:pt idx="4">
                  <c:v>37136.5</c:v>
                </c:pt>
                <c:pt idx="5">
                  <c:v>29631.5</c:v>
                </c:pt>
                <c:pt idx="6">
                  <c:v>38483.699999999997</c:v>
                </c:pt>
                <c:pt idx="7">
                  <c:v>44947.8</c:v>
                </c:pt>
                <c:pt idx="8">
                  <c:v>33511</c:v>
                </c:pt>
                <c:pt idx="9">
                  <c:v>46233.2</c:v>
                </c:pt>
                <c:pt idx="10">
                  <c:v>46535.3</c:v>
                </c:pt>
                <c:pt idx="11">
                  <c:v>43089.7</c:v>
                </c:pt>
                <c:pt idx="12">
                  <c:v>37908.300000000003</c:v>
                </c:pt>
                <c:pt idx="13">
                  <c:v>43839.5</c:v>
                </c:pt>
                <c:pt idx="14">
                  <c:v>44623.7</c:v>
                </c:pt>
                <c:pt idx="15">
                  <c:v>55730.8</c:v>
                </c:pt>
                <c:pt idx="16">
                  <c:v>43739.3</c:v>
                </c:pt>
                <c:pt idx="17">
                  <c:v>49220.1</c:v>
                </c:pt>
                <c:pt idx="18">
                  <c:v>37122.800000000003</c:v>
                </c:pt>
                <c:pt idx="19">
                  <c:v>34652.199999999997</c:v>
                </c:pt>
                <c:pt idx="20">
                  <c:v>38588.1</c:v>
                </c:pt>
                <c:pt idx="21">
                  <c:v>43055.4</c:v>
                </c:pt>
                <c:pt idx="22">
                  <c:v>37668</c:v>
                </c:pt>
                <c:pt idx="23">
                  <c:v>35689</c:v>
                </c:pt>
                <c:pt idx="24">
                  <c:v>44737.599999999999</c:v>
                </c:pt>
                <c:pt idx="25">
                  <c:v>44049.599999999999</c:v>
                </c:pt>
                <c:pt idx="26">
                  <c:v>40767.5</c:v>
                </c:pt>
                <c:pt idx="27">
                  <c:v>36466.300000000003</c:v>
                </c:pt>
                <c:pt idx="28">
                  <c:v>51795</c:v>
                </c:pt>
                <c:pt idx="29">
                  <c:v>40211.300000000003</c:v>
                </c:pt>
                <c:pt idx="30">
                  <c:v>44476.7</c:v>
                </c:pt>
                <c:pt idx="31">
                  <c:v>59024</c:v>
                </c:pt>
                <c:pt idx="32">
                  <c:v>32956.199999999997</c:v>
                </c:pt>
                <c:pt idx="33">
                  <c:v>52691.7</c:v>
                </c:pt>
                <c:pt idx="34">
                  <c:v>40108.300000000003</c:v>
                </c:pt>
                <c:pt idx="35">
                  <c:v>37978.300000000003</c:v>
                </c:pt>
                <c:pt idx="36">
                  <c:v>10036</c:v>
                </c:pt>
                <c:pt idx="37">
                  <c:v>37966</c:v>
                </c:pt>
                <c:pt idx="38">
                  <c:v>38409.5</c:v>
                </c:pt>
                <c:pt idx="39">
                  <c:v>43273.7</c:v>
                </c:pt>
                <c:pt idx="40">
                  <c:v>31054.2</c:v>
                </c:pt>
                <c:pt idx="41">
                  <c:v>45627.5</c:v>
                </c:pt>
                <c:pt idx="42">
                  <c:v>43674.7</c:v>
                </c:pt>
                <c:pt idx="43">
                  <c:v>39385.9</c:v>
                </c:pt>
                <c:pt idx="44">
                  <c:v>45189.5</c:v>
                </c:pt>
                <c:pt idx="45">
                  <c:v>42569.2</c:v>
                </c:pt>
                <c:pt idx="46">
                  <c:v>42110.5</c:v>
                </c:pt>
                <c:pt idx="47">
                  <c:v>39965.5</c:v>
                </c:pt>
                <c:pt idx="48">
                  <c:v>21739.200000000001</c:v>
                </c:pt>
                <c:pt idx="49">
                  <c:v>44945</c:v>
                </c:pt>
                <c:pt idx="50">
                  <c:v>34737.4</c:v>
                </c:pt>
                <c:pt idx="51">
                  <c:v>34223.699999999997</c:v>
                </c:pt>
                <c:pt idx="52">
                  <c:v>38950.6</c:v>
                </c:pt>
                <c:pt idx="53">
                  <c:v>39402.400000000001</c:v>
                </c:pt>
                <c:pt idx="54">
                  <c:v>39715.5</c:v>
                </c:pt>
                <c:pt idx="55">
                  <c:v>40573.800000000003</c:v>
                </c:pt>
                <c:pt idx="56">
                  <c:v>32542.799999999999</c:v>
                </c:pt>
                <c:pt idx="57">
                  <c:v>43559.4</c:v>
                </c:pt>
                <c:pt idx="58">
                  <c:v>39512.300000000003</c:v>
                </c:pt>
                <c:pt idx="59">
                  <c:v>34414.6</c:v>
                </c:pt>
                <c:pt idx="60">
                  <c:v>36585.800000000003</c:v>
                </c:pt>
                <c:pt idx="61">
                  <c:v>28583.599999999999</c:v>
                </c:pt>
                <c:pt idx="62">
                  <c:v>38662.199999999997</c:v>
                </c:pt>
                <c:pt idx="63">
                  <c:v>31692.799999999999</c:v>
                </c:pt>
                <c:pt idx="64">
                  <c:v>34708.5</c:v>
                </c:pt>
                <c:pt idx="65">
                  <c:v>42846.6</c:v>
                </c:pt>
                <c:pt idx="66">
                  <c:v>35131.5</c:v>
                </c:pt>
                <c:pt idx="67">
                  <c:v>36699.800000000003</c:v>
                </c:pt>
                <c:pt idx="68">
                  <c:v>34832.1</c:v>
                </c:pt>
                <c:pt idx="69">
                  <c:v>22333.8</c:v>
                </c:pt>
                <c:pt idx="70">
                  <c:v>27914.9</c:v>
                </c:pt>
                <c:pt idx="71">
                  <c:v>33096.300000000003</c:v>
                </c:pt>
                <c:pt idx="72">
                  <c:v>32132.2</c:v>
                </c:pt>
                <c:pt idx="73">
                  <c:v>25205.4</c:v>
                </c:pt>
                <c:pt idx="74">
                  <c:v>31334.3</c:v>
                </c:pt>
                <c:pt idx="75">
                  <c:v>28454.6</c:v>
                </c:pt>
                <c:pt idx="76">
                  <c:v>19738.3</c:v>
                </c:pt>
                <c:pt idx="77">
                  <c:v>22398.3</c:v>
                </c:pt>
                <c:pt idx="78">
                  <c:v>22912</c:v>
                </c:pt>
                <c:pt idx="79">
                  <c:v>19278.2</c:v>
                </c:pt>
                <c:pt idx="80">
                  <c:v>14566.5</c:v>
                </c:pt>
                <c:pt idx="81">
                  <c:v>18226.3</c:v>
                </c:pt>
                <c:pt idx="82">
                  <c:v>17837.7</c:v>
                </c:pt>
                <c:pt idx="83">
                  <c:v>14304.2</c:v>
                </c:pt>
                <c:pt idx="84">
                  <c:v>14581.6</c:v>
                </c:pt>
                <c:pt idx="85">
                  <c:v>15275.1</c:v>
                </c:pt>
                <c:pt idx="86">
                  <c:v>7689.05</c:v>
                </c:pt>
                <c:pt idx="87">
                  <c:v>16403.900000000001</c:v>
                </c:pt>
                <c:pt idx="88">
                  <c:v>26367.200000000001</c:v>
                </c:pt>
                <c:pt idx="89">
                  <c:v>14293.2</c:v>
                </c:pt>
                <c:pt idx="90">
                  <c:v>18281.2</c:v>
                </c:pt>
                <c:pt idx="91">
                  <c:v>15456.4</c:v>
                </c:pt>
                <c:pt idx="92">
                  <c:v>16748.599999999999</c:v>
                </c:pt>
                <c:pt idx="93">
                  <c:v>13101.2</c:v>
                </c:pt>
                <c:pt idx="94">
                  <c:v>7469.32</c:v>
                </c:pt>
                <c:pt idx="95">
                  <c:v>11475.2</c:v>
                </c:pt>
                <c:pt idx="96">
                  <c:v>14904.3</c:v>
                </c:pt>
                <c:pt idx="97">
                  <c:v>15773.6</c:v>
                </c:pt>
                <c:pt idx="98">
                  <c:v>9667.9599999999991</c:v>
                </c:pt>
                <c:pt idx="99">
                  <c:v>10814.7</c:v>
                </c:pt>
                <c:pt idx="100">
                  <c:v>14897.4</c:v>
                </c:pt>
                <c:pt idx="101">
                  <c:v>9474.32</c:v>
                </c:pt>
                <c:pt idx="102">
                  <c:v>10566.1</c:v>
                </c:pt>
                <c:pt idx="103">
                  <c:v>14400.3</c:v>
                </c:pt>
                <c:pt idx="104">
                  <c:v>14150.4</c:v>
                </c:pt>
                <c:pt idx="105">
                  <c:v>11710</c:v>
                </c:pt>
                <c:pt idx="106">
                  <c:v>5686.79</c:v>
                </c:pt>
                <c:pt idx="107">
                  <c:v>11971</c:v>
                </c:pt>
                <c:pt idx="108">
                  <c:v>9786.06</c:v>
                </c:pt>
                <c:pt idx="109">
                  <c:v>8941.49</c:v>
                </c:pt>
                <c:pt idx="110">
                  <c:v>8202.66</c:v>
                </c:pt>
                <c:pt idx="111">
                  <c:v>8173.82</c:v>
                </c:pt>
                <c:pt idx="112">
                  <c:v>5118.25</c:v>
                </c:pt>
                <c:pt idx="113">
                  <c:v>6656.33</c:v>
                </c:pt>
                <c:pt idx="114">
                  <c:v>3749.08</c:v>
                </c:pt>
                <c:pt idx="115">
                  <c:v>4378.05</c:v>
                </c:pt>
                <c:pt idx="116">
                  <c:v>5789.79</c:v>
                </c:pt>
                <c:pt idx="117">
                  <c:v>5582.42</c:v>
                </c:pt>
                <c:pt idx="118">
                  <c:v>3147.58</c:v>
                </c:pt>
                <c:pt idx="119">
                  <c:v>2044.83</c:v>
                </c:pt>
                <c:pt idx="120">
                  <c:v>1899.26</c:v>
                </c:pt>
                <c:pt idx="121">
                  <c:v>7283.93</c:v>
                </c:pt>
                <c:pt idx="122">
                  <c:v>7373.19</c:v>
                </c:pt>
                <c:pt idx="123">
                  <c:v>1995.39</c:v>
                </c:pt>
                <c:pt idx="124">
                  <c:v>26091.1</c:v>
                </c:pt>
                <c:pt idx="125">
                  <c:v>35020.300000000003</c:v>
                </c:pt>
                <c:pt idx="126">
                  <c:v>25832.9</c:v>
                </c:pt>
                <c:pt idx="127">
                  <c:v>11379.1</c:v>
                </c:pt>
                <c:pt idx="128">
                  <c:v>25319.3</c:v>
                </c:pt>
                <c:pt idx="129">
                  <c:v>33373.699999999997</c:v>
                </c:pt>
                <c:pt idx="130">
                  <c:v>24886.7</c:v>
                </c:pt>
                <c:pt idx="131">
                  <c:v>19366.099999999999</c:v>
                </c:pt>
                <c:pt idx="132">
                  <c:v>2296.14</c:v>
                </c:pt>
                <c:pt idx="133">
                  <c:v>3337.09</c:v>
                </c:pt>
                <c:pt idx="134">
                  <c:v>2515.87</c:v>
                </c:pt>
                <c:pt idx="135">
                  <c:v>4273.68</c:v>
                </c:pt>
                <c:pt idx="136">
                  <c:v>39215.699999999997</c:v>
                </c:pt>
                <c:pt idx="137">
                  <c:v>17644</c:v>
                </c:pt>
                <c:pt idx="138">
                  <c:v>44593.5</c:v>
                </c:pt>
                <c:pt idx="139">
                  <c:v>29853.9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6A-4B02-8B35-445A990C5B3B}"/>
            </c:ext>
          </c:extLst>
        </c:ser>
        <c:ser>
          <c:idx val="2"/>
          <c:order val="2"/>
          <c:tx>
            <c:v>WT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'[2]cell x position'!$D$2:$D$138</c:f>
              <c:numCache>
                <c:formatCode>General</c:formatCode>
                <c:ptCount val="137"/>
                <c:pt idx="0">
                  <c:v>320.56900000000002</c:v>
                </c:pt>
                <c:pt idx="1">
                  <c:v>284.41300000000001</c:v>
                </c:pt>
                <c:pt idx="2">
                  <c:v>251.77099999999999</c:v>
                </c:pt>
                <c:pt idx="3">
                  <c:v>303.24400000000003</c:v>
                </c:pt>
                <c:pt idx="4">
                  <c:v>349.24700000000001</c:v>
                </c:pt>
                <c:pt idx="5">
                  <c:v>421.79199999999997</c:v>
                </c:pt>
                <c:pt idx="6">
                  <c:v>390.91</c:v>
                </c:pt>
                <c:pt idx="7">
                  <c:v>405.685</c:v>
                </c:pt>
                <c:pt idx="8">
                  <c:v>340.80200000000002</c:v>
                </c:pt>
                <c:pt idx="9">
                  <c:v>372.59399999999999</c:v>
                </c:pt>
                <c:pt idx="10">
                  <c:v>436.03100000000001</c:v>
                </c:pt>
                <c:pt idx="11">
                  <c:v>536.99900000000002</c:v>
                </c:pt>
                <c:pt idx="12">
                  <c:v>449.17500000000001</c:v>
                </c:pt>
                <c:pt idx="13">
                  <c:v>480.97699999999998</c:v>
                </c:pt>
                <c:pt idx="14">
                  <c:v>517.18600000000004</c:v>
                </c:pt>
                <c:pt idx="15">
                  <c:v>510.04700000000003</c:v>
                </c:pt>
                <c:pt idx="16">
                  <c:v>493.27499999999998</c:v>
                </c:pt>
                <c:pt idx="17">
                  <c:v>464.82</c:v>
                </c:pt>
                <c:pt idx="18">
                  <c:v>642.81200000000001</c:v>
                </c:pt>
                <c:pt idx="19">
                  <c:v>567.91099999999994</c:v>
                </c:pt>
                <c:pt idx="20">
                  <c:v>594.99300000000005</c:v>
                </c:pt>
                <c:pt idx="21">
                  <c:v>615.83799999999997</c:v>
                </c:pt>
                <c:pt idx="22">
                  <c:v>630.89200000000005</c:v>
                </c:pt>
                <c:pt idx="23">
                  <c:v>590.70000000000005</c:v>
                </c:pt>
                <c:pt idx="24">
                  <c:v>678.44399999999996</c:v>
                </c:pt>
                <c:pt idx="25">
                  <c:v>713.01499999999999</c:v>
                </c:pt>
                <c:pt idx="26">
                  <c:v>748.23800000000006</c:v>
                </c:pt>
                <c:pt idx="27">
                  <c:v>660.98299999999995</c:v>
                </c:pt>
                <c:pt idx="28">
                  <c:v>689.74</c:v>
                </c:pt>
                <c:pt idx="29">
                  <c:v>777.202</c:v>
                </c:pt>
                <c:pt idx="30">
                  <c:v>805.31500000000005</c:v>
                </c:pt>
                <c:pt idx="31">
                  <c:v>835.92700000000002</c:v>
                </c:pt>
                <c:pt idx="32">
                  <c:v>869.78499999999997</c:v>
                </c:pt>
                <c:pt idx="33">
                  <c:v>900.49699999999996</c:v>
                </c:pt>
                <c:pt idx="34">
                  <c:v>940.34199999999998</c:v>
                </c:pt>
                <c:pt idx="35">
                  <c:v>969.78300000000002</c:v>
                </c:pt>
                <c:pt idx="36">
                  <c:v>996.31200000000001</c:v>
                </c:pt>
                <c:pt idx="37">
                  <c:v>181.39</c:v>
                </c:pt>
                <c:pt idx="38">
                  <c:v>735.56200000000001</c:v>
                </c:pt>
                <c:pt idx="39">
                  <c:v>715.54</c:v>
                </c:pt>
                <c:pt idx="40">
                  <c:v>816.90499999999997</c:v>
                </c:pt>
                <c:pt idx="41">
                  <c:v>761.452</c:v>
                </c:pt>
                <c:pt idx="42">
                  <c:v>788.23800000000006</c:v>
                </c:pt>
                <c:pt idx="43">
                  <c:v>852.21500000000003</c:v>
                </c:pt>
                <c:pt idx="44">
                  <c:v>911.62400000000002</c:v>
                </c:pt>
                <c:pt idx="45">
                  <c:v>1053.96</c:v>
                </c:pt>
                <c:pt idx="46">
                  <c:v>1025.68</c:v>
                </c:pt>
                <c:pt idx="47">
                  <c:v>1082.57</c:v>
                </c:pt>
                <c:pt idx="48">
                  <c:v>1444.52</c:v>
                </c:pt>
                <c:pt idx="49">
                  <c:v>928.67399999999998</c:v>
                </c:pt>
                <c:pt idx="50">
                  <c:v>890.56299999999999</c:v>
                </c:pt>
                <c:pt idx="51">
                  <c:v>959.58500000000004</c:v>
                </c:pt>
                <c:pt idx="52">
                  <c:v>1022.6</c:v>
                </c:pt>
                <c:pt idx="53">
                  <c:v>1046.99</c:v>
                </c:pt>
                <c:pt idx="54">
                  <c:v>995.73400000000004</c:v>
                </c:pt>
                <c:pt idx="55">
                  <c:v>1138.17</c:v>
                </c:pt>
                <c:pt idx="56">
                  <c:v>1162.08</c:v>
                </c:pt>
                <c:pt idx="57">
                  <c:v>1180.75</c:v>
                </c:pt>
                <c:pt idx="58">
                  <c:v>1107.07</c:v>
                </c:pt>
                <c:pt idx="59">
                  <c:v>1077.72</c:v>
                </c:pt>
                <c:pt idx="60">
                  <c:v>1209.68</c:v>
                </c:pt>
                <c:pt idx="61">
                  <c:v>1243.5999999999999</c:v>
                </c:pt>
                <c:pt idx="62">
                  <c:v>1278.6400000000001</c:v>
                </c:pt>
                <c:pt idx="63">
                  <c:v>1310.3499999999999</c:v>
                </c:pt>
                <c:pt idx="64">
                  <c:v>1368</c:v>
                </c:pt>
                <c:pt idx="65">
                  <c:v>1111.52</c:v>
                </c:pt>
                <c:pt idx="66">
                  <c:v>1138.53</c:v>
                </c:pt>
                <c:pt idx="67">
                  <c:v>1225.07</c:v>
                </c:pt>
                <c:pt idx="68">
                  <c:v>1189.6199999999999</c:v>
                </c:pt>
                <c:pt idx="69">
                  <c:v>1257.1600000000001</c:v>
                </c:pt>
                <c:pt idx="70">
                  <c:v>1320</c:v>
                </c:pt>
                <c:pt idx="71">
                  <c:v>1369.81</c:v>
                </c:pt>
                <c:pt idx="72">
                  <c:v>1291.0899999999999</c:v>
                </c:pt>
                <c:pt idx="73">
                  <c:v>1400.27</c:v>
                </c:pt>
                <c:pt idx="74">
                  <c:v>1337.87</c:v>
                </c:pt>
                <c:pt idx="75">
                  <c:v>1462.89</c:v>
                </c:pt>
                <c:pt idx="76">
                  <c:v>1421.17</c:v>
                </c:pt>
                <c:pt idx="77">
                  <c:v>1509.07</c:v>
                </c:pt>
                <c:pt idx="78">
                  <c:v>1587.89</c:v>
                </c:pt>
                <c:pt idx="79">
                  <c:v>1556.9</c:v>
                </c:pt>
                <c:pt idx="80">
                  <c:v>1536.62</c:v>
                </c:pt>
                <c:pt idx="81">
                  <c:v>1523.85</c:v>
                </c:pt>
                <c:pt idx="82">
                  <c:v>1641.92</c:v>
                </c:pt>
                <c:pt idx="83">
                  <c:v>1617.76</c:v>
                </c:pt>
                <c:pt idx="84">
                  <c:v>1691.46</c:v>
                </c:pt>
                <c:pt idx="85">
                  <c:v>1486.13</c:v>
                </c:pt>
                <c:pt idx="86">
                  <c:v>1432.72</c:v>
                </c:pt>
                <c:pt idx="87">
                  <c:v>1460.55</c:v>
                </c:pt>
                <c:pt idx="88">
                  <c:v>1397.26</c:v>
                </c:pt>
                <c:pt idx="89">
                  <c:v>1564.99</c:v>
                </c:pt>
                <c:pt idx="90">
                  <c:v>1609.37</c:v>
                </c:pt>
                <c:pt idx="91">
                  <c:v>1726.26</c:v>
                </c:pt>
                <c:pt idx="92">
                  <c:v>1654.54</c:v>
                </c:pt>
                <c:pt idx="93">
                  <c:v>1757.75</c:v>
                </c:pt>
                <c:pt idx="94">
                  <c:v>1789.43</c:v>
                </c:pt>
                <c:pt idx="95">
                  <c:v>1840.69</c:v>
                </c:pt>
                <c:pt idx="96">
                  <c:v>1822.93</c:v>
                </c:pt>
                <c:pt idx="97">
                  <c:v>1887.52</c:v>
                </c:pt>
                <c:pt idx="98">
                  <c:v>1918.69</c:v>
                </c:pt>
                <c:pt idx="99">
                  <c:v>1856.83</c:v>
                </c:pt>
                <c:pt idx="100">
                  <c:v>2140.4</c:v>
                </c:pt>
                <c:pt idx="101">
                  <c:v>1675.61</c:v>
                </c:pt>
                <c:pt idx="102">
                  <c:v>1744.44</c:v>
                </c:pt>
                <c:pt idx="103">
                  <c:v>1710.23</c:v>
                </c:pt>
                <c:pt idx="104">
                  <c:v>1778.13</c:v>
                </c:pt>
                <c:pt idx="105">
                  <c:v>1807.17</c:v>
                </c:pt>
                <c:pt idx="106">
                  <c:v>1901.47</c:v>
                </c:pt>
                <c:pt idx="107">
                  <c:v>1938.49</c:v>
                </c:pt>
                <c:pt idx="108">
                  <c:v>1967.65</c:v>
                </c:pt>
                <c:pt idx="109">
                  <c:v>1948.77</c:v>
                </c:pt>
                <c:pt idx="110">
                  <c:v>1999.09</c:v>
                </c:pt>
                <c:pt idx="111">
                  <c:v>2004.11</c:v>
                </c:pt>
                <c:pt idx="112">
                  <c:v>1978.67</c:v>
                </c:pt>
                <c:pt idx="113">
                  <c:v>2028.6</c:v>
                </c:pt>
                <c:pt idx="114">
                  <c:v>2051.2399999999998</c:v>
                </c:pt>
                <c:pt idx="115">
                  <c:v>2062.63</c:v>
                </c:pt>
                <c:pt idx="116">
                  <c:v>2013.62</c:v>
                </c:pt>
                <c:pt idx="117">
                  <c:v>2043.44</c:v>
                </c:pt>
                <c:pt idx="118">
                  <c:v>2115.61</c:v>
                </c:pt>
                <c:pt idx="119">
                  <c:v>2120.21</c:v>
                </c:pt>
                <c:pt idx="120">
                  <c:v>2077.5100000000002</c:v>
                </c:pt>
                <c:pt idx="121">
                  <c:v>2081.23</c:v>
                </c:pt>
                <c:pt idx="122">
                  <c:v>2099.9299999999998</c:v>
                </c:pt>
                <c:pt idx="123">
                  <c:v>2159.06</c:v>
                </c:pt>
                <c:pt idx="124">
                  <c:v>2209.9</c:v>
                </c:pt>
                <c:pt idx="125">
                  <c:v>2191.58</c:v>
                </c:pt>
                <c:pt idx="126">
                  <c:v>2176.56</c:v>
                </c:pt>
                <c:pt idx="127">
                  <c:v>1870.63</c:v>
                </c:pt>
                <c:pt idx="128">
                  <c:v>2115.85</c:v>
                </c:pt>
                <c:pt idx="129">
                  <c:v>2094.34</c:v>
                </c:pt>
                <c:pt idx="130">
                  <c:v>2077.39</c:v>
                </c:pt>
                <c:pt idx="131">
                  <c:v>2163.81</c:v>
                </c:pt>
                <c:pt idx="132">
                  <c:v>2189.29</c:v>
                </c:pt>
                <c:pt idx="133">
                  <c:v>2232.5300000000002</c:v>
                </c:pt>
                <c:pt idx="134">
                  <c:v>2244.77</c:v>
                </c:pt>
                <c:pt idx="135">
                  <c:v>1345.18</c:v>
                </c:pt>
                <c:pt idx="136">
                  <c:v>1490.05</c:v>
                </c:pt>
              </c:numCache>
            </c:numRef>
          </c:xVal>
          <c:yVal>
            <c:numRef>
              <c:f>'[2]cell x position'!$I$2:$I$138</c:f>
              <c:numCache>
                <c:formatCode>General</c:formatCode>
                <c:ptCount val="137"/>
                <c:pt idx="0">
                  <c:v>17249.900000000001</c:v>
                </c:pt>
                <c:pt idx="1">
                  <c:v>13966.4</c:v>
                </c:pt>
                <c:pt idx="2">
                  <c:v>6475.07</c:v>
                </c:pt>
                <c:pt idx="3">
                  <c:v>35207.1</c:v>
                </c:pt>
                <c:pt idx="4">
                  <c:v>24951.3</c:v>
                </c:pt>
                <c:pt idx="5">
                  <c:v>28988.799999999999</c:v>
                </c:pt>
                <c:pt idx="6">
                  <c:v>28986.1</c:v>
                </c:pt>
                <c:pt idx="7">
                  <c:v>36613.300000000003</c:v>
                </c:pt>
                <c:pt idx="8">
                  <c:v>36676.5</c:v>
                </c:pt>
                <c:pt idx="9">
                  <c:v>38248.9</c:v>
                </c:pt>
                <c:pt idx="10">
                  <c:v>29146.7</c:v>
                </c:pt>
                <c:pt idx="11">
                  <c:v>30426.6</c:v>
                </c:pt>
                <c:pt idx="12">
                  <c:v>31622.799999999999</c:v>
                </c:pt>
                <c:pt idx="13">
                  <c:v>32438.5</c:v>
                </c:pt>
                <c:pt idx="14">
                  <c:v>23146.799999999999</c:v>
                </c:pt>
                <c:pt idx="15">
                  <c:v>29193.4</c:v>
                </c:pt>
                <c:pt idx="16">
                  <c:v>36048.9</c:v>
                </c:pt>
                <c:pt idx="17">
                  <c:v>34039.800000000003</c:v>
                </c:pt>
                <c:pt idx="18">
                  <c:v>42279.5</c:v>
                </c:pt>
                <c:pt idx="19">
                  <c:v>32533.3</c:v>
                </c:pt>
                <c:pt idx="20">
                  <c:v>27920.400000000001</c:v>
                </c:pt>
                <c:pt idx="21">
                  <c:v>36782.199999999997</c:v>
                </c:pt>
                <c:pt idx="22">
                  <c:v>36653.1</c:v>
                </c:pt>
                <c:pt idx="23">
                  <c:v>46818.2</c:v>
                </c:pt>
                <c:pt idx="24">
                  <c:v>34931</c:v>
                </c:pt>
                <c:pt idx="25">
                  <c:v>43240.800000000003</c:v>
                </c:pt>
                <c:pt idx="26">
                  <c:v>42952.4</c:v>
                </c:pt>
                <c:pt idx="27">
                  <c:v>49063.6</c:v>
                </c:pt>
                <c:pt idx="28">
                  <c:v>45719.6</c:v>
                </c:pt>
                <c:pt idx="29">
                  <c:v>39644.199999999997</c:v>
                </c:pt>
                <c:pt idx="30">
                  <c:v>35201.599999999999</c:v>
                </c:pt>
                <c:pt idx="31">
                  <c:v>37711.9</c:v>
                </c:pt>
                <c:pt idx="32">
                  <c:v>45060.4</c:v>
                </c:pt>
                <c:pt idx="33">
                  <c:v>46531.199999999997</c:v>
                </c:pt>
                <c:pt idx="34">
                  <c:v>41862</c:v>
                </c:pt>
                <c:pt idx="35">
                  <c:v>39028.9</c:v>
                </c:pt>
                <c:pt idx="36">
                  <c:v>41108.1</c:v>
                </c:pt>
                <c:pt idx="37">
                  <c:v>11651</c:v>
                </c:pt>
                <c:pt idx="38">
                  <c:v>33804.9</c:v>
                </c:pt>
                <c:pt idx="39">
                  <c:v>34623.4</c:v>
                </c:pt>
                <c:pt idx="40">
                  <c:v>50133.4</c:v>
                </c:pt>
                <c:pt idx="41">
                  <c:v>35286.699999999997</c:v>
                </c:pt>
                <c:pt idx="42">
                  <c:v>35562.699999999997</c:v>
                </c:pt>
                <c:pt idx="43">
                  <c:v>58257.7</c:v>
                </c:pt>
                <c:pt idx="44">
                  <c:v>27783</c:v>
                </c:pt>
                <c:pt idx="45">
                  <c:v>41765.9</c:v>
                </c:pt>
                <c:pt idx="46">
                  <c:v>33634.6</c:v>
                </c:pt>
                <c:pt idx="47">
                  <c:v>42186.1</c:v>
                </c:pt>
                <c:pt idx="48">
                  <c:v>18926.7</c:v>
                </c:pt>
                <c:pt idx="49">
                  <c:v>37544.400000000001</c:v>
                </c:pt>
                <c:pt idx="50">
                  <c:v>39859.800000000003</c:v>
                </c:pt>
                <c:pt idx="51">
                  <c:v>41943.1</c:v>
                </c:pt>
                <c:pt idx="52">
                  <c:v>29400.799999999999</c:v>
                </c:pt>
                <c:pt idx="53">
                  <c:v>41422.6</c:v>
                </c:pt>
                <c:pt idx="54">
                  <c:v>48793</c:v>
                </c:pt>
                <c:pt idx="55">
                  <c:v>40789.5</c:v>
                </c:pt>
                <c:pt idx="56">
                  <c:v>48662.6</c:v>
                </c:pt>
                <c:pt idx="57">
                  <c:v>35792.1</c:v>
                </c:pt>
                <c:pt idx="58">
                  <c:v>46501</c:v>
                </c:pt>
                <c:pt idx="59">
                  <c:v>37235.4</c:v>
                </c:pt>
                <c:pt idx="60">
                  <c:v>46358.2</c:v>
                </c:pt>
                <c:pt idx="61">
                  <c:v>37246.400000000001</c:v>
                </c:pt>
                <c:pt idx="62">
                  <c:v>45129.1</c:v>
                </c:pt>
                <c:pt idx="63">
                  <c:v>29292.3</c:v>
                </c:pt>
                <c:pt idx="64">
                  <c:v>32367.1</c:v>
                </c:pt>
                <c:pt idx="65">
                  <c:v>37666.6</c:v>
                </c:pt>
                <c:pt idx="66">
                  <c:v>33475.300000000003</c:v>
                </c:pt>
                <c:pt idx="67">
                  <c:v>46396.6</c:v>
                </c:pt>
                <c:pt idx="68">
                  <c:v>35249.599999999999</c:v>
                </c:pt>
                <c:pt idx="69">
                  <c:v>36179.300000000003</c:v>
                </c:pt>
                <c:pt idx="70">
                  <c:v>34946.1</c:v>
                </c:pt>
                <c:pt idx="71">
                  <c:v>35031.300000000003</c:v>
                </c:pt>
                <c:pt idx="72">
                  <c:v>42716.2</c:v>
                </c:pt>
                <c:pt idx="73">
                  <c:v>34624.800000000003</c:v>
                </c:pt>
                <c:pt idx="74">
                  <c:v>29790.799999999999</c:v>
                </c:pt>
                <c:pt idx="75">
                  <c:v>27095</c:v>
                </c:pt>
                <c:pt idx="76">
                  <c:v>32249</c:v>
                </c:pt>
                <c:pt idx="77">
                  <c:v>32038.9</c:v>
                </c:pt>
                <c:pt idx="78">
                  <c:v>38261.300000000003</c:v>
                </c:pt>
                <c:pt idx="79">
                  <c:v>26856.1</c:v>
                </c:pt>
                <c:pt idx="80">
                  <c:v>26374.1</c:v>
                </c:pt>
                <c:pt idx="81">
                  <c:v>29907.5</c:v>
                </c:pt>
                <c:pt idx="82">
                  <c:v>30562.6</c:v>
                </c:pt>
                <c:pt idx="83">
                  <c:v>21924.6</c:v>
                </c:pt>
                <c:pt idx="84">
                  <c:v>32623.9</c:v>
                </c:pt>
                <c:pt idx="85">
                  <c:v>26694</c:v>
                </c:pt>
                <c:pt idx="86">
                  <c:v>28554.799999999999</c:v>
                </c:pt>
                <c:pt idx="87">
                  <c:v>22188.3</c:v>
                </c:pt>
                <c:pt idx="88">
                  <c:v>24407.5</c:v>
                </c:pt>
                <c:pt idx="89">
                  <c:v>30480.2</c:v>
                </c:pt>
                <c:pt idx="90">
                  <c:v>30761.7</c:v>
                </c:pt>
                <c:pt idx="91">
                  <c:v>28366.7</c:v>
                </c:pt>
                <c:pt idx="92">
                  <c:v>29582.1</c:v>
                </c:pt>
                <c:pt idx="93">
                  <c:v>27453.5</c:v>
                </c:pt>
                <c:pt idx="94">
                  <c:v>18008</c:v>
                </c:pt>
                <c:pt idx="95">
                  <c:v>20565</c:v>
                </c:pt>
                <c:pt idx="96">
                  <c:v>18874.5</c:v>
                </c:pt>
                <c:pt idx="97">
                  <c:v>20414</c:v>
                </c:pt>
                <c:pt idx="98">
                  <c:v>18170</c:v>
                </c:pt>
                <c:pt idx="99">
                  <c:v>17196.3</c:v>
                </c:pt>
                <c:pt idx="100">
                  <c:v>14687.3</c:v>
                </c:pt>
                <c:pt idx="101">
                  <c:v>21275</c:v>
                </c:pt>
                <c:pt idx="102">
                  <c:v>15994.7</c:v>
                </c:pt>
                <c:pt idx="103">
                  <c:v>21258.5</c:v>
                </c:pt>
                <c:pt idx="104">
                  <c:v>18893.7</c:v>
                </c:pt>
                <c:pt idx="105">
                  <c:v>21119.8</c:v>
                </c:pt>
                <c:pt idx="106">
                  <c:v>12891.1</c:v>
                </c:pt>
                <c:pt idx="107">
                  <c:v>15043</c:v>
                </c:pt>
                <c:pt idx="108">
                  <c:v>13132.8</c:v>
                </c:pt>
                <c:pt idx="109">
                  <c:v>11935.3</c:v>
                </c:pt>
                <c:pt idx="110">
                  <c:v>7598.42</c:v>
                </c:pt>
                <c:pt idx="111">
                  <c:v>9688.56</c:v>
                </c:pt>
                <c:pt idx="112">
                  <c:v>15194.1</c:v>
                </c:pt>
                <c:pt idx="113">
                  <c:v>11399.7</c:v>
                </c:pt>
                <c:pt idx="114">
                  <c:v>6120.76</c:v>
                </c:pt>
                <c:pt idx="115">
                  <c:v>8664.09</c:v>
                </c:pt>
                <c:pt idx="116">
                  <c:v>7485.81</c:v>
                </c:pt>
                <c:pt idx="117">
                  <c:v>8529.51</c:v>
                </c:pt>
                <c:pt idx="118">
                  <c:v>2599.64</c:v>
                </c:pt>
                <c:pt idx="119">
                  <c:v>2668.3</c:v>
                </c:pt>
                <c:pt idx="120">
                  <c:v>3506.01</c:v>
                </c:pt>
                <c:pt idx="121">
                  <c:v>2590.0300000000002</c:v>
                </c:pt>
                <c:pt idx="122">
                  <c:v>6373.44</c:v>
                </c:pt>
                <c:pt idx="123">
                  <c:v>2986.91</c:v>
                </c:pt>
                <c:pt idx="124">
                  <c:v>6785.43</c:v>
                </c:pt>
                <c:pt idx="125">
                  <c:v>2715</c:v>
                </c:pt>
                <c:pt idx="126">
                  <c:v>5918.88</c:v>
                </c:pt>
                <c:pt idx="127">
                  <c:v>11911.9</c:v>
                </c:pt>
                <c:pt idx="128">
                  <c:v>5462.95</c:v>
                </c:pt>
                <c:pt idx="129">
                  <c:v>6444.85</c:v>
                </c:pt>
                <c:pt idx="130">
                  <c:v>5188.29</c:v>
                </c:pt>
                <c:pt idx="131">
                  <c:v>3534.85</c:v>
                </c:pt>
                <c:pt idx="132">
                  <c:v>1906.13</c:v>
                </c:pt>
                <c:pt idx="133">
                  <c:v>1485.9</c:v>
                </c:pt>
                <c:pt idx="134">
                  <c:v>1395.26</c:v>
                </c:pt>
                <c:pt idx="135">
                  <c:v>23991.4</c:v>
                </c:pt>
                <c:pt idx="136">
                  <c:v>20911.099999999999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F6A-4B02-8B35-445A990C5B3B}"/>
            </c:ext>
          </c:extLst>
        </c:ser>
        <c:ser>
          <c:idx val="3"/>
          <c:order val="3"/>
          <c:tx>
            <c:v>WT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'[2]cell x position'!$A$2:$A$143</c:f>
              <c:numCache>
                <c:formatCode>General</c:formatCode>
                <c:ptCount val="142"/>
                <c:pt idx="0">
                  <c:v>277.56799999999998</c:v>
                </c:pt>
                <c:pt idx="1">
                  <c:v>229.15700000000001</c:v>
                </c:pt>
                <c:pt idx="2">
                  <c:v>2013.26</c:v>
                </c:pt>
                <c:pt idx="3">
                  <c:v>313.31700000000001</c:v>
                </c:pt>
                <c:pt idx="4">
                  <c:v>340.49799999999999</c:v>
                </c:pt>
                <c:pt idx="5">
                  <c:v>355.78699999999998</c:v>
                </c:pt>
                <c:pt idx="6">
                  <c:v>421.34300000000002</c:v>
                </c:pt>
                <c:pt idx="7">
                  <c:v>394.66</c:v>
                </c:pt>
                <c:pt idx="8">
                  <c:v>464.02800000000002</c:v>
                </c:pt>
                <c:pt idx="9">
                  <c:v>532.23099999999999</c:v>
                </c:pt>
                <c:pt idx="10">
                  <c:v>445.19799999999998</c:v>
                </c:pt>
                <c:pt idx="11">
                  <c:v>496.67099999999999</c:v>
                </c:pt>
                <c:pt idx="12">
                  <c:v>471.96199999999999</c:v>
                </c:pt>
                <c:pt idx="13">
                  <c:v>559.87099999999998</c:v>
                </c:pt>
                <c:pt idx="14">
                  <c:v>597.596</c:v>
                </c:pt>
                <c:pt idx="15">
                  <c:v>569.08799999999997</c:v>
                </c:pt>
                <c:pt idx="16">
                  <c:v>582.76199999999994</c:v>
                </c:pt>
                <c:pt idx="17">
                  <c:v>641.56500000000005</c:v>
                </c:pt>
                <c:pt idx="18">
                  <c:v>668.53399999999999</c:v>
                </c:pt>
                <c:pt idx="19">
                  <c:v>720.65200000000004</c:v>
                </c:pt>
                <c:pt idx="20">
                  <c:v>535.44799999999998</c:v>
                </c:pt>
                <c:pt idx="21">
                  <c:v>652.10400000000004</c:v>
                </c:pt>
                <c:pt idx="22">
                  <c:v>613.74599999999998</c:v>
                </c:pt>
                <c:pt idx="23">
                  <c:v>743.04600000000005</c:v>
                </c:pt>
                <c:pt idx="24">
                  <c:v>750.44</c:v>
                </c:pt>
                <c:pt idx="25">
                  <c:v>681.27099999999996</c:v>
                </c:pt>
                <c:pt idx="26">
                  <c:v>710.58100000000002</c:v>
                </c:pt>
                <c:pt idx="27">
                  <c:v>771.32</c:v>
                </c:pt>
                <c:pt idx="28">
                  <c:v>797.84900000000005</c:v>
                </c:pt>
                <c:pt idx="29">
                  <c:v>843.245</c:v>
                </c:pt>
                <c:pt idx="30">
                  <c:v>785.31100000000004</c:v>
                </c:pt>
                <c:pt idx="31">
                  <c:v>864.83600000000001</c:v>
                </c:pt>
                <c:pt idx="32">
                  <c:v>893.86300000000006</c:v>
                </c:pt>
                <c:pt idx="33">
                  <c:v>919.01300000000003</c:v>
                </c:pt>
                <c:pt idx="34">
                  <c:v>981.44100000000003</c:v>
                </c:pt>
                <c:pt idx="35">
                  <c:v>819.44600000000003</c:v>
                </c:pt>
                <c:pt idx="36">
                  <c:v>864.73400000000004</c:v>
                </c:pt>
                <c:pt idx="37">
                  <c:v>964.86199999999997</c:v>
                </c:pt>
                <c:pt idx="38">
                  <c:v>931.42200000000003</c:v>
                </c:pt>
                <c:pt idx="39">
                  <c:v>893.25699999999995</c:v>
                </c:pt>
                <c:pt idx="40">
                  <c:v>1059.5899999999999</c:v>
                </c:pt>
                <c:pt idx="41">
                  <c:v>1010.16</c:v>
                </c:pt>
                <c:pt idx="42">
                  <c:v>1032.72</c:v>
                </c:pt>
                <c:pt idx="43">
                  <c:v>1038.3499999999999</c:v>
                </c:pt>
                <c:pt idx="44">
                  <c:v>1000.65</c:v>
                </c:pt>
                <c:pt idx="45">
                  <c:v>1085.27</c:v>
                </c:pt>
                <c:pt idx="46">
                  <c:v>1167.3699999999999</c:v>
                </c:pt>
                <c:pt idx="47">
                  <c:v>1137.81</c:v>
                </c:pt>
                <c:pt idx="48">
                  <c:v>1107.6600000000001</c:v>
                </c:pt>
                <c:pt idx="49">
                  <c:v>1196.3499999999999</c:v>
                </c:pt>
                <c:pt idx="50">
                  <c:v>1222.76</c:v>
                </c:pt>
                <c:pt idx="51">
                  <c:v>1246.33</c:v>
                </c:pt>
                <c:pt idx="52">
                  <c:v>1181.3</c:v>
                </c:pt>
                <c:pt idx="53">
                  <c:v>1075.22</c:v>
                </c:pt>
                <c:pt idx="54">
                  <c:v>1151.21</c:v>
                </c:pt>
                <c:pt idx="55">
                  <c:v>1115.72</c:v>
                </c:pt>
                <c:pt idx="56">
                  <c:v>1272.43</c:v>
                </c:pt>
                <c:pt idx="57">
                  <c:v>1214.99</c:v>
                </c:pt>
                <c:pt idx="58">
                  <c:v>1252.4100000000001</c:v>
                </c:pt>
                <c:pt idx="59">
                  <c:v>1283.46</c:v>
                </c:pt>
                <c:pt idx="60">
                  <c:v>1300.83</c:v>
                </c:pt>
                <c:pt idx="61">
                  <c:v>1379.49</c:v>
                </c:pt>
                <c:pt idx="62">
                  <c:v>1352.97</c:v>
                </c:pt>
                <c:pt idx="63">
                  <c:v>1329.02</c:v>
                </c:pt>
                <c:pt idx="64">
                  <c:v>1314.82</c:v>
                </c:pt>
                <c:pt idx="65">
                  <c:v>1417.28</c:v>
                </c:pt>
                <c:pt idx="66">
                  <c:v>1451.05</c:v>
                </c:pt>
                <c:pt idx="67">
                  <c:v>1400.79</c:v>
                </c:pt>
                <c:pt idx="68">
                  <c:v>1513.95</c:v>
                </c:pt>
                <c:pt idx="69">
                  <c:v>1428.88</c:v>
                </c:pt>
                <c:pt idx="70">
                  <c:v>1377.47</c:v>
                </c:pt>
                <c:pt idx="71">
                  <c:v>1350.65</c:v>
                </c:pt>
                <c:pt idx="72">
                  <c:v>1459.68</c:v>
                </c:pt>
                <c:pt idx="73">
                  <c:v>1485.43</c:v>
                </c:pt>
                <c:pt idx="74">
                  <c:v>1554.47</c:v>
                </c:pt>
                <c:pt idx="75">
                  <c:v>1583.62</c:v>
                </c:pt>
                <c:pt idx="76">
                  <c:v>1521.89</c:v>
                </c:pt>
                <c:pt idx="77">
                  <c:v>1608.92</c:v>
                </c:pt>
                <c:pt idx="78">
                  <c:v>1628.52</c:v>
                </c:pt>
                <c:pt idx="79">
                  <c:v>1651.07</c:v>
                </c:pt>
                <c:pt idx="80">
                  <c:v>1760.5</c:v>
                </c:pt>
                <c:pt idx="81">
                  <c:v>1682.08</c:v>
                </c:pt>
                <c:pt idx="82">
                  <c:v>1784.14</c:v>
                </c:pt>
                <c:pt idx="83">
                  <c:v>1714.46</c:v>
                </c:pt>
                <c:pt idx="84">
                  <c:v>1745.7</c:v>
                </c:pt>
                <c:pt idx="85">
                  <c:v>1891.47</c:v>
                </c:pt>
                <c:pt idx="86">
                  <c:v>1810.87</c:v>
                </c:pt>
                <c:pt idx="87">
                  <c:v>1874.02</c:v>
                </c:pt>
                <c:pt idx="88">
                  <c:v>1969.28</c:v>
                </c:pt>
                <c:pt idx="89">
                  <c:v>623.21199999999999</c:v>
                </c:pt>
                <c:pt idx="90">
                  <c:v>693.34199999999998</c:v>
                </c:pt>
                <c:pt idx="91">
                  <c:v>824.98900000000003</c:v>
                </c:pt>
                <c:pt idx="92">
                  <c:v>951.59900000000005</c:v>
                </c:pt>
                <c:pt idx="93">
                  <c:v>260.012</c:v>
                </c:pt>
                <c:pt idx="94">
                  <c:v>382.01</c:v>
                </c:pt>
                <c:pt idx="95">
                  <c:v>411.36599999999999</c:v>
                </c:pt>
                <c:pt idx="96">
                  <c:v>437.46600000000001</c:v>
                </c:pt>
                <c:pt idx="97">
                  <c:v>1488.24</c:v>
                </c:pt>
                <c:pt idx="98">
                  <c:v>1541.28</c:v>
                </c:pt>
                <c:pt idx="99">
                  <c:v>1571.6</c:v>
                </c:pt>
                <c:pt idx="100">
                  <c:v>1632.75</c:v>
                </c:pt>
                <c:pt idx="101">
                  <c:v>1679.88</c:v>
                </c:pt>
                <c:pt idx="102">
                  <c:v>1604.46</c:v>
                </c:pt>
                <c:pt idx="103">
                  <c:v>1660.01</c:v>
                </c:pt>
                <c:pt idx="104">
                  <c:v>1695.78</c:v>
                </c:pt>
                <c:pt idx="105">
                  <c:v>1713.02</c:v>
                </c:pt>
                <c:pt idx="106">
                  <c:v>1737.13</c:v>
                </c:pt>
                <c:pt idx="107">
                  <c:v>1770.12</c:v>
                </c:pt>
                <c:pt idx="108">
                  <c:v>1800.93</c:v>
                </c:pt>
                <c:pt idx="109">
                  <c:v>1829.31</c:v>
                </c:pt>
                <c:pt idx="110">
                  <c:v>1841.41</c:v>
                </c:pt>
                <c:pt idx="111">
                  <c:v>1859.15</c:v>
                </c:pt>
                <c:pt idx="112">
                  <c:v>1919.73</c:v>
                </c:pt>
                <c:pt idx="113">
                  <c:v>1912.66</c:v>
                </c:pt>
                <c:pt idx="114">
                  <c:v>1940.32</c:v>
                </c:pt>
                <c:pt idx="115">
                  <c:v>1967.53</c:v>
                </c:pt>
                <c:pt idx="116">
                  <c:v>1992.54</c:v>
                </c:pt>
                <c:pt idx="117">
                  <c:v>2050.65</c:v>
                </c:pt>
                <c:pt idx="118">
                  <c:v>2125.4</c:v>
                </c:pt>
                <c:pt idx="119">
                  <c:v>1942.21</c:v>
                </c:pt>
                <c:pt idx="120">
                  <c:v>2035.05</c:v>
                </c:pt>
                <c:pt idx="121">
                  <c:v>2062.19</c:v>
                </c:pt>
                <c:pt idx="122">
                  <c:v>2087.23</c:v>
                </c:pt>
                <c:pt idx="123">
                  <c:v>2075.6</c:v>
                </c:pt>
                <c:pt idx="124">
                  <c:v>2111.85</c:v>
                </c:pt>
                <c:pt idx="125">
                  <c:v>2005.4</c:v>
                </c:pt>
                <c:pt idx="126">
                  <c:v>2021.41</c:v>
                </c:pt>
                <c:pt idx="127">
                  <c:v>2098.1799999999998</c:v>
                </c:pt>
                <c:pt idx="128">
                  <c:v>2139.63</c:v>
                </c:pt>
                <c:pt idx="129">
                  <c:v>2162.0300000000002</c:v>
                </c:pt>
                <c:pt idx="130">
                  <c:v>2175.79</c:v>
                </c:pt>
                <c:pt idx="131">
                  <c:v>2186.1</c:v>
                </c:pt>
                <c:pt idx="132">
                  <c:v>2149.69</c:v>
                </c:pt>
                <c:pt idx="133">
                  <c:v>490.00400000000002</c:v>
                </c:pt>
                <c:pt idx="134">
                  <c:v>513.14599999999996</c:v>
                </c:pt>
                <c:pt idx="135">
                  <c:v>243.61</c:v>
                </c:pt>
                <c:pt idx="136">
                  <c:v>326.59199999999998</c:v>
                </c:pt>
                <c:pt idx="137">
                  <c:v>166.68600000000001</c:v>
                </c:pt>
                <c:pt idx="138">
                  <c:v>193.26900000000001</c:v>
                </c:pt>
                <c:pt idx="139">
                  <c:v>211.33799999999999</c:v>
                </c:pt>
                <c:pt idx="140">
                  <c:v>369.77300000000002</c:v>
                </c:pt>
                <c:pt idx="141">
                  <c:v>296.3</c:v>
                </c:pt>
              </c:numCache>
            </c:numRef>
          </c:xVal>
          <c:yVal>
            <c:numRef>
              <c:f>'[2]cell x position'!$F$2:$F$143</c:f>
              <c:numCache>
                <c:formatCode>General</c:formatCode>
                <c:ptCount val="142"/>
                <c:pt idx="0">
                  <c:v>35303.199999999997</c:v>
                </c:pt>
                <c:pt idx="1">
                  <c:v>36805.599999999999</c:v>
                </c:pt>
                <c:pt idx="2">
                  <c:v>11714.2</c:v>
                </c:pt>
                <c:pt idx="3">
                  <c:v>35962.400000000001</c:v>
                </c:pt>
                <c:pt idx="4">
                  <c:v>31267.1</c:v>
                </c:pt>
                <c:pt idx="5">
                  <c:v>34222.5</c:v>
                </c:pt>
                <c:pt idx="6">
                  <c:v>39111.4</c:v>
                </c:pt>
                <c:pt idx="7">
                  <c:v>36307.1</c:v>
                </c:pt>
                <c:pt idx="8">
                  <c:v>44997.3</c:v>
                </c:pt>
                <c:pt idx="9">
                  <c:v>39973.800000000003</c:v>
                </c:pt>
                <c:pt idx="10">
                  <c:v>39130.6</c:v>
                </c:pt>
                <c:pt idx="11">
                  <c:v>45052.2</c:v>
                </c:pt>
                <c:pt idx="12">
                  <c:v>37797.1</c:v>
                </c:pt>
                <c:pt idx="13">
                  <c:v>45795.199999999997</c:v>
                </c:pt>
                <c:pt idx="14">
                  <c:v>43700.9</c:v>
                </c:pt>
                <c:pt idx="15">
                  <c:v>42561.1</c:v>
                </c:pt>
                <c:pt idx="16">
                  <c:v>39986.199999999997</c:v>
                </c:pt>
                <c:pt idx="17">
                  <c:v>48845.3</c:v>
                </c:pt>
                <c:pt idx="18">
                  <c:v>40079.599999999999</c:v>
                </c:pt>
                <c:pt idx="19">
                  <c:v>47320.9</c:v>
                </c:pt>
                <c:pt idx="20">
                  <c:v>39520.6</c:v>
                </c:pt>
                <c:pt idx="21">
                  <c:v>37573.300000000003</c:v>
                </c:pt>
                <c:pt idx="22">
                  <c:v>39638.699999999997</c:v>
                </c:pt>
                <c:pt idx="23">
                  <c:v>43343.9</c:v>
                </c:pt>
                <c:pt idx="24">
                  <c:v>50277.599999999999</c:v>
                </c:pt>
                <c:pt idx="25">
                  <c:v>40828</c:v>
                </c:pt>
                <c:pt idx="26">
                  <c:v>45667.5</c:v>
                </c:pt>
                <c:pt idx="27">
                  <c:v>46053.4</c:v>
                </c:pt>
                <c:pt idx="28">
                  <c:v>45627.7</c:v>
                </c:pt>
                <c:pt idx="29">
                  <c:v>42967.6</c:v>
                </c:pt>
                <c:pt idx="30">
                  <c:v>43294.400000000001</c:v>
                </c:pt>
                <c:pt idx="31">
                  <c:v>46586.2</c:v>
                </c:pt>
                <c:pt idx="32">
                  <c:v>44667.7</c:v>
                </c:pt>
                <c:pt idx="33">
                  <c:v>49894.5</c:v>
                </c:pt>
                <c:pt idx="34">
                  <c:v>46840.3</c:v>
                </c:pt>
                <c:pt idx="35">
                  <c:v>53889.4</c:v>
                </c:pt>
                <c:pt idx="36">
                  <c:v>43543</c:v>
                </c:pt>
                <c:pt idx="37">
                  <c:v>51834.9</c:v>
                </c:pt>
                <c:pt idx="38">
                  <c:v>58359.5</c:v>
                </c:pt>
                <c:pt idx="39">
                  <c:v>42676.4</c:v>
                </c:pt>
                <c:pt idx="40">
                  <c:v>48164.1</c:v>
                </c:pt>
                <c:pt idx="41">
                  <c:v>46642.5</c:v>
                </c:pt>
                <c:pt idx="42">
                  <c:v>48232.800000000003</c:v>
                </c:pt>
                <c:pt idx="43">
                  <c:v>42451.199999999997</c:v>
                </c:pt>
                <c:pt idx="44">
                  <c:v>48837</c:v>
                </c:pt>
                <c:pt idx="45">
                  <c:v>46325.3</c:v>
                </c:pt>
                <c:pt idx="46">
                  <c:v>41673.9</c:v>
                </c:pt>
                <c:pt idx="47">
                  <c:v>53222</c:v>
                </c:pt>
                <c:pt idx="48">
                  <c:v>53088.800000000003</c:v>
                </c:pt>
                <c:pt idx="49">
                  <c:v>39658</c:v>
                </c:pt>
                <c:pt idx="50">
                  <c:v>40855.5</c:v>
                </c:pt>
                <c:pt idx="51">
                  <c:v>39611.300000000003</c:v>
                </c:pt>
                <c:pt idx="52">
                  <c:v>41855.199999999997</c:v>
                </c:pt>
                <c:pt idx="53">
                  <c:v>40741.5</c:v>
                </c:pt>
                <c:pt idx="54">
                  <c:v>41514.6</c:v>
                </c:pt>
                <c:pt idx="55">
                  <c:v>39480.800000000003</c:v>
                </c:pt>
                <c:pt idx="56">
                  <c:v>36997.9</c:v>
                </c:pt>
                <c:pt idx="57">
                  <c:v>46374.7</c:v>
                </c:pt>
                <c:pt idx="58">
                  <c:v>37665.300000000003</c:v>
                </c:pt>
                <c:pt idx="59">
                  <c:v>39075.699999999997</c:v>
                </c:pt>
                <c:pt idx="60">
                  <c:v>39642.800000000003</c:v>
                </c:pt>
                <c:pt idx="61">
                  <c:v>34166.199999999997</c:v>
                </c:pt>
                <c:pt idx="62">
                  <c:v>28651</c:v>
                </c:pt>
                <c:pt idx="63">
                  <c:v>46142.6</c:v>
                </c:pt>
                <c:pt idx="64">
                  <c:v>39388.800000000003</c:v>
                </c:pt>
                <c:pt idx="65">
                  <c:v>37111.9</c:v>
                </c:pt>
                <c:pt idx="66">
                  <c:v>40689.300000000003</c:v>
                </c:pt>
                <c:pt idx="67">
                  <c:v>41539.4</c:v>
                </c:pt>
                <c:pt idx="68">
                  <c:v>33151.300000000003</c:v>
                </c:pt>
                <c:pt idx="69">
                  <c:v>35882.800000000003</c:v>
                </c:pt>
                <c:pt idx="70">
                  <c:v>33544.1</c:v>
                </c:pt>
                <c:pt idx="71">
                  <c:v>37128.300000000003</c:v>
                </c:pt>
                <c:pt idx="72">
                  <c:v>35207.1</c:v>
                </c:pt>
                <c:pt idx="73">
                  <c:v>34244.400000000001</c:v>
                </c:pt>
                <c:pt idx="74">
                  <c:v>31326.2</c:v>
                </c:pt>
                <c:pt idx="75">
                  <c:v>29694.7</c:v>
                </c:pt>
                <c:pt idx="76">
                  <c:v>30945.8</c:v>
                </c:pt>
                <c:pt idx="77">
                  <c:v>25502</c:v>
                </c:pt>
                <c:pt idx="78">
                  <c:v>18323.8</c:v>
                </c:pt>
                <c:pt idx="79">
                  <c:v>26391.9</c:v>
                </c:pt>
                <c:pt idx="80">
                  <c:v>18766</c:v>
                </c:pt>
                <c:pt idx="81">
                  <c:v>20898.8</c:v>
                </c:pt>
                <c:pt idx="82">
                  <c:v>17017.8</c:v>
                </c:pt>
                <c:pt idx="83">
                  <c:v>19492.5</c:v>
                </c:pt>
                <c:pt idx="84">
                  <c:v>17019.2</c:v>
                </c:pt>
                <c:pt idx="85">
                  <c:v>19531</c:v>
                </c:pt>
                <c:pt idx="86">
                  <c:v>15824.5</c:v>
                </c:pt>
                <c:pt idx="87">
                  <c:v>15722.8</c:v>
                </c:pt>
                <c:pt idx="88">
                  <c:v>17199.099999999999</c:v>
                </c:pt>
                <c:pt idx="89">
                  <c:v>34245.800000000003</c:v>
                </c:pt>
                <c:pt idx="90">
                  <c:v>33419.1</c:v>
                </c:pt>
                <c:pt idx="91">
                  <c:v>33725.300000000003</c:v>
                </c:pt>
                <c:pt idx="92">
                  <c:v>41056</c:v>
                </c:pt>
                <c:pt idx="93">
                  <c:v>33664.9</c:v>
                </c:pt>
                <c:pt idx="94">
                  <c:v>35818.199999999997</c:v>
                </c:pt>
                <c:pt idx="95">
                  <c:v>38150.1</c:v>
                </c:pt>
                <c:pt idx="96">
                  <c:v>27369.7</c:v>
                </c:pt>
                <c:pt idx="97">
                  <c:v>32404.2</c:v>
                </c:pt>
                <c:pt idx="98">
                  <c:v>26327.4</c:v>
                </c:pt>
                <c:pt idx="99">
                  <c:v>26560.9</c:v>
                </c:pt>
                <c:pt idx="100">
                  <c:v>16956</c:v>
                </c:pt>
                <c:pt idx="101">
                  <c:v>18948.7</c:v>
                </c:pt>
                <c:pt idx="102">
                  <c:v>20457.900000000001</c:v>
                </c:pt>
                <c:pt idx="103">
                  <c:v>20140.7</c:v>
                </c:pt>
                <c:pt idx="104">
                  <c:v>12827.9</c:v>
                </c:pt>
                <c:pt idx="105">
                  <c:v>18900.599999999999</c:v>
                </c:pt>
                <c:pt idx="106">
                  <c:v>16945.099999999999</c:v>
                </c:pt>
                <c:pt idx="107">
                  <c:v>13927.9</c:v>
                </c:pt>
                <c:pt idx="108">
                  <c:v>16136.2</c:v>
                </c:pt>
                <c:pt idx="109">
                  <c:v>16235.1</c:v>
                </c:pt>
                <c:pt idx="110">
                  <c:v>16652.599999999999</c:v>
                </c:pt>
                <c:pt idx="111">
                  <c:v>15887.6</c:v>
                </c:pt>
                <c:pt idx="112">
                  <c:v>10996</c:v>
                </c:pt>
                <c:pt idx="113">
                  <c:v>12558.8</c:v>
                </c:pt>
                <c:pt idx="114">
                  <c:v>11266.5</c:v>
                </c:pt>
                <c:pt idx="115">
                  <c:v>9956.3799999999992</c:v>
                </c:pt>
                <c:pt idx="116">
                  <c:v>11435.4</c:v>
                </c:pt>
                <c:pt idx="117">
                  <c:v>8735.52</c:v>
                </c:pt>
                <c:pt idx="118">
                  <c:v>5309.15</c:v>
                </c:pt>
                <c:pt idx="119">
                  <c:v>9479.84</c:v>
                </c:pt>
                <c:pt idx="120">
                  <c:v>10518</c:v>
                </c:pt>
                <c:pt idx="121">
                  <c:v>7185.07</c:v>
                </c:pt>
                <c:pt idx="122">
                  <c:v>3966.07</c:v>
                </c:pt>
                <c:pt idx="123">
                  <c:v>6812.91</c:v>
                </c:pt>
                <c:pt idx="124">
                  <c:v>4894.42</c:v>
                </c:pt>
                <c:pt idx="125">
                  <c:v>4244.8500000000004</c:v>
                </c:pt>
                <c:pt idx="126">
                  <c:v>3219</c:v>
                </c:pt>
                <c:pt idx="127">
                  <c:v>7360.85</c:v>
                </c:pt>
                <c:pt idx="128">
                  <c:v>4272.3100000000004</c:v>
                </c:pt>
                <c:pt idx="129">
                  <c:v>5218.51</c:v>
                </c:pt>
                <c:pt idx="130">
                  <c:v>1300.51</c:v>
                </c:pt>
                <c:pt idx="131">
                  <c:v>1402.13</c:v>
                </c:pt>
                <c:pt idx="132">
                  <c:v>1531.22</c:v>
                </c:pt>
                <c:pt idx="133">
                  <c:v>27051.1</c:v>
                </c:pt>
                <c:pt idx="134">
                  <c:v>38573.1</c:v>
                </c:pt>
                <c:pt idx="135">
                  <c:v>28640</c:v>
                </c:pt>
                <c:pt idx="136">
                  <c:v>33493.199999999997</c:v>
                </c:pt>
                <c:pt idx="137">
                  <c:v>25547.4</c:v>
                </c:pt>
                <c:pt idx="138">
                  <c:v>42833</c:v>
                </c:pt>
                <c:pt idx="139">
                  <c:v>30941.7</c:v>
                </c:pt>
                <c:pt idx="140">
                  <c:v>26354.9</c:v>
                </c:pt>
                <c:pt idx="141">
                  <c:v>39907.9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F6A-4B02-8B35-445A990C5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942528"/>
        <c:axId val="433944208"/>
      </c:scatterChart>
      <c:valAx>
        <c:axId val="43394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x position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44208"/>
        <c:crosses val="autoZero"/>
        <c:crossBetween val="midCat"/>
      </c:valAx>
      <c:valAx>
        <c:axId val="433944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volume (um</a:t>
                </a:r>
                <a:r>
                  <a:rPr lang="en-US" sz="1600" b="1" baseline="30000">
                    <a:solidFill>
                      <a:sysClr val="windowText" lastClr="000000"/>
                    </a:solidFill>
                  </a:rPr>
                  <a:t>3</a:t>
                </a:r>
                <a:r>
                  <a:rPr lang="en-US" sz="1600" b="1" baseline="0">
                    <a:solidFill>
                      <a:sysClr val="windowText" lastClr="000000"/>
                    </a:solidFill>
                  </a:rPr>
                  <a:t>)</a:t>
                </a:r>
                <a:endParaRPr lang="en-US" sz="1600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42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spzl 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'[3]cell x position'!$A$2:$A$107</c:f>
              <c:numCache>
                <c:formatCode>General</c:formatCode>
                <c:ptCount val="106"/>
                <c:pt idx="0">
                  <c:v>355.52699999999999</c:v>
                </c:pt>
                <c:pt idx="1">
                  <c:v>427.27499999999998</c:v>
                </c:pt>
                <c:pt idx="2">
                  <c:v>518.30600000000004</c:v>
                </c:pt>
                <c:pt idx="3">
                  <c:v>538.23900000000003</c:v>
                </c:pt>
                <c:pt idx="4">
                  <c:v>623.18299999999999</c:v>
                </c:pt>
                <c:pt idx="5">
                  <c:v>666.86500000000001</c:v>
                </c:pt>
                <c:pt idx="6">
                  <c:v>641.45699999999999</c:v>
                </c:pt>
                <c:pt idx="7">
                  <c:v>687.50699999999995</c:v>
                </c:pt>
                <c:pt idx="8">
                  <c:v>653.80600000000004</c:v>
                </c:pt>
                <c:pt idx="9">
                  <c:v>727.06500000000005</c:v>
                </c:pt>
                <c:pt idx="10">
                  <c:v>709.41099999999994</c:v>
                </c:pt>
                <c:pt idx="11">
                  <c:v>757.60699999999997</c:v>
                </c:pt>
                <c:pt idx="12">
                  <c:v>812.19299999999998</c:v>
                </c:pt>
                <c:pt idx="13">
                  <c:v>857.51700000000005</c:v>
                </c:pt>
                <c:pt idx="14">
                  <c:v>789.96600000000001</c:v>
                </c:pt>
                <c:pt idx="15">
                  <c:v>831.36500000000001</c:v>
                </c:pt>
                <c:pt idx="16">
                  <c:v>882.39599999999996</c:v>
                </c:pt>
                <c:pt idx="17">
                  <c:v>944.13</c:v>
                </c:pt>
                <c:pt idx="18">
                  <c:v>965.51700000000005</c:v>
                </c:pt>
                <c:pt idx="19">
                  <c:v>991.80100000000004</c:v>
                </c:pt>
                <c:pt idx="20">
                  <c:v>1040.8699999999999</c:v>
                </c:pt>
                <c:pt idx="21">
                  <c:v>1139.23</c:v>
                </c:pt>
                <c:pt idx="22">
                  <c:v>1117.96</c:v>
                </c:pt>
                <c:pt idx="23">
                  <c:v>1094.97</c:v>
                </c:pt>
                <c:pt idx="24">
                  <c:v>1076.6500000000001</c:v>
                </c:pt>
                <c:pt idx="25">
                  <c:v>1196.1600000000001</c:v>
                </c:pt>
                <c:pt idx="26">
                  <c:v>1179.5999999999999</c:v>
                </c:pt>
                <c:pt idx="27">
                  <c:v>1218.1300000000001</c:v>
                </c:pt>
                <c:pt idx="28">
                  <c:v>1260.49</c:v>
                </c:pt>
                <c:pt idx="29">
                  <c:v>1293.21</c:v>
                </c:pt>
                <c:pt idx="30">
                  <c:v>1313.37</c:v>
                </c:pt>
                <c:pt idx="31">
                  <c:v>641.79899999999998</c:v>
                </c:pt>
                <c:pt idx="32">
                  <c:v>660.13900000000001</c:v>
                </c:pt>
                <c:pt idx="33">
                  <c:v>843.78399999999999</c:v>
                </c:pt>
                <c:pt idx="34">
                  <c:v>817.92600000000004</c:v>
                </c:pt>
                <c:pt idx="35">
                  <c:v>900.29600000000005</c:v>
                </c:pt>
                <c:pt idx="36">
                  <c:v>926.31700000000001</c:v>
                </c:pt>
                <c:pt idx="37">
                  <c:v>871.83</c:v>
                </c:pt>
                <c:pt idx="38">
                  <c:v>1012.84</c:v>
                </c:pt>
                <c:pt idx="39">
                  <c:v>1027.6600000000001</c:v>
                </c:pt>
                <c:pt idx="40">
                  <c:v>1060.6500000000001</c:v>
                </c:pt>
                <c:pt idx="41">
                  <c:v>1334.38</c:v>
                </c:pt>
                <c:pt idx="42">
                  <c:v>1240.52</c:v>
                </c:pt>
                <c:pt idx="43">
                  <c:v>1277.04</c:v>
                </c:pt>
                <c:pt idx="44">
                  <c:v>1361.98</c:v>
                </c:pt>
                <c:pt idx="45">
                  <c:v>1378.7</c:v>
                </c:pt>
                <c:pt idx="46">
                  <c:v>1349.21</c:v>
                </c:pt>
                <c:pt idx="47">
                  <c:v>1424.99</c:v>
                </c:pt>
                <c:pt idx="48">
                  <c:v>1470.24</c:v>
                </c:pt>
                <c:pt idx="49">
                  <c:v>1387.07</c:v>
                </c:pt>
                <c:pt idx="50">
                  <c:v>1438.28</c:v>
                </c:pt>
                <c:pt idx="51">
                  <c:v>1404.17</c:v>
                </c:pt>
                <c:pt idx="52">
                  <c:v>1487.1</c:v>
                </c:pt>
                <c:pt idx="53">
                  <c:v>1496.62</c:v>
                </c:pt>
                <c:pt idx="54">
                  <c:v>1509.9</c:v>
                </c:pt>
                <c:pt idx="55">
                  <c:v>1522.08</c:v>
                </c:pt>
                <c:pt idx="56">
                  <c:v>1568.16</c:v>
                </c:pt>
                <c:pt idx="57">
                  <c:v>1589.52</c:v>
                </c:pt>
                <c:pt idx="58">
                  <c:v>1557.44</c:v>
                </c:pt>
                <c:pt idx="59">
                  <c:v>1574.99</c:v>
                </c:pt>
                <c:pt idx="60">
                  <c:v>1542.05</c:v>
                </c:pt>
                <c:pt idx="61">
                  <c:v>1605.02</c:v>
                </c:pt>
                <c:pt idx="62">
                  <c:v>1636.62</c:v>
                </c:pt>
                <c:pt idx="63">
                  <c:v>1621.77</c:v>
                </c:pt>
                <c:pt idx="64">
                  <c:v>1653.78</c:v>
                </c:pt>
                <c:pt idx="65">
                  <c:v>1654.14</c:v>
                </c:pt>
                <c:pt idx="66">
                  <c:v>1686.63</c:v>
                </c:pt>
                <c:pt idx="67">
                  <c:v>1616.99</c:v>
                </c:pt>
                <c:pt idx="68">
                  <c:v>1667.72</c:v>
                </c:pt>
                <c:pt idx="69">
                  <c:v>1704.12</c:v>
                </c:pt>
                <c:pt idx="70">
                  <c:v>1721.8</c:v>
                </c:pt>
                <c:pt idx="71">
                  <c:v>1054.55</c:v>
                </c:pt>
                <c:pt idx="72">
                  <c:v>1019.39</c:v>
                </c:pt>
                <c:pt idx="73">
                  <c:v>1462.85</c:v>
                </c:pt>
                <c:pt idx="74">
                  <c:v>1736.81</c:v>
                </c:pt>
                <c:pt idx="75">
                  <c:v>1799.04</c:v>
                </c:pt>
                <c:pt idx="76">
                  <c:v>1751.19</c:v>
                </c:pt>
                <c:pt idx="77">
                  <c:v>1746.95</c:v>
                </c:pt>
                <c:pt idx="78">
                  <c:v>1807.47</c:v>
                </c:pt>
                <c:pt idx="79">
                  <c:v>1770.31</c:v>
                </c:pt>
                <c:pt idx="80">
                  <c:v>1824.75</c:v>
                </c:pt>
                <c:pt idx="81">
                  <c:v>776.87800000000004</c:v>
                </c:pt>
                <c:pt idx="82">
                  <c:v>1244.76</c:v>
                </c:pt>
                <c:pt idx="83">
                  <c:v>254.54300000000001</c:v>
                </c:pt>
                <c:pt idx="84">
                  <c:v>330.935</c:v>
                </c:pt>
                <c:pt idx="85">
                  <c:v>402.45499999999998</c:v>
                </c:pt>
                <c:pt idx="86">
                  <c:v>377.34300000000002</c:v>
                </c:pt>
                <c:pt idx="87">
                  <c:v>427.60599999999999</c:v>
                </c:pt>
                <c:pt idx="88">
                  <c:v>454.32400000000001</c:v>
                </c:pt>
                <c:pt idx="89">
                  <c:v>487.52199999999999</c:v>
                </c:pt>
                <c:pt idx="90">
                  <c:v>560.29300000000001</c:v>
                </c:pt>
                <c:pt idx="91">
                  <c:v>587.60599999999999</c:v>
                </c:pt>
                <c:pt idx="92">
                  <c:v>600.52099999999996</c:v>
                </c:pt>
                <c:pt idx="93">
                  <c:v>1019.84</c:v>
                </c:pt>
                <c:pt idx="94">
                  <c:v>905.15700000000004</c:v>
                </c:pt>
                <c:pt idx="95">
                  <c:v>1159.72</c:v>
                </c:pt>
                <c:pt idx="96">
                  <c:v>1915.98</c:v>
                </c:pt>
                <c:pt idx="97">
                  <c:v>1781.86</c:v>
                </c:pt>
                <c:pt idx="98">
                  <c:v>1787.07</c:v>
                </c:pt>
                <c:pt idx="99">
                  <c:v>1882.45</c:v>
                </c:pt>
                <c:pt idx="100">
                  <c:v>1882.04</c:v>
                </c:pt>
                <c:pt idx="101">
                  <c:v>1858.77</c:v>
                </c:pt>
                <c:pt idx="102">
                  <c:v>1900.56</c:v>
                </c:pt>
                <c:pt idx="103">
                  <c:v>1871.96</c:v>
                </c:pt>
                <c:pt idx="104">
                  <c:v>1838.82</c:v>
                </c:pt>
                <c:pt idx="105">
                  <c:v>1447.66</c:v>
                </c:pt>
              </c:numCache>
            </c:numRef>
          </c:xVal>
          <c:yVal>
            <c:numRef>
              <c:f>'[3]cell x position'!$G$2:$G$107</c:f>
              <c:numCache>
                <c:formatCode>General</c:formatCode>
                <c:ptCount val="106"/>
                <c:pt idx="0">
                  <c:v>14930.5</c:v>
                </c:pt>
                <c:pt idx="1">
                  <c:v>24165.9</c:v>
                </c:pt>
                <c:pt idx="2">
                  <c:v>44765.4</c:v>
                </c:pt>
                <c:pt idx="3">
                  <c:v>27599.200000000001</c:v>
                </c:pt>
                <c:pt idx="4">
                  <c:v>35063</c:v>
                </c:pt>
                <c:pt idx="5">
                  <c:v>14653.1</c:v>
                </c:pt>
                <c:pt idx="6">
                  <c:v>11940.8</c:v>
                </c:pt>
                <c:pt idx="7">
                  <c:v>62012.6</c:v>
                </c:pt>
                <c:pt idx="8">
                  <c:v>10143.200000000001</c:v>
                </c:pt>
                <c:pt idx="9">
                  <c:v>61180.4</c:v>
                </c:pt>
                <c:pt idx="10">
                  <c:v>10699.4</c:v>
                </c:pt>
                <c:pt idx="11">
                  <c:v>52645.4</c:v>
                </c:pt>
                <c:pt idx="12">
                  <c:v>27198.2</c:v>
                </c:pt>
                <c:pt idx="13">
                  <c:v>31224.7</c:v>
                </c:pt>
                <c:pt idx="14">
                  <c:v>48823.5</c:v>
                </c:pt>
                <c:pt idx="15">
                  <c:v>27207.8</c:v>
                </c:pt>
                <c:pt idx="16">
                  <c:v>28925.8</c:v>
                </c:pt>
                <c:pt idx="17">
                  <c:v>40495.800000000003</c:v>
                </c:pt>
                <c:pt idx="18">
                  <c:v>42970.5</c:v>
                </c:pt>
                <c:pt idx="19">
                  <c:v>54017.3</c:v>
                </c:pt>
                <c:pt idx="20">
                  <c:v>28655.200000000001</c:v>
                </c:pt>
                <c:pt idx="21">
                  <c:v>25834.5</c:v>
                </c:pt>
                <c:pt idx="22">
                  <c:v>38959.1</c:v>
                </c:pt>
                <c:pt idx="23">
                  <c:v>33151.4</c:v>
                </c:pt>
                <c:pt idx="24">
                  <c:v>29951.599999999999</c:v>
                </c:pt>
                <c:pt idx="25">
                  <c:v>26326.1</c:v>
                </c:pt>
                <c:pt idx="26">
                  <c:v>26114.6</c:v>
                </c:pt>
                <c:pt idx="27">
                  <c:v>41418.699999999997</c:v>
                </c:pt>
                <c:pt idx="28">
                  <c:v>28634.6</c:v>
                </c:pt>
                <c:pt idx="29">
                  <c:v>23211.5</c:v>
                </c:pt>
                <c:pt idx="30">
                  <c:v>25389.5</c:v>
                </c:pt>
                <c:pt idx="31">
                  <c:v>17965.5</c:v>
                </c:pt>
                <c:pt idx="32">
                  <c:v>7962.38</c:v>
                </c:pt>
                <c:pt idx="33">
                  <c:v>23341.9</c:v>
                </c:pt>
                <c:pt idx="34">
                  <c:v>14863.2</c:v>
                </c:pt>
                <c:pt idx="35">
                  <c:v>29781.3</c:v>
                </c:pt>
                <c:pt idx="36">
                  <c:v>22441.1</c:v>
                </c:pt>
                <c:pt idx="37">
                  <c:v>17379.099999999999</c:v>
                </c:pt>
                <c:pt idx="38">
                  <c:v>15176.3</c:v>
                </c:pt>
                <c:pt idx="39">
                  <c:v>8732.7999999999993</c:v>
                </c:pt>
                <c:pt idx="40">
                  <c:v>4817.53</c:v>
                </c:pt>
                <c:pt idx="41">
                  <c:v>22566</c:v>
                </c:pt>
                <c:pt idx="42">
                  <c:v>9724.32</c:v>
                </c:pt>
                <c:pt idx="43">
                  <c:v>8903.09</c:v>
                </c:pt>
                <c:pt idx="44">
                  <c:v>19999.3</c:v>
                </c:pt>
                <c:pt idx="45">
                  <c:v>7654.76</c:v>
                </c:pt>
                <c:pt idx="46">
                  <c:v>6731.9</c:v>
                </c:pt>
                <c:pt idx="47">
                  <c:v>16170.6</c:v>
                </c:pt>
                <c:pt idx="48">
                  <c:v>14260.3</c:v>
                </c:pt>
                <c:pt idx="49">
                  <c:v>8463.6299999999992</c:v>
                </c:pt>
                <c:pt idx="50">
                  <c:v>4297.05</c:v>
                </c:pt>
                <c:pt idx="51">
                  <c:v>5355.86</c:v>
                </c:pt>
                <c:pt idx="52">
                  <c:v>7131.53</c:v>
                </c:pt>
                <c:pt idx="53">
                  <c:v>5174.58</c:v>
                </c:pt>
                <c:pt idx="54">
                  <c:v>10626.6</c:v>
                </c:pt>
                <c:pt idx="55">
                  <c:v>4787.3100000000004</c:v>
                </c:pt>
                <c:pt idx="56">
                  <c:v>3959.22</c:v>
                </c:pt>
                <c:pt idx="57">
                  <c:v>11123.7</c:v>
                </c:pt>
                <c:pt idx="58">
                  <c:v>8021.43</c:v>
                </c:pt>
                <c:pt idx="59">
                  <c:v>5729.4</c:v>
                </c:pt>
                <c:pt idx="60">
                  <c:v>4434.38</c:v>
                </c:pt>
                <c:pt idx="61">
                  <c:v>6843.14</c:v>
                </c:pt>
                <c:pt idx="62">
                  <c:v>9010.2000000000007</c:v>
                </c:pt>
                <c:pt idx="63">
                  <c:v>5575.59</c:v>
                </c:pt>
                <c:pt idx="64">
                  <c:v>3309.65</c:v>
                </c:pt>
                <c:pt idx="65">
                  <c:v>3867.21</c:v>
                </c:pt>
                <c:pt idx="66">
                  <c:v>3607.65</c:v>
                </c:pt>
                <c:pt idx="67">
                  <c:v>3839.74</c:v>
                </c:pt>
                <c:pt idx="68">
                  <c:v>4446.74</c:v>
                </c:pt>
                <c:pt idx="69">
                  <c:v>7673.99</c:v>
                </c:pt>
                <c:pt idx="70">
                  <c:v>7040.9</c:v>
                </c:pt>
                <c:pt idx="71">
                  <c:v>7367.74</c:v>
                </c:pt>
                <c:pt idx="72">
                  <c:v>4526.3900000000003</c:v>
                </c:pt>
                <c:pt idx="73">
                  <c:v>4537.38</c:v>
                </c:pt>
                <c:pt idx="74">
                  <c:v>3543.11</c:v>
                </c:pt>
                <c:pt idx="75">
                  <c:v>2651.84</c:v>
                </c:pt>
                <c:pt idx="76">
                  <c:v>4049.85</c:v>
                </c:pt>
                <c:pt idx="77">
                  <c:v>3508.77</c:v>
                </c:pt>
                <c:pt idx="78">
                  <c:v>2535.11</c:v>
                </c:pt>
                <c:pt idx="79">
                  <c:v>2745.22</c:v>
                </c:pt>
                <c:pt idx="80">
                  <c:v>2764.45</c:v>
                </c:pt>
                <c:pt idx="81">
                  <c:v>12915.9</c:v>
                </c:pt>
                <c:pt idx="82">
                  <c:v>8620.19</c:v>
                </c:pt>
                <c:pt idx="83">
                  <c:v>8400.43</c:v>
                </c:pt>
                <c:pt idx="84">
                  <c:v>38898.5</c:v>
                </c:pt>
                <c:pt idx="85">
                  <c:v>34446.300000000003</c:v>
                </c:pt>
                <c:pt idx="86">
                  <c:v>35362.300000000003</c:v>
                </c:pt>
                <c:pt idx="87">
                  <c:v>21125.4</c:v>
                </c:pt>
                <c:pt idx="88">
                  <c:v>44849</c:v>
                </c:pt>
                <c:pt idx="89">
                  <c:v>54891.9</c:v>
                </c:pt>
                <c:pt idx="90">
                  <c:v>49205.1</c:v>
                </c:pt>
                <c:pt idx="91">
                  <c:v>40473.699999999997</c:v>
                </c:pt>
                <c:pt idx="92">
                  <c:v>26037.599999999999</c:v>
                </c:pt>
                <c:pt idx="93">
                  <c:v>16855.8</c:v>
                </c:pt>
                <c:pt idx="94">
                  <c:v>11167.6</c:v>
                </c:pt>
                <c:pt idx="95">
                  <c:v>33767.800000000003</c:v>
                </c:pt>
                <c:pt idx="96">
                  <c:v>3684.54</c:v>
                </c:pt>
                <c:pt idx="97">
                  <c:v>1709.75</c:v>
                </c:pt>
                <c:pt idx="98">
                  <c:v>3662.57</c:v>
                </c:pt>
                <c:pt idx="99">
                  <c:v>796.51</c:v>
                </c:pt>
                <c:pt idx="100">
                  <c:v>914.61300000000006</c:v>
                </c:pt>
                <c:pt idx="101">
                  <c:v>3831.49</c:v>
                </c:pt>
                <c:pt idx="102">
                  <c:v>1181.03</c:v>
                </c:pt>
                <c:pt idx="103">
                  <c:v>1598.51</c:v>
                </c:pt>
                <c:pt idx="104">
                  <c:v>1153.57</c:v>
                </c:pt>
                <c:pt idx="105">
                  <c:v>15195.5</c:v>
                </c:pt>
              </c:numCache>
            </c:numRef>
          </c:yVal>
          <c:smooth val="0"/>
        </c:ser>
        <c:ser>
          <c:idx val="1"/>
          <c:order val="1"/>
          <c:tx>
            <c:v>spzl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'[3]cell x position'!$B$2:$B$138</c:f>
              <c:numCache>
                <c:formatCode>General</c:formatCode>
                <c:ptCount val="137"/>
                <c:pt idx="0">
                  <c:v>178.006</c:v>
                </c:pt>
                <c:pt idx="1">
                  <c:v>239.55099999999999</c:v>
                </c:pt>
                <c:pt idx="2">
                  <c:v>269.61900000000003</c:v>
                </c:pt>
                <c:pt idx="3">
                  <c:v>290.24</c:v>
                </c:pt>
                <c:pt idx="4">
                  <c:v>254.649</c:v>
                </c:pt>
                <c:pt idx="5">
                  <c:v>328.69400000000002</c:v>
                </c:pt>
                <c:pt idx="6">
                  <c:v>344.55200000000002</c:v>
                </c:pt>
                <c:pt idx="7">
                  <c:v>336.30500000000001</c:v>
                </c:pt>
                <c:pt idx="8">
                  <c:v>356.61099999999999</c:v>
                </c:pt>
                <c:pt idx="9">
                  <c:v>212.02699999999999</c:v>
                </c:pt>
                <c:pt idx="10">
                  <c:v>211.17500000000001</c:v>
                </c:pt>
                <c:pt idx="11">
                  <c:v>423.673</c:v>
                </c:pt>
                <c:pt idx="12">
                  <c:v>389.72800000000001</c:v>
                </c:pt>
                <c:pt idx="13">
                  <c:v>365.96</c:v>
                </c:pt>
                <c:pt idx="14">
                  <c:v>448.59</c:v>
                </c:pt>
                <c:pt idx="15">
                  <c:v>509.79599999999999</c:v>
                </c:pt>
                <c:pt idx="16">
                  <c:v>489.91300000000001</c:v>
                </c:pt>
                <c:pt idx="17">
                  <c:v>499.57600000000002</c:v>
                </c:pt>
                <c:pt idx="18">
                  <c:v>462.57499999999999</c:v>
                </c:pt>
                <c:pt idx="19">
                  <c:v>528.52599999999995</c:v>
                </c:pt>
                <c:pt idx="20">
                  <c:v>581.68600000000004</c:v>
                </c:pt>
                <c:pt idx="21">
                  <c:v>625.35400000000004</c:v>
                </c:pt>
                <c:pt idx="22">
                  <c:v>555.53200000000004</c:v>
                </c:pt>
                <c:pt idx="23">
                  <c:v>598.87300000000005</c:v>
                </c:pt>
                <c:pt idx="24">
                  <c:v>652.31100000000004</c:v>
                </c:pt>
                <c:pt idx="25">
                  <c:v>676.21500000000003</c:v>
                </c:pt>
                <c:pt idx="26">
                  <c:v>749.78099999999995</c:v>
                </c:pt>
                <c:pt idx="27">
                  <c:v>727.96199999999999</c:v>
                </c:pt>
                <c:pt idx="28">
                  <c:v>788.072</c:v>
                </c:pt>
                <c:pt idx="29">
                  <c:v>526.80799999999999</c:v>
                </c:pt>
                <c:pt idx="30">
                  <c:v>607.23599999999999</c:v>
                </c:pt>
                <c:pt idx="31">
                  <c:v>719.61099999999999</c:v>
                </c:pt>
                <c:pt idx="32">
                  <c:v>700.53200000000004</c:v>
                </c:pt>
                <c:pt idx="33">
                  <c:v>735.08900000000006</c:v>
                </c:pt>
                <c:pt idx="34">
                  <c:v>761.10699999999997</c:v>
                </c:pt>
                <c:pt idx="35">
                  <c:v>474.58</c:v>
                </c:pt>
                <c:pt idx="36">
                  <c:v>613.27300000000002</c:v>
                </c:pt>
                <c:pt idx="37">
                  <c:v>584.05899999999997</c:v>
                </c:pt>
                <c:pt idx="38">
                  <c:v>637.15300000000002</c:v>
                </c:pt>
                <c:pt idx="39">
                  <c:v>743.495</c:v>
                </c:pt>
                <c:pt idx="40">
                  <c:v>718.90800000000002</c:v>
                </c:pt>
                <c:pt idx="41">
                  <c:v>737.05</c:v>
                </c:pt>
                <c:pt idx="42">
                  <c:v>652.04200000000003</c:v>
                </c:pt>
                <c:pt idx="43">
                  <c:v>841.08399999999995</c:v>
                </c:pt>
                <c:pt idx="44">
                  <c:v>794.19799999999998</c:v>
                </c:pt>
                <c:pt idx="45">
                  <c:v>918.62800000000004</c:v>
                </c:pt>
                <c:pt idx="46">
                  <c:v>898.03800000000001</c:v>
                </c:pt>
                <c:pt idx="47">
                  <c:v>906.173</c:v>
                </c:pt>
                <c:pt idx="48">
                  <c:v>848.30600000000004</c:v>
                </c:pt>
                <c:pt idx="49">
                  <c:v>988.92499999999995</c:v>
                </c:pt>
                <c:pt idx="50">
                  <c:v>1010.28</c:v>
                </c:pt>
                <c:pt idx="51">
                  <c:v>1033.8800000000001</c:v>
                </c:pt>
                <c:pt idx="52">
                  <c:v>966.73500000000001</c:v>
                </c:pt>
                <c:pt idx="53">
                  <c:v>1049.48</c:v>
                </c:pt>
                <c:pt idx="54">
                  <c:v>1077.8399999999999</c:v>
                </c:pt>
                <c:pt idx="55">
                  <c:v>1112.4100000000001</c:v>
                </c:pt>
                <c:pt idx="56">
                  <c:v>787.97500000000002</c:v>
                </c:pt>
                <c:pt idx="57">
                  <c:v>956.10699999999997</c:v>
                </c:pt>
                <c:pt idx="58">
                  <c:v>889.65200000000004</c:v>
                </c:pt>
                <c:pt idx="59">
                  <c:v>932.23500000000001</c:v>
                </c:pt>
                <c:pt idx="60">
                  <c:v>1017.98</c:v>
                </c:pt>
                <c:pt idx="61">
                  <c:v>1054.1300000000001</c:v>
                </c:pt>
                <c:pt idx="62">
                  <c:v>1140.06</c:v>
                </c:pt>
                <c:pt idx="63">
                  <c:v>1168.8800000000001</c:v>
                </c:pt>
                <c:pt idx="64">
                  <c:v>1085.48</c:v>
                </c:pt>
                <c:pt idx="65">
                  <c:v>1169.72</c:v>
                </c:pt>
                <c:pt idx="66">
                  <c:v>1196.02</c:v>
                </c:pt>
                <c:pt idx="67">
                  <c:v>1221.02</c:v>
                </c:pt>
                <c:pt idx="68">
                  <c:v>1254.42</c:v>
                </c:pt>
                <c:pt idx="69">
                  <c:v>1259.98</c:v>
                </c:pt>
                <c:pt idx="70">
                  <c:v>1237.01</c:v>
                </c:pt>
                <c:pt idx="71">
                  <c:v>1212.3599999999999</c:v>
                </c:pt>
                <c:pt idx="72">
                  <c:v>1356.95</c:v>
                </c:pt>
                <c:pt idx="73">
                  <c:v>1301</c:v>
                </c:pt>
                <c:pt idx="74">
                  <c:v>1376.78</c:v>
                </c:pt>
                <c:pt idx="75">
                  <c:v>1330.79</c:v>
                </c:pt>
                <c:pt idx="76">
                  <c:v>1417.46</c:v>
                </c:pt>
                <c:pt idx="77">
                  <c:v>1435.88</c:v>
                </c:pt>
                <c:pt idx="78">
                  <c:v>1195.3599999999999</c:v>
                </c:pt>
                <c:pt idx="79">
                  <c:v>1303.44</c:v>
                </c:pt>
                <c:pt idx="80">
                  <c:v>1396.14</c:v>
                </c:pt>
                <c:pt idx="81">
                  <c:v>1357.8</c:v>
                </c:pt>
                <c:pt idx="82">
                  <c:v>1374.1</c:v>
                </c:pt>
                <c:pt idx="83">
                  <c:v>1397.59</c:v>
                </c:pt>
                <c:pt idx="84">
                  <c:v>1461.15</c:v>
                </c:pt>
                <c:pt idx="85">
                  <c:v>1468.49</c:v>
                </c:pt>
                <c:pt idx="86">
                  <c:v>1449.78</c:v>
                </c:pt>
                <c:pt idx="87">
                  <c:v>1436.75</c:v>
                </c:pt>
                <c:pt idx="88">
                  <c:v>1593.79</c:v>
                </c:pt>
                <c:pt idx="89">
                  <c:v>1537.7</c:v>
                </c:pt>
                <c:pt idx="90">
                  <c:v>1506.63</c:v>
                </c:pt>
                <c:pt idx="91">
                  <c:v>1532.11</c:v>
                </c:pt>
                <c:pt idx="92">
                  <c:v>1573.43</c:v>
                </c:pt>
                <c:pt idx="93">
                  <c:v>1594.76</c:v>
                </c:pt>
                <c:pt idx="94">
                  <c:v>1574.85</c:v>
                </c:pt>
                <c:pt idx="95">
                  <c:v>1522.6</c:v>
                </c:pt>
                <c:pt idx="96">
                  <c:v>1549.81</c:v>
                </c:pt>
                <c:pt idx="97">
                  <c:v>1704.58</c:v>
                </c:pt>
                <c:pt idx="98">
                  <c:v>1676.19</c:v>
                </c:pt>
                <c:pt idx="99">
                  <c:v>1690.88</c:v>
                </c:pt>
                <c:pt idx="100">
                  <c:v>1639.98</c:v>
                </c:pt>
                <c:pt idx="101">
                  <c:v>1663.42</c:v>
                </c:pt>
                <c:pt idx="102">
                  <c:v>1609.15</c:v>
                </c:pt>
                <c:pt idx="103">
                  <c:v>1618.81</c:v>
                </c:pt>
                <c:pt idx="104">
                  <c:v>1658.36</c:v>
                </c:pt>
                <c:pt idx="105">
                  <c:v>1681.75</c:v>
                </c:pt>
                <c:pt idx="106">
                  <c:v>1652.45</c:v>
                </c:pt>
                <c:pt idx="107">
                  <c:v>1636.1</c:v>
                </c:pt>
                <c:pt idx="108">
                  <c:v>1724.84</c:v>
                </c:pt>
                <c:pt idx="109">
                  <c:v>1802.81</c:v>
                </c:pt>
                <c:pt idx="110">
                  <c:v>1784.23</c:v>
                </c:pt>
                <c:pt idx="111">
                  <c:v>1762.58</c:v>
                </c:pt>
                <c:pt idx="112">
                  <c:v>1793.67</c:v>
                </c:pt>
                <c:pt idx="113">
                  <c:v>1736.56</c:v>
                </c:pt>
                <c:pt idx="114">
                  <c:v>1710.57</c:v>
                </c:pt>
                <c:pt idx="115">
                  <c:v>1738.87</c:v>
                </c:pt>
                <c:pt idx="116">
                  <c:v>1781.04</c:v>
                </c:pt>
                <c:pt idx="117">
                  <c:v>1750.61</c:v>
                </c:pt>
                <c:pt idx="118">
                  <c:v>1763.91</c:v>
                </c:pt>
                <c:pt idx="119">
                  <c:v>1724.47</c:v>
                </c:pt>
                <c:pt idx="120">
                  <c:v>1832.66</c:v>
                </c:pt>
                <c:pt idx="121">
                  <c:v>1818.5</c:v>
                </c:pt>
                <c:pt idx="122">
                  <c:v>1841.38</c:v>
                </c:pt>
                <c:pt idx="123">
                  <c:v>1197.47</c:v>
                </c:pt>
                <c:pt idx="124">
                  <c:v>990.85799999999995</c:v>
                </c:pt>
                <c:pt idx="125">
                  <c:v>401.44200000000001</c:v>
                </c:pt>
                <c:pt idx="126">
                  <c:v>558.83900000000006</c:v>
                </c:pt>
                <c:pt idx="127">
                  <c:v>160.72800000000001</c:v>
                </c:pt>
                <c:pt idx="128">
                  <c:v>147.41999999999999</c:v>
                </c:pt>
                <c:pt idx="129">
                  <c:v>374.92</c:v>
                </c:pt>
                <c:pt idx="130">
                  <c:v>320.54300000000001</c:v>
                </c:pt>
                <c:pt idx="131">
                  <c:v>625.44600000000003</c:v>
                </c:pt>
                <c:pt idx="132">
                  <c:v>821.66399999999999</c:v>
                </c:pt>
                <c:pt idx="133">
                  <c:v>865.29700000000003</c:v>
                </c:pt>
                <c:pt idx="134">
                  <c:v>947.28300000000002</c:v>
                </c:pt>
                <c:pt idx="135">
                  <c:v>1486.29</c:v>
                </c:pt>
                <c:pt idx="136">
                  <c:v>474.815</c:v>
                </c:pt>
              </c:numCache>
            </c:numRef>
          </c:xVal>
          <c:yVal>
            <c:numRef>
              <c:f>'[3]cell x position'!$H$2:$H$138</c:f>
              <c:numCache>
                <c:formatCode>General</c:formatCode>
                <c:ptCount val="137"/>
                <c:pt idx="0">
                  <c:v>44343.7</c:v>
                </c:pt>
                <c:pt idx="1">
                  <c:v>51620.800000000003</c:v>
                </c:pt>
                <c:pt idx="2">
                  <c:v>43089.9</c:v>
                </c:pt>
                <c:pt idx="3">
                  <c:v>40716.800000000003</c:v>
                </c:pt>
                <c:pt idx="4">
                  <c:v>12534.1</c:v>
                </c:pt>
                <c:pt idx="5">
                  <c:v>4743.3599999999997</c:v>
                </c:pt>
                <c:pt idx="6">
                  <c:v>29319.9</c:v>
                </c:pt>
                <c:pt idx="7">
                  <c:v>13047.7</c:v>
                </c:pt>
                <c:pt idx="8">
                  <c:v>18328</c:v>
                </c:pt>
                <c:pt idx="9">
                  <c:v>7380.09</c:v>
                </c:pt>
                <c:pt idx="10">
                  <c:v>8224.67</c:v>
                </c:pt>
                <c:pt idx="11">
                  <c:v>54585.7</c:v>
                </c:pt>
                <c:pt idx="12">
                  <c:v>17495.8</c:v>
                </c:pt>
                <c:pt idx="13">
                  <c:v>13904.6</c:v>
                </c:pt>
                <c:pt idx="14">
                  <c:v>50106.1</c:v>
                </c:pt>
                <c:pt idx="15">
                  <c:v>18166</c:v>
                </c:pt>
                <c:pt idx="16">
                  <c:v>14581.7</c:v>
                </c:pt>
                <c:pt idx="17">
                  <c:v>33778.9</c:v>
                </c:pt>
                <c:pt idx="18">
                  <c:v>10721.3</c:v>
                </c:pt>
                <c:pt idx="19">
                  <c:v>21092.400000000001</c:v>
                </c:pt>
                <c:pt idx="20">
                  <c:v>50042.9</c:v>
                </c:pt>
                <c:pt idx="21">
                  <c:v>29498.400000000001</c:v>
                </c:pt>
                <c:pt idx="22">
                  <c:v>35888.300000000003</c:v>
                </c:pt>
                <c:pt idx="23">
                  <c:v>9700.9599999999991</c:v>
                </c:pt>
                <c:pt idx="24">
                  <c:v>31510.3</c:v>
                </c:pt>
                <c:pt idx="25">
                  <c:v>66168.100000000006</c:v>
                </c:pt>
                <c:pt idx="26">
                  <c:v>11756.8</c:v>
                </c:pt>
                <c:pt idx="27">
                  <c:v>11748.5</c:v>
                </c:pt>
                <c:pt idx="28">
                  <c:v>12734.6</c:v>
                </c:pt>
                <c:pt idx="29">
                  <c:v>30679.4</c:v>
                </c:pt>
                <c:pt idx="30">
                  <c:v>19587.3</c:v>
                </c:pt>
                <c:pt idx="31">
                  <c:v>7260.61</c:v>
                </c:pt>
                <c:pt idx="32">
                  <c:v>35256.6</c:v>
                </c:pt>
                <c:pt idx="33">
                  <c:v>13345.7</c:v>
                </c:pt>
                <c:pt idx="34">
                  <c:v>39056.5</c:v>
                </c:pt>
                <c:pt idx="35">
                  <c:v>10920.4</c:v>
                </c:pt>
                <c:pt idx="36">
                  <c:v>15758.6</c:v>
                </c:pt>
                <c:pt idx="37">
                  <c:v>16888.8</c:v>
                </c:pt>
                <c:pt idx="38">
                  <c:v>18079.400000000001</c:v>
                </c:pt>
                <c:pt idx="39">
                  <c:v>14345.4</c:v>
                </c:pt>
                <c:pt idx="40">
                  <c:v>28000.1</c:v>
                </c:pt>
                <c:pt idx="41">
                  <c:v>9960.51</c:v>
                </c:pt>
                <c:pt idx="42">
                  <c:v>13031.2</c:v>
                </c:pt>
                <c:pt idx="43">
                  <c:v>26028.1</c:v>
                </c:pt>
                <c:pt idx="44">
                  <c:v>36461</c:v>
                </c:pt>
                <c:pt idx="45">
                  <c:v>17520.5</c:v>
                </c:pt>
                <c:pt idx="46">
                  <c:v>11511</c:v>
                </c:pt>
                <c:pt idx="47">
                  <c:v>30893.7</c:v>
                </c:pt>
                <c:pt idx="48">
                  <c:v>26641.9</c:v>
                </c:pt>
                <c:pt idx="49">
                  <c:v>29240.2</c:v>
                </c:pt>
                <c:pt idx="50">
                  <c:v>9430.42</c:v>
                </c:pt>
                <c:pt idx="51">
                  <c:v>22342.1</c:v>
                </c:pt>
                <c:pt idx="52">
                  <c:v>32746.2</c:v>
                </c:pt>
                <c:pt idx="53">
                  <c:v>12539.6</c:v>
                </c:pt>
                <c:pt idx="54">
                  <c:v>24763.3</c:v>
                </c:pt>
                <c:pt idx="55">
                  <c:v>45913.4</c:v>
                </c:pt>
                <c:pt idx="56">
                  <c:v>38382.199999999997</c:v>
                </c:pt>
                <c:pt idx="57">
                  <c:v>11110</c:v>
                </c:pt>
                <c:pt idx="58">
                  <c:v>16897</c:v>
                </c:pt>
                <c:pt idx="59">
                  <c:v>33296.9</c:v>
                </c:pt>
                <c:pt idx="60">
                  <c:v>36675.199999999997</c:v>
                </c:pt>
                <c:pt idx="61">
                  <c:v>32987.9</c:v>
                </c:pt>
                <c:pt idx="62">
                  <c:v>41377.4</c:v>
                </c:pt>
                <c:pt idx="63">
                  <c:v>29962.6</c:v>
                </c:pt>
                <c:pt idx="64">
                  <c:v>32400.2</c:v>
                </c:pt>
                <c:pt idx="65">
                  <c:v>14003.5</c:v>
                </c:pt>
                <c:pt idx="66">
                  <c:v>8570.74</c:v>
                </c:pt>
                <c:pt idx="67">
                  <c:v>19371.7</c:v>
                </c:pt>
                <c:pt idx="68">
                  <c:v>9471.6200000000008</c:v>
                </c:pt>
                <c:pt idx="69">
                  <c:v>11292.6</c:v>
                </c:pt>
                <c:pt idx="70">
                  <c:v>22329.8</c:v>
                </c:pt>
                <c:pt idx="71">
                  <c:v>7439.14</c:v>
                </c:pt>
                <c:pt idx="72">
                  <c:v>11846</c:v>
                </c:pt>
                <c:pt idx="73">
                  <c:v>14385.3</c:v>
                </c:pt>
                <c:pt idx="74">
                  <c:v>6806.05</c:v>
                </c:pt>
                <c:pt idx="75">
                  <c:v>28895.5</c:v>
                </c:pt>
                <c:pt idx="76">
                  <c:v>11251.4</c:v>
                </c:pt>
                <c:pt idx="77">
                  <c:v>13533.8</c:v>
                </c:pt>
                <c:pt idx="78">
                  <c:v>7432.27</c:v>
                </c:pt>
                <c:pt idx="79">
                  <c:v>9622.68</c:v>
                </c:pt>
                <c:pt idx="80">
                  <c:v>18650.7</c:v>
                </c:pt>
                <c:pt idx="81">
                  <c:v>7131.52</c:v>
                </c:pt>
                <c:pt idx="82">
                  <c:v>6369.34</c:v>
                </c:pt>
                <c:pt idx="83">
                  <c:v>6569.85</c:v>
                </c:pt>
                <c:pt idx="84">
                  <c:v>6420.16</c:v>
                </c:pt>
                <c:pt idx="85">
                  <c:v>12152.3</c:v>
                </c:pt>
                <c:pt idx="86">
                  <c:v>3571.94</c:v>
                </c:pt>
                <c:pt idx="87">
                  <c:v>5968.34</c:v>
                </c:pt>
                <c:pt idx="88">
                  <c:v>5292.68</c:v>
                </c:pt>
                <c:pt idx="89">
                  <c:v>5744.49</c:v>
                </c:pt>
                <c:pt idx="90">
                  <c:v>14934.6</c:v>
                </c:pt>
                <c:pt idx="91">
                  <c:v>4454.97</c:v>
                </c:pt>
                <c:pt idx="92">
                  <c:v>5961.48</c:v>
                </c:pt>
                <c:pt idx="93">
                  <c:v>3254.71</c:v>
                </c:pt>
                <c:pt idx="94">
                  <c:v>5615.4</c:v>
                </c:pt>
                <c:pt idx="95">
                  <c:v>5387.44</c:v>
                </c:pt>
                <c:pt idx="96">
                  <c:v>8675.11</c:v>
                </c:pt>
                <c:pt idx="97">
                  <c:v>6747</c:v>
                </c:pt>
                <c:pt idx="98">
                  <c:v>2878.43</c:v>
                </c:pt>
                <c:pt idx="99">
                  <c:v>2760.32</c:v>
                </c:pt>
                <c:pt idx="100">
                  <c:v>3044.6</c:v>
                </c:pt>
                <c:pt idx="101">
                  <c:v>5204.79</c:v>
                </c:pt>
                <c:pt idx="102">
                  <c:v>3823.25</c:v>
                </c:pt>
                <c:pt idx="103">
                  <c:v>10350.5</c:v>
                </c:pt>
                <c:pt idx="104">
                  <c:v>3375.56</c:v>
                </c:pt>
                <c:pt idx="105">
                  <c:v>2963.57</c:v>
                </c:pt>
                <c:pt idx="106">
                  <c:v>2551.58</c:v>
                </c:pt>
                <c:pt idx="107">
                  <c:v>4394.55</c:v>
                </c:pt>
                <c:pt idx="108">
                  <c:v>1858.07</c:v>
                </c:pt>
                <c:pt idx="109">
                  <c:v>1753.7</c:v>
                </c:pt>
                <c:pt idx="110">
                  <c:v>1532.6</c:v>
                </c:pt>
                <c:pt idx="111">
                  <c:v>1760.56</c:v>
                </c:pt>
                <c:pt idx="112">
                  <c:v>1682.29</c:v>
                </c:pt>
                <c:pt idx="113">
                  <c:v>2517.25</c:v>
                </c:pt>
                <c:pt idx="114">
                  <c:v>2298.9</c:v>
                </c:pt>
                <c:pt idx="115">
                  <c:v>720.98</c:v>
                </c:pt>
                <c:pt idx="116">
                  <c:v>1837.47</c:v>
                </c:pt>
                <c:pt idx="117">
                  <c:v>1378.79</c:v>
                </c:pt>
                <c:pt idx="118">
                  <c:v>1121.98</c:v>
                </c:pt>
                <c:pt idx="119">
                  <c:v>1557.32</c:v>
                </c:pt>
                <c:pt idx="120">
                  <c:v>653.68899999999996</c:v>
                </c:pt>
                <c:pt idx="121">
                  <c:v>726.47299999999996</c:v>
                </c:pt>
                <c:pt idx="122">
                  <c:v>1330.72</c:v>
                </c:pt>
                <c:pt idx="123">
                  <c:v>11042.7</c:v>
                </c:pt>
                <c:pt idx="124">
                  <c:v>15379.5</c:v>
                </c:pt>
                <c:pt idx="125">
                  <c:v>43769.7</c:v>
                </c:pt>
                <c:pt idx="126">
                  <c:v>9335.66</c:v>
                </c:pt>
                <c:pt idx="127">
                  <c:v>15114.5</c:v>
                </c:pt>
                <c:pt idx="128">
                  <c:v>23904.9</c:v>
                </c:pt>
                <c:pt idx="129">
                  <c:v>36702.6</c:v>
                </c:pt>
                <c:pt idx="130">
                  <c:v>32858.800000000003</c:v>
                </c:pt>
                <c:pt idx="131">
                  <c:v>11881.7</c:v>
                </c:pt>
                <c:pt idx="132">
                  <c:v>47963.7</c:v>
                </c:pt>
                <c:pt idx="133">
                  <c:v>30901.8</c:v>
                </c:pt>
                <c:pt idx="134">
                  <c:v>35307.4</c:v>
                </c:pt>
                <c:pt idx="135">
                  <c:v>13347</c:v>
                </c:pt>
                <c:pt idx="136">
                  <c:v>39545.4</c:v>
                </c:pt>
              </c:numCache>
            </c:numRef>
          </c:yVal>
          <c:smooth val="0"/>
        </c:ser>
        <c:ser>
          <c:idx val="2"/>
          <c:order val="2"/>
          <c:tx>
            <c:v>spzl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'[3]cell x position'!$C$2:$C$132</c:f>
              <c:numCache>
                <c:formatCode>General</c:formatCode>
                <c:ptCount val="131"/>
                <c:pt idx="0">
                  <c:v>206.88499999999999</c:v>
                </c:pt>
                <c:pt idx="1">
                  <c:v>175.88900000000001</c:v>
                </c:pt>
                <c:pt idx="2">
                  <c:v>197.06899999999999</c:v>
                </c:pt>
                <c:pt idx="3">
                  <c:v>187.97399999999999</c:v>
                </c:pt>
                <c:pt idx="4">
                  <c:v>157.53399999999999</c:v>
                </c:pt>
                <c:pt idx="5">
                  <c:v>222.60499999999999</c:v>
                </c:pt>
                <c:pt idx="6">
                  <c:v>170.14699999999999</c:v>
                </c:pt>
                <c:pt idx="7">
                  <c:v>228.22900000000001</c:v>
                </c:pt>
                <c:pt idx="8">
                  <c:v>248.91300000000001</c:v>
                </c:pt>
                <c:pt idx="9">
                  <c:v>311.54000000000002</c:v>
                </c:pt>
                <c:pt idx="10">
                  <c:v>267.58699999999999</c:v>
                </c:pt>
                <c:pt idx="11">
                  <c:v>289.589</c:v>
                </c:pt>
                <c:pt idx="12">
                  <c:v>329.42200000000003</c:v>
                </c:pt>
                <c:pt idx="13">
                  <c:v>245.29</c:v>
                </c:pt>
                <c:pt idx="14">
                  <c:v>310.06400000000002</c:v>
                </c:pt>
                <c:pt idx="15">
                  <c:v>304.08800000000002</c:v>
                </c:pt>
                <c:pt idx="16">
                  <c:v>435.423</c:v>
                </c:pt>
                <c:pt idx="17">
                  <c:v>420.88200000000001</c:v>
                </c:pt>
                <c:pt idx="18">
                  <c:v>385.459</c:v>
                </c:pt>
                <c:pt idx="19">
                  <c:v>348.93400000000003</c:v>
                </c:pt>
                <c:pt idx="20">
                  <c:v>408.64100000000002</c:v>
                </c:pt>
                <c:pt idx="21">
                  <c:v>370.61700000000002</c:v>
                </c:pt>
                <c:pt idx="22">
                  <c:v>396.26</c:v>
                </c:pt>
                <c:pt idx="23">
                  <c:v>537.98800000000006</c:v>
                </c:pt>
                <c:pt idx="24">
                  <c:v>465.399</c:v>
                </c:pt>
                <c:pt idx="25">
                  <c:v>488.72</c:v>
                </c:pt>
                <c:pt idx="26">
                  <c:v>508.935</c:v>
                </c:pt>
                <c:pt idx="27">
                  <c:v>516.21600000000001</c:v>
                </c:pt>
                <c:pt idx="28">
                  <c:v>453.51799999999997</c:v>
                </c:pt>
                <c:pt idx="29">
                  <c:v>480.65499999999997</c:v>
                </c:pt>
                <c:pt idx="30">
                  <c:v>555.87099999999998</c:v>
                </c:pt>
                <c:pt idx="31">
                  <c:v>642.61900000000003</c:v>
                </c:pt>
                <c:pt idx="32">
                  <c:v>576.80499999999995</c:v>
                </c:pt>
                <c:pt idx="33">
                  <c:v>597.12599999999998</c:v>
                </c:pt>
                <c:pt idx="34">
                  <c:v>600.93600000000004</c:v>
                </c:pt>
                <c:pt idx="35">
                  <c:v>741.34799999999996</c:v>
                </c:pt>
                <c:pt idx="36">
                  <c:v>702.15</c:v>
                </c:pt>
                <c:pt idx="37">
                  <c:v>675.995</c:v>
                </c:pt>
                <c:pt idx="38">
                  <c:v>642.76400000000001</c:v>
                </c:pt>
                <c:pt idx="39">
                  <c:v>657.68299999999999</c:v>
                </c:pt>
                <c:pt idx="40">
                  <c:v>723.72799999999995</c:v>
                </c:pt>
                <c:pt idx="41">
                  <c:v>435.66</c:v>
                </c:pt>
                <c:pt idx="42">
                  <c:v>621.60400000000004</c:v>
                </c:pt>
                <c:pt idx="43">
                  <c:v>564.995</c:v>
                </c:pt>
                <c:pt idx="44">
                  <c:v>718.43799999999999</c:v>
                </c:pt>
                <c:pt idx="45">
                  <c:v>695.61400000000003</c:v>
                </c:pt>
                <c:pt idx="46">
                  <c:v>660.02800000000002</c:v>
                </c:pt>
                <c:pt idx="47">
                  <c:v>655.58</c:v>
                </c:pt>
                <c:pt idx="48">
                  <c:v>729.93899999999996</c:v>
                </c:pt>
                <c:pt idx="49">
                  <c:v>710.904</c:v>
                </c:pt>
                <c:pt idx="50">
                  <c:v>855.66300000000001</c:v>
                </c:pt>
                <c:pt idx="51">
                  <c:v>761.15800000000002</c:v>
                </c:pt>
                <c:pt idx="52">
                  <c:v>758.80799999999999</c:v>
                </c:pt>
                <c:pt idx="53">
                  <c:v>795.73500000000001</c:v>
                </c:pt>
                <c:pt idx="54">
                  <c:v>845.65300000000002</c:v>
                </c:pt>
                <c:pt idx="55">
                  <c:v>823.36099999999999</c:v>
                </c:pt>
                <c:pt idx="56">
                  <c:v>802.25099999999998</c:v>
                </c:pt>
                <c:pt idx="57">
                  <c:v>777.01099999999997</c:v>
                </c:pt>
                <c:pt idx="58">
                  <c:v>840.55600000000004</c:v>
                </c:pt>
                <c:pt idx="59">
                  <c:v>959.82399999999996</c:v>
                </c:pt>
                <c:pt idx="60">
                  <c:v>871.24699999999996</c:v>
                </c:pt>
                <c:pt idx="61">
                  <c:v>949.66600000000005</c:v>
                </c:pt>
                <c:pt idx="62">
                  <c:v>899.63499999999999</c:v>
                </c:pt>
                <c:pt idx="63">
                  <c:v>927.44600000000003</c:v>
                </c:pt>
                <c:pt idx="64">
                  <c:v>880.32600000000002</c:v>
                </c:pt>
                <c:pt idx="65">
                  <c:v>908.91</c:v>
                </c:pt>
                <c:pt idx="66">
                  <c:v>1042.94</c:v>
                </c:pt>
                <c:pt idx="67">
                  <c:v>1065.52</c:v>
                </c:pt>
                <c:pt idx="68">
                  <c:v>1055.93</c:v>
                </c:pt>
                <c:pt idx="69">
                  <c:v>980.25300000000004</c:v>
                </c:pt>
                <c:pt idx="70">
                  <c:v>1009.75</c:v>
                </c:pt>
                <c:pt idx="71">
                  <c:v>1027.8499999999999</c:v>
                </c:pt>
                <c:pt idx="72">
                  <c:v>1008.07</c:v>
                </c:pt>
                <c:pt idx="73">
                  <c:v>994.64599999999996</c:v>
                </c:pt>
                <c:pt idx="74">
                  <c:v>1106.5999999999999</c:v>
                </c:pt>
                <c:pt idx="75">
                  <c:v>1126.3900000000001</c:v>
                </c:pt>
                <c:pt idx="76">
                  <c:v>1099.3699999999999</c:v>
                </c:pt>
                <c:pt idx="77">
                  <c:v>1118.33</c:v>
                </c:pt>
                <c:pt idx="78">
                  <c:v>1127.1500000000001</c:v>
                </c:pt>
                <c:pt idx="79">
                  <c:v>1151.79</c:v>
                </c:pt>
                <c:pt idx="80">
                  <c:v>933.005</c:v>
                </c:pt>
                <c:pt idx="81">
                  <c:v>1045.1600000000001</c:v>
                </c:pt>
                <c:pt idx="82">
                  <c:v>976.19500000000005</c:v>
                </c:pt>
                <c:pt idx="83">
                  <c:v>1167.5999999999999</c:v>
                </c:pt>
                <c:pt idx="84">
                  <c:v>1177.78</c:v>
                </c:pt>
                <c:pt idx="85">
                  <c:v>1155.3</c:v>
                </c:pt>
                <c:pt idx="86">
                  <c:v>1135.79</c:v>
                </c:pt>
                <c:pt idx="87">
                  <c:v>1204.77</c:v>
                </c:pt>
                <c:pt idx="88">
                  <c:v>1245.19</c:v>
                </c:pt>
                <c:pt idx="89">
                  <c:v>1223.77</c:v>
                </c:pt>
                <c:pt idx="90">
                  <c:v>1206.6500000000001</c:v>
                </c:pt>
                <c:pt idx="91">
                  <c:v>1232.42</c:v>
                </c:pt>
                <c:pt idx="92">
                  <c:v>1189.6500000000001</c:v>
                </c:pt>
                <c:pt idx="93">
                  <c:v>1262.9100000000001</c:v>
                </c:pt>
                <c:pt idx="94">
                  <c:v>1246.52</c:v>
                </c:pt>
                <c:pt idx="95">
                  <c:v>1385.39</c:v>
                </c:pt>
                <c:pt idx="96">
                  <c:v>1284.47</c:v>
                </c:pt>
                <c:pt idx="97">
                  <c:v>1305.81</c:v>
                </c:pt>
                <c:pt idx="98">
                  <c:v>1348.22</c:v>
                </c:pt>
                <c:pt idx="99">
                  <c:v>1329.81</c:v>
                </c:pt>
                <c:pt idx="100">
                  <c:v>1361.56</c:v>
                </c:pt>
                <c:pt idx="101">
                  <c:v>1405.28</c:v>
                </c:pt>
                <c:pt idx="102">
                  <c:v>1427.29</c:v>
                </c:pt>
                <c:pt idx="103">
                  <c:v>1469.42</c:v>
                </c:pt>
                <c:pt idx="104">
                  <c:v>1449.42</c:v>
                </c:pt>
                <c:pt idx="105">
                  <c:v>1409.98</c:v>
                </c:pt>
                <c:pt idx="106">
                  <c:v>1440.67</c:v>
                </c:pt>
                <c:pt idx="107">
                  <c:v>1427.84</c:v>
                </c:pt>
                <c:pt idx="108">
                  <c:v>1486.92</c:v>
                </c:pt>
                <c:pt idx="109">
                  <c:v>1455.51</c:v>
                </c:pt>
                <c:pt idx="110">
                  <c:v>1494.99</c:v>
                </c:pt>
                <c:pt idx="111">
                  <c:v>1511.25</c:v>
                </c:pt>
                <c:pt idx="112">
                  <c:v>1529.08</c:v>
                </c:pt>
                <c:pt idx="113">
                  <c:v>1592.64</c:v>
                </c:pt>
                <c:pt idx="114">
                  <c:v>1565.58</c:v>
                </c:pt>
                <c:pt idx="115">
                  <c:v>1585.64</c:v>
                </c:pt>
                <c:pt idx="116">
                  <c:v>1542.98</c:v>
                </c:pt>
                <c:pt idx="117">
                  <c:v>1575.07</c:v>
                </c:pt>
                <c:pt idx="118">
                  <c:v>1526.06</c:v>
                </c:pt>
                <c:pt idx="119">
                  <c:v>1556.88</c:v>
                </c:pt>
                <c:pt idx="120">
                  <c:v>1647.64</c:v>
                </c:pt>
                <c:pt idx="121">
                  <c:v>1632.91</c:v>
                </c:pt>
                <c:pt idx="122">
                  <c:v>1670.04</c:v>
                </c:pt>
                <c:pt idx="123">
                  <c:v>1619.9</c:v>
                </c:pt>
                <c:pt idx="124">
                  <c:v>1605.08</c:v>
                </c:pt>
                <c:pt idx="125">
                  <c:v>1647.54</c:v>
                </c:pt>
                <c:pt idx="126">
                  <c:v>1737.1</c:v>
                </c:pt>
                <c:pt idx="127">
                  <c:v>1718.48</c:v>
                </c:pt>
                <c:pt idx="128">
                  <c:v>1756.38</c:v>
                </c:pt>
                <c:pt idx="129">
                  <c:v>1710.72</c:v>
                </c:pt>
                <c:pt idx="130">
                  <c:v>1083.22</c:v>
                </c:pt>
              </c:numCache>
            </c:numRef>
          </c:xVal>
          <c:yVal>
            <c:numRef>
              <c:f>'[3]cell x position'!$I$2:$I$132</c:f>
              <c:numCache>
                <c:formatCode>General</c:formatCode>
                <c:ptCount val="131"/>
                <c:pt idx="0">
                  <c:v>6826.64</c:v>
                </c:pt>
                <c:pt idx="1">
                  <c:v>11169</c:v>
                </c:pt>
                <c:pt idx="2">
                  <c:v>19910</c:v>
                </c:pt>
                <c:pt idx="3">
                  <c:v>7353.99</c:v>
                </c:pt>
                <c:pt idx="4">
                  <c:v>15041.7</c:v>
                </c:pt>
                <c:pt idx="5">
                  <c:v>28829.599999999999</c:v>
                </c:pt>
                <c:pt idx="6">
                  <c:v>10935.5</c:v>
                </c:pt>
                <c:pt idx="7">
                  <c:v>7360.85</c:v>
                </c:pt>
                <c:pt idx="8">
                  <c:v>5939.5</c:v>
                </c:pt>
                <c:pt idx="9">
                  <c:v>19926.5</c:v>
                </c:pt>
                <c:pt idx="10">
                  <c:v>37931.800000000003</c:v>
                </c:pt>
                <c:pt idx="11">
                  <c:v>35220.9</c:v>
                </c:pt>
                <c:pt idx="12">
                  <c:v>37360.5</c:v>
                </c:pt>
                <c:pt idx="13">
                  <c:v>22723.9</c:v>
                </c:pt>
                <c:pt idx="14">
                  <c:v>10996</c:v>
                </c:pt>
                <c:pt idx="15">
                  <c:v>6639.88</c:v>
                </c:pt>
                <c:pt idx="16">
                  <c:v>30112.2</c:v>
                </c:pt>
                <c:pt idx="17">
                  <c:v>32692.6</c:v>
                </c:pt>
                <c:pt idx="18">
                  <c:v>13927.9</c:v>
                </c:pt>
                <c:pt idx="19">
                  <c:v>41181</c:v>
                </c:pt>
                <c:pt idx="20">
                  <c:v>12810.1</c:v>
                </c:pt>
                <c:pt idx="21">
                  <c:v>44954.8</c:v>
                </c:pt>
                <c:pt idx="22">
                  <c:v>33568.800000000003</c:v>
                </c:pt>
                <c:pt idx="23">
                  <c:v>48333.1</c:v>
                </c:pt>
                <c:pt idx="24">
                  <c:v>22423.1</c:v>
                </c:pt>
                <c:pt idx="25">
                  <c:v>17285.7</c:v>
                </c:pt>
                <c:pt idx="26">
                  <c:v>34975</c:v>
                </c:pt>
                <c:pt idx="27">
                  <c:v>13731.6</c:v>
                </c:pt>
                <c:pt idx="28">
                  <c:v>25470.5</c:v>
                </c:pt>
                <c:pt idx="29">
                  <c:v>32846.400000000001</c:v>
                </c:pt>
                <c:pt idx="30">
                  <c:v>21634.9</c:v>
                </c:pt>
                <c:pt idx="31">
                  <c:v>25389.5</c:v>
                </c:pt>
                <c:pt idx="32">
                  <c:v>26831.4</c:v>
                </c:pt>
                <c:pt idx="33">
                  <c:v>12940.5</c:v>
                </c:pt>
                <c:pt idx="34">
                  <c:v>40733.300000000003</c:v>
                </c:pt>
                <c:pt idx="35">
                  <c:v>19315.400000000001</c:v>
                </c:pt>
                <c:pt idx="36">
                  <c:v>18551.8</c:v>
                </c:pt>
                <c:pt idx="37">
                  <c:v>42260.4</c:v>
                </c:pt>
                <c:pt idx="38">
                  <c:v>6453.11</c:v>
                </c:pt>
                <c:pt idx="39">
                  <c:v>9585.59</c:v>
                </c:pt>
                <c:pt idx="40">
                  <c:v>16751.400000000001</c:v>
                </c:pt>
                <c:pt idx="41">
                  <c:v>7933.52</c:v>
                </c:pt>
                <c:pt idx="42">
                  <c:v>17806.099999999999</c:v>
                </c:pt>
                <c:pt idx="43">
                  <c:v>13882.6</c:v>
                </c:pt>
                <c:pt idx="44">
                  <c:v>7134.26</c:v>
                </c:pt>
                <c:pt idx="45">
                  <c:v>19511.8</c:v>
                </c:pt>
                <c:pt idx="46">
                  <c:v>4795.54</c:v>
                </c:pt>
                <c:pt idx="47">
                  <c:v>7319.66</c:v>
                </c:pt>
                <c:pt idx="48">
                  <c:v>12369.3</c:v>
                </c:pt>
                <c:pt idx="49">
                  <c:v>7922.53</c:v>
                </c:pt>
                <c:pt idx="50">
                  <c:v>24823.7</c:v>
                </c:pt>
                <c:pt idx="51">
                  <c:v>10424.700000000001</c:v>
                </c:pt>
                <c:pt idx="52">
                  <c:v>12069.9</c:v>
                </c:pt>
                <c:pt idx="53">
                  <c:v>15000.5</c:v>
                </c:pt>
                <c:pt idx="54">
                  <c:v>11348.9</c:v>
                </c:pt>
                <c:pt idx="55">
                  <c:v>33207.599999999999</c:v>
                </c:pt>
                <c:pt idx="56">
                  <c:v>27382.1</c:v>
                </c:pt>
                <c:pt idx="57">
                  <c:v>35237.300000000003</c:v>
                </c:pt>
                <c:pt idx="58">
                  <c:v>15596.5</c:v>
                </c:pt>
                <c:pt idx="59">
                  <c:v>18730.400000000001</c:v>
                </c:pt>
                <c:pt idx="60">
                  <c:v>14780.8</c:v>
                </c:pt>
                <c:pt idx="61">
                  <c:v>20536.2</c:v>
                </c:pt>
                <c:pt idx="62">
                  <c:v>25062.6</c:v>
                </c:pt>
                <c:pt idx="63">
                  <c:v>24205.7</c:v>
                </c:pt>
                <c:pt idx="64">
                  <c:v>23664.6</c:v>
                </c:pt>
                <c:pt idx="65">
                  <c:v>16060.7</c:v>
                </c:pt>
                <c:pt idx="66">
                  <c:v>6457.23</c:v>
                </c:pt>
                <c:pt idx="67">
                  <c:v>17118.099999999999</c:v>
                </c:pt>
                <c:pt idx="68">
                  <c:v>11699.1</c:v>
                </c:pt>
                <c:pt idx="69">
                  <c:v>20147.599999999999</c:v>
                </c:pt>
                <c:pt idx="70">
                  <c:v>9994.83</c:v>
                </c:pt>
                <c:pt idx="71">
                  <c:v>23825.3</c:v>
                </c:pt>
                <c:pt idx="72">
                  <c:v>10597.7</c:v>
                </c:pt>
                <c:pt idx="73">
                  <c:v>15170.8</c:v>
                </c:pt>
                <c:pt idx="74">
                  <c:v>13602.5</c:v>
                </c:pt>
                <c:pt idx="75">
                  <c:v>5214.3999999999996</c:v>
                </c:pt>
                <c:pt idx="76">
                  <c:v>11497.2</c:v>
                </c:pt>
                <c:pt idx="77">
                  <c:v>5837.87</c:v>
                </c:pt>
                <c:pt idx="78">
                  <c:v>7430.89</c:v>
                </c:pt>
                <c:pt idx="79">
                  <c:v>8053</c:v>
                </c:pt>
                <c:pt idx="80">
                  <c:v>8572.1</c:v>
                </c:pt>
                <c:pt idx="81">
                  <c:v>7027.14</c:v>
                </c:pt>
                <c:pt idx="82">
                  <c:v>8640.76</c:v>
                </c:pt>
                <c:pt idx="83">
                  <c:v>14107.8</c:v>
                </c:pt>
                <c:pt idx="84">
                  <c:v>8224.66</c:v>
                </c:pt>
                <c:pt idx="85">
                  <c:v>7020.28</c:v>
                </c:pt>
                <c:pt idx="86">
                  <c:v>8940.14</c:v>
                </c:pt>
                <c:pt idx="87">
                  <c:v>5424.51</c:v>
                </c:pt>
                <c:pt idx="88">
                  <c:v>5685.44</c:v>
                </c:pt>
                <c:pt idx="89">
                  <c:v>18043.7</c:v>
                </c:pt>
                <c:pt idx="90">
                  <c:v>8272.7199999999993</c:v>
                </c:pt>
                <c:pt idx="91">
                  <c:v>6808.79</c:v>
                </c:pt>
                <c:pt idx="92">
                  <c:v>18943.2</c:v>
                </c:pt>
                <c:pt idx="93">
                  <c:v>21493.4</c:v>
                </c:pt>
                <c:pt idx="94">
                  <c:v>6954.36</c:v>
                </c:pt>
                <c:pt idx="95">
                  <c:v>15332.8</c:v>
                </c:pt>
                <c:pt idx="96">
                  <c:v>18078</c:v>
                </c:pt>
                <c:pt idx="97">
                  <c:v>18950.099999999999</c:v>
                </c:pt>
                <c:pt idx="98">
                  <c:v>5354.47</c:v>
                </c:pt>
                <c:pt idx="99">
                  <c:v>17520.5</c:v>
                </c:pt>
                <c:pt idx="100">
                  <c:v>14492.4</c:v>
                </c:pt>
                <c:pt idx="101">
                  <c:v>4553.84</c:v>
                </c:pt>
                <c:pt idx="102">
                  <c:v>5285.81</c:v>
                </c:pt>
                <c:pt idx="103">
                  <c:v>11210.2</c:v>
                </c:pt>
                <c:pt idx="104">
                  <c:v>4832.62</c:v>
                </c:pt>
                <c:pt idx="105">
                  <c:v>8031.02</c:v>
                </c:pt>
                <c:pt idx="106">
                  <c:v>5370.95</c:v>
                </c:pt>
                <c:pt idx="107">
                  <c:v>5910.66</c:v>
                </c:pt>
                <c:pt idx="108">
                  <c:v>8194.44</c:v>
                </c:pt>
                <c:pt idx="109">
                  <c:v>4111.6400000000003</c:v>
                </c:pt>
                <c:pt idx="110">
                  <c:v>4279.18</c:v>
                </c:pt>
                <c:pt idx="111">
                  <c:v>9533.41</c:v>
                </c:pt>
                <c:pt idx="112">
                  <c:v>2636.72</c:v>
                </c:pt>
                <c:pt idx="113">
                  <c:v>3116</c:v>
                </c:pt>
                <c:pt idx="114">
                  <c:v>4178.93</c:v>
                </c:pt>
                <c:pt idx="115">
                  <c:v>3830.12</c:v>
                </c:pt>
                <c:pt idx="116">
                  <c:v>8348.25</c:v>
                </c:pt>
                <c:pt idx="117">
                  <c:v>4275.0600000000004</c:v>
                </c:pt>
                <c:pt idx="118">
                  <c:v>3681.8</c:v>
                </c:pt>
                <c:pt idx="119">
                  <c:v>3334.36</c:v>
                </c:pt>
                <c:pt idx="120">
                  <c:v>2397.77</c:v>
                </c:pt>
                <c:pt idx="121">
                  <c:v>4206.3999999999996</c:v>
                </c:pt>
                <c:pt idx="122">
                  <c:v>8874.2199999999993</c:v>
                </c:pt>
                <c:pt idx="123">
                  <c:v>4340.9799999999996</c:v>
                </c:pt>
                <c:pt idx="124">
                  <c:v>6337.75</c:v>
                </c:pt>
                <c:pt idx="125">
                  <c:v>2916.88</c:v>
                </c:pt>
                <c:pt idx="126">
                  <c:v>5103.16</c:v>
                </c:pt>
                <c:pt idx="127">
                  <c:v>3116</c:v>
                </c:pt>
                <c:pt idx="128">
                  <c:v>3381.05</c:v>
                </c:pt>
                <c:pt idx="129">
                  <c:v>2682.04</c:v>
                </c:pt>
                <c:pt idx="130">
                  <c:v>19283.8</c:v>
                </c:pt>
              </c:numCache>
            </c:numRef>
          </c:yVal>
          <c:smooth val="0"/>
        </c:ser>
        <c:ser>
          <c:idx val="3"/>
          <c:order val="3"/>
          <c:tx>
            <c:v>spzl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'[3]cell x position'!$D$2:$D$113</c:f>
              <c:numCache>
                <c:formatCode>General</c:formatCode>
                <c:ptCount val="112"/>
                <c:pt idx="0">
                  <c:v>326.90499999999997</c:v>
                </c:pt>
                <c:pt idx="1">
                  <c:v>322.52699999999999</c:v>
                </c:pt>
                <c:pt idx="2">
                  <c:v>376.37799999999999</c:v>
                </c:pt>
                <c:pt idx="3">
                  <c:v>395.82900000000001</c:v>
                </c:pt>
                <c:pt idx="4">
                  <c:v>434.93799999999999</c:v>
                </c:pt>
                <c:pt idx="5">
                  <c:v>408.71699999999998</c:v>
                </c:pt>
                <c:pt idx="6">
                  <c:v>531.85400000000004</c:v>
                </c:pt>
                <c:pt idx="7">
                  <c:v>463.85300000000001</c:v>
                </c:pt>
                <c:pt idx="8">
                  <c:v>551.88599999999997</c:v>
                </c:pt>
                <c:pt idx="9">
                  <c:v>586.72900000000004</c:v>
                </c:pt>
                <c:pt idx="10">
                  <c:v>611.80600000000004</c:v>
                </c:pt>
                <c:pt idx="11">
                  <c:v>532.14499999999998</c:v>
                </c:pt>
                <c:pt idx="12">
                  <c:v>650.09500000000003</c:v>
                </c:pt>
                <c:pt idx="13">
                  <c:v>626.13</c:v>
                </c:pt>
                <c:pt idx="14">
                  <c:v>586.79200000000003</c:v>
                </c:pt>
                <c:pt idx="15">
                  <c:v>731.77099999999996</c:v>
                </c:pt>
                <c:pt idx="16">
                  <c:v>702.61</c:v>
                </c:pt>
                <c:pt idx="17">
                  <c:v>680.673</c:v>
                </c:pt>
                <c:pt idx="18">
                  <c:v>729.06799999999998</c:v>
                </c:pt>
                <c:pt idx="19">
                  <c:v>808.50099999999998</c:v>
                </c:pt>
                <c:pt idx="20">
                  <c:v>842.82100000000003</c:v>
                </c:pt>
                <c:pt idx="21">
                  <c:v>817.28099999999995</c:v>
                </c:pt>
                <c:pt idx="22">
                  <c:v>796.06</c:v>
                </c:pt>
                <c:pt idx="23">
                  <c:v>789.10500000000002</c:v>
                </c:pt>
                <c:pt idx="24">
                  <c:v>763.678</c:v>
                </c:pt>
                <c:pt idx="25">
                  <c:v>953.16499999999996</c:v>
                </c:pt>
                <c:pt idx="26">
                  <c:v>888.71199999999999</c:v>
                </c:pt>
                <c:pt idx="27">
                  <c:v>952.66</c:v>
                </c:pt>
                <c:pt idx="28">
                  <c:v>915.06100000000004</c:v>
                </c:pt>
                <c:pt idx="29">
                  <c:v>891.22</c:v>
                </c:pt>
                <c:pt idx="30">
                  <c:v>871.178</c:v>
                </c:pt>
                <c:pt idx="31">
                  <c:v>936.63400000000001</c:v>
                </c:pt>
                <c:pt idx="32">
                  <c:v>1063.78</c:v>
                </c:pt>
                <c:pt idx="33">
                  <c:v>996.33500000000004</c:v>
                </c:pt>
                <c:pt idx="34">
                  <c:v>1001.78</c:v>
                </c:pt>
                <c:pt idx="35">
                  <c:v>1022.67</c:v>
                </c:pt>
                <c:pt idx="36">
                  <c:v>1042.1099999999999</c:v>
                </c:pt>
                <c:pt idx="37">
                  <c:v>974.928</c:v>
                </c:pt>
                <c:pt idx="38">
                  <c:v>981.60400000000004</c:v>
                </c:pt>
                <c:pt idx="39">
                  <c:v>1169.01</c:v>
                </c:pt>
                <c:pt idx="40">
                  <c:v>1122.3</c:v>
                </c:pt>
                <c:pt idx="41">
                  <c:v>1084.43</c:v>
                </c:pt>
                <c:pt idx="42">
                  <c:v>1141.5899999999999</c:v>
                </c:pt>
                <c:pt idx="43">
                  <c:v>1123.07</c:v>
                </c:pt>
                <c:pt idx="44">
                  <c:v>1100.8399999999999</c:v>
                </c:pt>
                <c:pt idx="45">
                  <c:v>1147.05</c:v>
                </c:pt>
                <c:pt idx="46">
                  <c:v>1116.53</c:v>
                </c:pt>
                <c:pt idx="47">
                  <c:v>1279.42</c:v>
                </c:pt>
                <c:pt idx="48">
                  <c:v>1273.6500000000001</c:v>
                </c:pt>
                <c:pt idx="49">
                  <c:v>1234.74</c:v>
                </c:pt>
                <c:pt idx="50">
                  <c:v>1208.51</c:v>
                </c:pt>
                <c:pt idx="51">
                  <c:v>1253.6099999999999</c:v>
                </c:pt>
                <c:pt idx="52">
                  <c:v>1185.6300000000001</c:v>
                </c:pt>
                <c:pt idx="53">
                  <c:v>1310.3</c:v>
                </c:pt>
                <c:pt idx="54">
                  <c:v>1329.71</c:v>
                </c:pt>
                <c:pt idx="55">
                  <c:v>1294.69</c:v>
                </c:pt>
                <c:pt idx="56">
                  <c:v>1347.08</c:v>
                </c:pt>
                <c:pt idx="57">
                  <c:v>1329.1</c:v>
                </c:pt>
                <c:pt idx="58">
                  <c:v>1485.5</c:v>
                </c:pt>
                <c:pt idx="59">
                  <c:v>1514.71</c:v>
                </c:pt>
                <c:pt idx="60">
                  <c:v>1081.3499999999999</c:v>
                </c:pt>
                <c:pt idx="61">
                  <c:v>1228.77</c:v>
                </c:pt>
                <c:pt idx="62">
                  <c:v>1384.63</c:v>
                </c:pt>
                <c:pt idx="63">
                  <c:v>1364.98</c:v>
                </c:pt>
                <c:pt idx="64">
                  <c:v>1291.93</c:v>
                </c:pt>
                <c:pt idx="65">
                  <c:v>1306.3499999999999</c:v>
                </c:pt>
                <c:pt idx="66">
                  <c:v>1359.21</c:v>
                </c:pt>
                <c:pt idx="67">
                  <c:v>1465.56</c:v>
                </c:pt>
                <c:pt idx="68">
                  <c:v>1449.37</c:v>
                </c:pt>
                <c:pt idx="69">
                  <c:v>1401.84</c:v>
                </c:pt>
                <c:pt idx="70">
                  <c:v>1424.56</c:v>
                </c:pt>
                <c:pt idx="71">
                  <c:v>1462.5</c:v>
                </c:pt>
                <c:pt idx="72">
                  <c:v>1564.27</c:v>
                </c:pt>
                <c:pt idx="73">
                  <c:v>1592.65</c:v>
                </c:pt>
                <c:pt idx="74">
                  <c:v>1584.58</c:v>
                </c:pt>
                <c:pt idx="75">
                  <c:v>1542.25</c:v>
                </c:pt>
                <c:pt idx="76">
                  <c:v>1566.08</c:v>
                </c:pt>
                <c:pt idx="77">
                  <c:v>1525.09</c:v>
                </c:pt>
                <c:pt idx="78">
                  <c:v>1707.61</c:v>
                </c:pt>
                <c:pt idx="79">
                  <c:v>1685.36</c:v>
                </c:pt>
                <c:pt idx="80">
                  <c:v>1611.29</c:v>
                </c:pt>
                <c:pt idx="81">
                  <c:v>1645.96</c:v>
                </c:pt>
                <c:pt idx="82">
                  <c:v>1669.39</c:v>
                </c:pt>
                <c:pt idx="83">
                  <c:v>1677.12</c:v>
                </c:pt>
                <c:pt idx="84">
                  <c:v>1633.55</c:v>
                </c:pt>
                <c:pt idx="85">
                  <c:v>1821.76</c:v>
                </c:pt>
                <c:pt idx="86">
                  <c:v>1729.78</c:v>
                </c:pt>
                <c:pt idx="87">
                  <c:v>1752.85</c:v>
                </c:pt>
                <c:pt idx="88">
                  <c:v>1786.4</c:v>
                </c:pt>
                <c:pt idx="89">
                  <c:v>1731.98</c:v>
                </c:pt>
                <c:pt idx="90">
                  <c:v>1765.77</c:v>
                </c:pt>
                <c:pt idx="91">
                  <c:v>1912.38</c:v>
                </c:pt>
                <c:pt idx="92">
                  <c:v>1848.93</c:v>
                </c:pt>
                <c:pt idx="93">
                  <c:v>1856.81</c:v>
                </c:pt>
                <c:pt idx="94">
                  <c:v>1881.2</c:v>
                </c:pt>
                <c:pt idx="95">
                  <c:v>1969.52</c:v>
                </c:pt>
                <c:pt idx="96">
                  <c:v>1939.57</c:v>
                </c:pt>
                <c:pt idx="97">
                  <c:v>1956.04</c:v>
                </c:pt>
                <c:pt idx="98">
                  <c:v>1991.55</c:v>
                </c:pt>
                <c:pt idx="99">
                  <c:v>1919.86</c:v>
                </c:pt>
                <c:pt idx="100">
                  <c:v>1608.85</c:v>
                </c:pt>
                <c:pt idx="101">
                  <c:v>850.28399999999999</c:v>
                </c:pt>
                <c:pt idx="102">
                  <c:v>567.39</c:v>
                </c:pt>
                <c:pt idx="103">
                  <c:v>661.30200000000002</c:v>
                </c:pt>
                <c:pt idx="104">
                  <c:v>519.63099999999997</c:v>
                </c:pt>
                <c:pt idx="105">
                  <c:v>1199.79</c:v>
                </c:pt>
                <c:pt idx="106">
                  <c:v>1177.53</c:v>
                </c:pt>
                <c:pt idx="107">
                  <c:v>1019.76</c:v>
                </c:pt>
                <c:pt idx="108">
                  <c:v>948.30700000000002</c:v>
                </c:pt>
                <c:pt idx="109">
                  <c:v>485.57799999999997</c:v>
                </c:pt>
                <c:pt idx="110">
                  <c:v>765.98199999999997</c:v>
                </c:pt>
                <c:pt idx="111">
                  <c:v>10117.799999999999</c:v>
                </c:pt>
              </c:numCache>
            </c:numRef>
          </c:xVal>
          <c:yVal>
            <c:numRef>
              <c:f>('[3]cell x position'!$J$113,'[3]cell x position'!$J$2)</c:f>
              <c:numCache>
                <c:formatCode>General</c:formatCode>
                <c:ptCount val="2"/>
                <c:pt idx="0">
                  <c:v>42778</c:v>
                </c:pt>
                <c:pt idx="1">
                  <c:v>5064.6899999999996</c:v>
                </c:pt>
              </c:numCache>
            </c:numRef>
          </c:yVal>
          <c:smooth val="0"/>
        </c:ser>
        <c:ser>
          <c:idx val="4"/>
          <c:order val="4"/>
          <c:tx>
            <c:v>spzl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'[3]cell x position'!$E$2:$E$111</c:f>
              <c:numCache>
                <c:formatCode>General</c:formatCode>
                <c:ptCount val="110"/>
                <c:pt idx="0">
                  <c:v>285.55700000000002</c:v>
                </c:pt>
                <c:pt idx="1">
                  <c:v>317.86700000000002</c:v>
                </c:pt>
                <c:pt idx="2">
                  <c:v>373.74</c:v>
                </c:pt>
                <c:pt idx="3">
                  <c:v>339.49900000000002</c:v>
                </c:pt>
                <c:pt idx="4">
                  <c:v>356.30200000000002</c:v>
                </c:pt>
                <c:pt idx="5">
                  <c:v>395.25599999999997</c:v>
                </c:pt>
                <c:pt idx="6">
                  <c:v>424.89699999999999</c:v>
                </c:pt>
                <c:pt idx="7">
                  <c:v>477.48700000000002</c:v>
                </c:pt>
                <c:pt idx="8">
                  <c:v>503.67</c:v>
                </c:pt>
                <c:pt idx="9">
                  <c:v>534.125</c:v>
                </c:pt>
                <c:pt idx="10">
                  <c:v>557.19299999999998</c:v>
                </c:pt>
                <c:pt idx="11">
                  <c:v>580.61300000000006</c:v>
                </c:pt>
                <c:pt idx="12">
                  <c:v>654.101</c:v>
                </c:pt>
                <c:pt idx="13">
                  <c:v>714.99300000000005</c:v>
                </c:pt>
                <c:pt idx="14">
                  <c:v>738.74599999999998</c:v>
                </c:pt>
                <c:pt idx="15">
                  <c:v>762.02700000000004</c:v>
                </c:pt>
                <c:pt idx="16">
                  <c:v>787.66300000000001</c:v>
                </c:pt>
                <c:pt idx="17">
                  <c:v>832.74599999999998</c:v>
                </c:pt>
                <c:pt idx="18">
                  <c:v>809.13</c:v>
                </c:pt>
                <c:pt idx="19">
                  <c:v>869.86099999999999</c:v>
                </c:pt>
                <c:pt idx="20">
                  <c:v>896.03499999999997</c:v>
                </c:pt>
                <c:pt idx="21">
                  <c:v>936.13300000000004</c:v>
                </c:pt>
                <c:pt idx="22">
                  <c:v>912.91499999999996</c:v>
                </c:pt>
                <c:pt idx="23">
                  <c:v>201.423</c:v>
                </c:pt>
                <c:pt idx="24">
                  <c:v>187.303</c:v>
                </c:pt>
                <c:pt idx="25">
                  <c:v>260.791</c:v>
                </c:pt>
                <c:pt idx="26">
                  <c:v>626.55899999999997</c:v>
                </c:pt>
                <c:pt idx="27">
                  <c:v>599.75</c:v>
                </c:pt>
                <c:pt idx="28">
                  <c:v>853.45399999999995</c:v>
                </c:pt>
                <c:pt idx="29">
                  <c:v>961.93100000000004</c:v>
                </c:pt>
                <c:pt idx="30">
                  <c:v>917.375</c:v>
                </c:pt>
                <c:pt idx="31">
                  <c:v>1011.38</c:v>
                </c:pt>
                <c:pt idx="32">
                  <c:v>970.654</c:v>
                </c:pt>
                <c:pt idx="33">
                  <c:v>995.72299999999996</c:v>
                </c:pt>
                <c:pt idx="34">
                  <c:v>989.89499999999998</c:v>
                </c:pt>
                <c:pt idx="35">
                  <c:v>979.36900000000003</c:v>
                </c:pt>
                <c:pt idx="36">
                  <c:v>1070.31</c:v>
                </c:pt>
                <c:pt idx="37">
                  <c:v>1039.1600000000001</c:v>
                </c:pt>
                <c:pt idx="38">
                  <c:v>1107.6500000000001</c:v>
                </c:pt>
                <c:pt idx="39">
                  <c:v>1086.6199999999999</c:v>
                </c:pt>
                <c:pt idx="40">
                  <c:v>807.46</c:v>
                </c:pt>
                <c:pt idx="41">
                  <c:v>405.28500000000003</c:v>
                </c:pt>
                <c:pt idx="42">
                  <c:v>646.53300000000002</c:v>
                </c:pt>
                <c:pt idx="43">
                  <c:v>666.58399999999995</c:v>
                </c:pt>
                <c:pt idx="44">
                  <c:v>1137.1400000000001</c:v>
                </c:pt>
                <c:pt idx="45">
                  <c:v>1206.8399999999999</c:v>
                </c:pt>
                <c:pt idx="46">
                  <c:v>1190.04</c:v>
                </c:pt>
                <c:pt idx="47">
                  <c:v>1264.6099999999999</c:v>
                </c:pt>
                <c:pt idx="48">
                  <c:v>1250.93</c:v>
                </c:pt>
                <c:pt idx="49">
                  <c:v>1297.68</c:v>
                </c:pt>
                <c:pt idx="50">
                  <c:v>1278.46</c:v>
                </c:pt>
                <c:pt idx="51">
                  <c:v>1335.85</c:v>
                </c:pt>
                <c:pt idx="52">
                  <c:v>1360.03</c:v>
                </c:pt>
                <c:pt idx="53">
                  <c:v>1418.3</c:v>
                </c:pt>
                <c:pt idx="54">
                  <c:v>1401.57</c:v>
                </c:pt>
                <c:pt idx="55">
                  <c:v>1428.16</c:v>
                </c:pt>
                <c:pt idx="56">
                  <c:v>1454.45</c:v>
                </c:pt>
                <c:pt idx="57">
                  <c:v>1448.31</c:v>
                </c:pt>
                <c:pt idx="58">
                  <c:v>1467.82</c:v>
                </c:pt>
                <c:pt idx="59">
                  <c:v>1510.74</c:v>
                </c:pt>
                <c:pt idx="60">
                  <c:v>1492.38</c:v>
                </c:pt>
                <c:pt idx="61">
                  <c:v>1530.51</c:v>
                </c:pt>
                <c:pt idx="62">
                  <c:v>1523.29</c:v>
                </c:pt>
                <c:pt idx="63">
                  <c:v>1584.39</c:v>
                </c:pt>
                <c:pt idx="64">
                  <c:v>1567.82</c:v>
                </c:pt>
                <c:pt idx="65">
                  <c:v>1542.77</c:v>
                </c:pt>
                <c:pt idx="66">
                  <c:v>1558.06</c:v>
                </c:pt>
                <c:pt idx="67">
                  <c:v>1612.87</c:v>
                </c:pt>
                <c:pt idx="68">
                  <c:v>1601.59</c:v>
                </c:pt>
                <c:pt idx="69">
                  <c:v>1629.99</c:v>
                </c:pt>
                <c:pt idx="70">
                  <c:v>1673.43</c:v>
                </c:pt>
                <c:pt idx="71">
                  <c:v>1651.74</c:v>
                </c:pt>
                <c:pt idx="72">
                  <c:v>1720.45</c:v>
                </c:pt>
                <c:pt idx="73">
                  <c:v>1216.8499999999999</c:v>
                </c:pt>
                <c:pt idx="74">
                  <c:v>1192.2</c:v>
                </c:pt>
                <c:pt idx="75">
                  <c:v>1273.07</c:v>
                </c:pt>
                <c:pt idx="76">
                  <c:v>1256.04</c:v>
                </c:pt>
                <c:pt idx="77">
                  <c:v>1314.82</c:v>
                </c:pt>
                <c:pt idx="78">
                  <c:v>1371.74</c:v>
                </c:pt>
                <c:pt idx="79">
                  <c:v>1418.92</c:v>
                </c:pt>
                <c:pt idx="80">
                  <c:v>1486.15</c:v>
                </c:pt>
                <c:pt idx="81">
                  <c:v>1478.14</c:v>
                </c:pt>
                <c:pt idx="82">
                  <c:v>1500.42</c:v>
                </c:pt>
                <c:pt idx="83">
                  <c:v>1542.08</c:v>
                </c:pt>
                <c:pt idx="84">
                  <c:v>1157.31</c:v>
                </c:pt>
                <c:pt idx="85">
                  <c:v>1381.42</c:v>
                </c:pt>
                <c:pt idx="86">
                  <c:v>92.753</c:v>
                </c:pt>
                <c:pt idx="87">
                  <c:v>168.035</c:v>
                </c:pt>
                <c:pt idx="88">
                  <c:v>226.99700000000001</c:v>
                </c:pt>
                <c:pt idx="89">
                  <c:v>452.12700000000001</c:v>
                </c:pt>
                <c:pt idx="90">
                  <c:v>688.51400000000001</c:v>
                </c:pt>
                <c:pt idx="91">
                  <c:v>1233.6400000000001</c:v>
                </c:pt>
                <c:pt idx="92">
                  <c:v>1220.5999999999999</c:v>
                </c:pt>
                <c:pt idx="93">
                  <c:v>956.04100000000005</c:v>
                </c:pt>
                <c:pt idx="94">
                  <c:v>983.32600000000002</c:v>
                </c:pt>
                <c:pt idx="95">
                  <c:v>954.56500000000005</c:v>
                </c:pt>
                <c:pt idx="96">
                  <c:v>1171.1199999999999</c:v>
                </c:pt>
                <c:pt idx="97">
                  <c:v>605.61199999999997</c:v>
                </c:pt>
                <c:pt idx="98">
                  <c:v>619.18100000000004</c:v>
                </c:pt>
                <c:pt idx="99">
                  <c:v>518.98800000000006</c:v>
                </c:pt>
                <c:pt idx="100">
                  <c:v>1087.4000000000001</c:v>
                </c:pt>
                <c:pt idx="101">
                  <c:v>1766.33</c:v>
                </c:pt>
                <c:pt idx="102">
                  <c:v>1619.43</c:v>
                </c:pt>
                <c:pt idx="103">
                  <c:v>1664.17</c:v>
                </c:pt>
                <c:pt idx="104">
                  <c:v>1702.1</c:v>
                </c:pt>
                <c:pt idx="105">
                  <c:v>1691.58</c:v>
                </c:pt>
                <c:pt idx="106">
                  <c:v>1682.66</c:v>
                </c:pt>
                <c:pt idx="107">
                  <c:v>1746.63</c:v>
                </c:pt>
                <c:pt idx="108">
                  <c:v>1733.22</c:v>
                </c:pt>
                <c:pt idx="109">
                  <c:v>1637.34</c:v>
                </c:pt>
              </c:numCache>
            </c:numRef>
          </c:xVal>
          <c:yVal>
            <c:numRef>
              <c:f>'[3]cell x position'!$K$2:$K$111</c:f>
              <c:numCache>
                <c:formatCode>General</c:formatCode>
                <c:ptCount val="110"/>
                <c:pt idx="0">
                  <c:v>44649.7</c:v>
                </c:pt>
                <c:pt idx="1">
                  <c:v>33912</c:v>
                </c:pt>
                <c:pt idx="2">
                  <c:v>33219.800000000003</c:v>
                </c:pt>
                <c:pt idx="3">
                  <c:v>28704.5</c:v>
                </c:pt>
                <c:pt idx="4">
                  <c:v>22828.2</c:v>
                </c:pt>
                <c:pt idx="5">
                  <c:v>37923.300000000003</c:v>
                </c:pt>
                <c:pt idx="6">
                  <c:v>45096</c:v>
                </c:pt>
                <c:pt idx="7">
                  <c:v>36706.6</c:v>
                </c:pt>
                <c:pt idx="8">
                  <c:v>39635.800000000003</c:v>
                </c:pt>
                <c:pt idx="9">
                  <c:v>39089.300000000003</c:v>
                </c:pt>
                <c:pt idx="10">
                  <c:v>44895.5</c:v>
                </c:pt>
                <c:pt idx="11">
                  <c:v>40998.1</c:v>
                </c:pt>
                <c:pt idx="12">
                  <c:v>27483.599999999999</c:v>
                </c:pt>
                <c:pt idx="13">
                  <c:v>41496.6</c:v>
                </c:pt>
                <c:pt idx="14">
                  <c:v>35830.400000000001</c:v>
                </c:pt>
                <c:pt idx="15">
                  <c:v>40369.199999999997</c:v>
                </c:pt>
                <c:pt idx="16">
                  <c:v>37460.5</c:v>
                </c:pt>
                <c:pt idx="17">
                  <c:v>44178.7</c:v>
                </c:pt>
                <c:pt idx="18">
                  <c:v>14072.1</c:v>
                </c:pt>
                <c:pt idx="19">
                  <c:v>43390.400000000001</c:v>
                </c:pt>
                <c:pt idx="20">
                  <c:v>30787.7</c:v>
                </c:pt>
                <c:pt idx="21">
                  <c:v>37772.300000000003</c:v>
                </c:pt>
                <c:pt idx="22">
                  <c:v>16656.599999999999</c:v>
                </c:pt>
                <c:pt idx="23">
                  <c:v>12402.2</c:v>
                </c:pt>
                <c:pt idx="24">
                  <c:v>7279.8</c:v>
                </c:pt>
                <c:pt idx="25">
                  <c:v>21645.8</c:v>
                </c:pt>
                <c:pt idx="26">
                  <c:v>35540.699999999997</c:v>
                </c:pt>
                <c:pt idx="27">
                  <c:v>27636</c:v>
                </c:pt>
                <c:pt idx="28">
                  <c:v>10314.799999999999</c:v>
                </c:pt>
                <c:pt idx="29">
                  <c:v>14344</c:v>
                </c:pt>
                <c:pt idx="30">
                  <c:v>7077.92</c:v>
                </c:pt>
                <c:pt idx="31">
                  <c:v>28465.5</c:v>
                </c:pt>
                <c:pt idx="32">
                  <c:v>9284.7999999999993</c:v>
                </c:pt>
                <c:pt idx="33">
                  <c:v>5798.02</c:v>
                </c:pt>
                <c:pt idx="34">
                  <c:v>7991.16</c:v>
                </c:pt>
                <c:pt idx="35">
                  <c:v>5218.49</c:v>
                </c:pt>
                <c:pt idx="36">
                  <c:v>21942.400000000001</c:v>
                </c:pt>
                <c:pt idx="37">
                  <c:v>35040.800000000003</c:v>
                </c:pt>
                <c:pt idx="38">
                  <c:v>25734</c:v>
                </c:pt>
                <c:pt idx="39">
                  <c:v>8809.64</c:v>
                </c:pt>
                <c:pt idx="40">
                  <c:v>6424.24</c:v>
                </c:pt>
                <c:pt idx="41">
                  <c:v>8919.5</c:v>
                </c:pt>
                <c:pt idx="42">
                  <c:v>10117</c:v>
                </c:pt>
                <c:pt idx="43">
                  <c:v>17144.099999999999</c:v>
                </c:pt>
                <c:pt idx="44">
                  <c:v>29784.9</c:v>
                </c:pt>
                <c:pt idx="45">
                  <c:v>7198.7</c:v>
                </c:pt>
                <c:pt idx="46">
                  <c:v>7050.39</c:v>
                </c:pt>
                <c:pt idx="47">
                  <c:v>4673.25</c:v>
                </c:pt>
                <c:pt idx="48">
                  <c:v>4172</c:v>
                </c:pt>
                <c:pt idx="49">
                  <c:v>15938.2</c:v>
                </c:pt>
                <c:pt idx="50">
                  <c:v>4791.3500000000004</c:v>
                </c:pt>
                <c:pt idx="51">
                  <c:v>20715.8</c:v>
                </c:pt>
                <c:pt idx="52">
                  <c:v>7818.05</c:v>
                </c:pt>
                <c:pt idx="53">
                  <c:v>3787.49</c:v>
                </c:pt>
                <c:pt idx="54">
                  <c:v>7767.23</c:v>
                </c:pt>
                <c:pt idx="55">
                  <c:v>3198.35</c:v>
                </c:pt>
                <c:pt idx="56">
                  <c:v>4016.82</c:v>
                </c:pt>
                <c:pt idx="57">
                  <c:v>2749.29</c:v>
                </c:pt>
                <c:pt idx="58">
                  <c:v>7226.17</c:v>
                </c:pt>
                <c:pt idx="59">
                  <c:v>8039.14</c:v>
                </c:pt>
                <c:pt idx="60">
                  <c:v>4280.49</c:v>
                </c:pt>
                <c:pt idx="61">
                  <c:v>4388.9799999999996</c:v>
                </c:pt>
                <c:pt idx="62">
                  <c:v>2607.85</c:v>
                </c:pt>
                <c:pt idx="63">
                  <c:v>7412.93</c:v>
                </c:pt>
                <c:pt idx="64">
                  <c:v>2404.6</c:v>
                </c:pt>
                <c:pt idx="65">
                  <c:v>2683.38</c:v>
                </c:pt>
                <c:pt idx="66">
                  <c:v>2565.27</c:v>
                </c:pt>
                <c:pt idx="67">
                  <c:v>2618.83</c:v>
                </c:pt>
                <c:pt idx="68">
                  <c:v>2938.81</c:v>
                </c:pt>
                <c:pt idx="69">
                  <c:v>2536.44</c:v>
                </c:pt>
                <c:pt idx="70">
                  <c:v>1455.67</c:v>
                </c:pt>
                <c:pt idx="71">
                  <c:v>1400.74</c:v>
                </c:pt>
                <c:pt idx="72">
                  <c:v>1635.57</c:v>
                </c:pt>
                <c:pt idx="73">
                  <c:v>2454.04</c:v>
                </c:pt>
                <c:pt idx="74">
                  <c:v>8254.75</c:v>
                </c:pt>
                <c:pt idx="75">
                  <c:v>6597.21</c:v>
                </c:pt>
                <c:pt idx="76">
                  <c:v>4766.63</c:v>
                </c:pt>
                <c:pt idx="77">
                  <c:v>6183.85</c:v>
                </c:pt>
                <c:pt idx="78">
                  <c:v>4067.64</c:v>
                </c:pt>
                <c:pt idx="79">
                  <c:v>2967.64</c:v>
                </c:pt>
                <c:pt idx="80">
                  <c:v>3041.8</c:v>
                </c:pt>
                <c:pt idx="81">
                  <c:v>4828.43</c:v>
                </c:pt>
                <c:pt idx="82">
                  <c:v>1097.25</c:v>
                </c:pt>
                <c:pt idx="83">
                  <c:v>1952.79</c:v>
                </c:pt>
                <c:pt idx="84">
                  <c:v>6304.7</c:v>
                </c:pt>
                <c:pt idx="85">
                  <c:v>3194.23</c:v>
                </c:pt>
                <c:pt idx="86">
                  <c:v>22712.799999999999</c:v>
                </c:pt>
                <c:pt idx="87">
                  <c:v>45384.4</c:v>
                </c:pt>
                <c:pt idx="88">
                  <c:v>54041.599999999999</c:v>
                </c:pt>
                <c:pt idx="89">
                  <c:v>43389</c:v>
                </c:pt>
                <c:pt idx="90">
                  <c:v>46868.9</c:v>
                </c:pt>
                <c:pt idx="91">
                  <c:v>19665.5</c:v>
                </c:pt>
                <c:pt idx="92">
                  <c:v>2654.57</c:v>
                </c:pt>
                <c:pt idx="93">
                  <c:v>5955.95</c:v>
                </c:pt>
                <c:pt idx="94">
                  <c:v>7855.2</c:v>
                </c:pt>
                <c:pt idx="95">
                  <c:v>3834.22</c:v>
                </c:pt>
                <c:pt idx="96">
                  <c:v>21993.200000000001</c:v>
                </c:pt>
                <c:pt idx="97">
                  <c:v>5874.92</c:v>
                </c:pt>
                <c:pt idx="98">
                  <c:v>10427.4</c:v>
                </c:pt>
                <c:pt idx="99">
                  <c:v>7186.42</c:v>
                </c:pt>
                <c:pt idx="100">
                  <c:v>6929.61</c:v>
                </c:pt>
                <c:pt idx="101">
                  <c:v>276.03100000000001</c:v>
                </c:pt>
                <c:pt idx="102">
                  <c:v>2173.91</c:v>
                </c:pt>
                <c:pt idx="103">
                  <c:v>1866.3</c:v>
                </c:pt>
                <c:pt idx="104">
                  <c:v>1623.23</c:v>
                </c:pt>
                <c:pt idx="105">
                  <c:v>950.31500000000005</c:v>
                </c:pt>
                <c:pt idx="106">
                  <c:v>1499.63</c:v>
                </c:pt>
                <c:pt idx="107">
                  <c:v>1535.34</c:v>
                </c:pt>
                <c:pt idx="108">
                  <c:v>880.27700000000004</c:v>
                </c:pt>
                <c:pt idx="109">
                  <c:v>1507.87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960672"/>
        <c:axId val="357961792"/>
      </c:scatterChart>
      <c:valAx>
        <c:axId val="357960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>
                    <a:solidFill>
                      <a:sysClr val="windowText" lastClr="000000"/>
                    </a:solidFill>
                  </a:rPr>
                  <a:t>x</a:t>
                </a:r>
                <a:r>
                  <a:rPr lang="en-US" sz="1600" b="1" i="0" baseline="0">
                    <a:solidFill>
                      <a:sysClr val="windowText" lastClr="000000"/>
                    </a:solidFill>
                  </a:rPr>
                  <a:t> position</a:t>
                </a:r>
                <a:endParaRPr lang="en-US" sz="1600" b="1" i="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961792"/>
        <c:crosses val="autoZero"/>
        <c:crossBetween val="midCat"/>
      </c:valAx>
      <c:valAx>
        <c:axId val="357961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volume (um</a:t>
                </a:r>
                <a:r>
                  <a:rPr lang="en-US" sz="1600" b="1" baseline="30000">
                    <a:solidFill>
                      <a:sysClr val="windowText" lastClr="000000"/>
                    </a:solidFill>
                  </a:rPr>
                  <a:t>3</a:t>
                </a:r>
                <a:r>
                  <a:rPr lang="en-US" sz="1600" b="1" baseline="0">
                    <a:solidFill>
                      <a:sysClr val="windowText" lastClr="000000"/>
                    </a:solidFill>
                  </a:rPr>
                  <a:t>)</a:t>
                </a:r>
                <a:endParaRPr lang="en-US" sz="1600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96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1"/>
          <c:tx>
            <c:strRef>
              <c:f>[4]abtl_calcein!$G$2</c:f>
              <c:strCache>
                <c:ptCount val="1"/>
                <c:pt idx="0">
                  <c:v>spzl-/-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[4]abtl_calcein!$B$16:$E$16</c:f>
                <c:numCache>
                  <c:formatCode>General</c:formatCode>
                  <c:ptCount val="4"/>
                  <c:pt idx="0">
                    <c:v>2.0501460043258533</c:v>
                  </c:pt>
                  <c:pt idx="1">
                    <c:v>3.3089773657582779</c:v>
                  </c:pt>
                  <c:pt idx="2">
                    <c:v>11.545674543938789</c:v>
                  </c:pt>
                  <c:pt idx="3">
                    <c:v>19.323295535877548</c:v>
                  </c:pt>
                </c:numCache>
              </c:numRef>
            </c:plus>
            <c:minus>
              <c:numRef>
                <c:f>[4]abtl_calcein!$B$16:$E$16</c:f>
                <c:numCache>
                  <c:formatCode>General</c:formatCode>
                  <c:ptCount val="4"/>
                  <c:pt idx="0">
                    <c:v>2.0501460043258533</c:v>
                  </c:pt>
                  <c:pt idx="1">
                    <c:v>3.3089773657582779</c:v>
                  </c:pt>
                  <c:pt idx="2">
                    <c:v>11.545674543938789</c:v>
                  </c:pt>
                  <c:pt idx="3">
                    <c:v>19.323295535877548</c:v>
                  </c:pt>
                </c:numCache>
              </c:numRef>
            </c:minus>
            <c:spPr>
              <a:noFill/>
              <a:ln w="41275" cap="flat" cmpd="sng" algn="ctr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[4]abtl_calcein!$B$1:$E$1</c:f>
              <c:strCache>
                <c:ptCount val="4"/>
                <c:pt idx="0">
                  <c:v>6dpf</c:v>
                </c:pt>
                <c:pt idx="1">
                  <c:v>9dpf</c:v>
                </c:pt>
                <c:pt idx="2">
                  <c:v>15 dpf</c:v>
                </c:pt>
                <c:pt idx="3">
                  <c:v>22dpf</c:v>
                </c:pt>
              </c:strCache>
            </c:strRef>
          </c:cat>
          <c:val>
            <c:numRef>
              <c:f>[4]abtl_calcein!$B$15:$E$15</c:f>
              <c:numCache>
                <c:formatCode>General</c:formatCode>
                <c:ptCount val="4"/>
                <c:pt idx="0">
                  <c:v>174.57376923076924</c:v>
                </c:pt>
                <c:pt idx="1">
                  <c:v>171.92984615384614</c:v>
                </c:pt>
                <c:pt idx="2">
                  <c:v>151.1716923076923</c:v>
                </c:pt>
                <c:pt idx="3">
                  <c:v>124.53769230769231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34336"/>
        <c:axId val="433940496"/>
      </c:lineChart>
      <c:lineChart>
        <c:grouping val="standard"/>
        <c:varyColors val="0"/>
        <c:ser>
          <c:idx val="1"/>
          <c:order val="0"/>
          <c:tx>
            <c:strRef>
              <c:f>[4]abtl_calcein!$G$4</c:f>
              <c:strCache>
                <c:ptCount val="1"/>
                <c:pt idx="0">
                  <c:v>spzlWT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[4]abtl_calcein!$B$23:$E$23</c:f>
                <c:numCache>
                  <c:formatCode>General</c:formatCode>
                  <c:ptCount val="4"/>
                  <c:pt idx="0">
                    <c:v>1.5472410571365083</c:v>
                  </c:pt>
                  <c:pt idx="1">
                    <c:v>1.1657292424344017</c:v>
                  </c:pt>
                  <c:pt idx="2">
                    <c:v>4.2006847854447082</c:v>
                  </c:pt>
                  <c:pt idx="3">
                    <c:v>4.9737302567254895</c:v>
                  </c:pt>
                </c:numCache>
              </c:numRef>
            </c:plus>
            <c:minus>
              <c:numRef>
                <c:f>[4]abtl_calcein!$B$23:$E$23</c:f>
                <c:numCache>
                  <c:formatCode>General</c:formatCode>
                  <c:ptCount val="4"/>
                  <c:pt idx="0">
                    <c:v>1.5472410571365083</c:v>
                  </c:pt>
                  <c:pt idx="1">
                    <c:v>1.1657292424344017</c:v>
                  </c:pt>
                  <c:pt idx="2">
                    <c:v>4.2006847854447082</c:v>
                  </c:pt>
                  <c:pt idx="3">
                    <c:v>4.9737302567254895</c:v>
                  </c:pt>
                </c:numCache>
              </c:numRef>
            </c:minus>
            <c:spPr>
              <a:noFill/>
              <a:ln w="476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cat>
            <c:strRef>
              <c:f>'fig 9C angle of kinking'!$B$1:$E$1</c:f>
              <c:strCache>
                <c:ptCount val="4"/>
                <c:pt idx="0">
                  <c:v>6</c:v>
                </c:pt>
                <c:pt idx="1">
                  <c:v>9</c:v>
                </c:pt>
                <c:pt idx="2">
                  <c:v>15</c:v>
                </c:pt>
                <c:pt idx="3">
                  <c:v>22 dpf</c:v>
                </c:pt>
              </c:strCache>
            </c:strRef>
          </c:cat>
          <c:val>
            <c:numRef>
              <c:f>[4]abtl_calcein!$B$22:$E$22</c:f>
              <c:numCache>
                <c:formatCode>General</c:formatCode>
                <c:ptCount val="4"/>
                <c:pt idx="0">
                  <c:v>176.0436666666667</c:v>
                </c:pt>
                <c:pt idx="1">
                  <c:v>175.53599999999997</c:v>
                </c:pt>
                <c:pt idx="2">
                  <c:v>174.63</c:v>
                </c:pt>
                <c:pt idx="3">
                  <c:v>175.06299999999999</c:v>
                </c:pt>
              </c:numCache>
            </c:numRef>
          </c:val>
          <c:smooth val="0"/>
        </c:ser>
        <c:ser>
          <c:idx val="2"/>
          <c:order val="2"/>
          <c:tx>
            <c:v>spzl-/-  fig 9B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CC00CC"/>
                </a:solidFill>
              </a:ln>
              <a:effectLst/>
            </c:spPr>
          </c:marker>
          <c:cat>
            <c:strRef>
              <c:f>'fig 9C angle of kinking'!$B$1:$E$1</c:f>
              <c:strCache>
                <c:ptCount val="4"/>
                <c:pt idx="0">
                  <c:v>6</c:v>
                </c:pt>
                <c:pt idx="1">
                  <c:v>9</c:v>
                </c:pt>
                <c:pt idx="2">
                  <c:v>15</c:v>
                </c:pt>
                <c:pt idx="3">
                  <c:v>22 dpf</c:v>
                </c:pt>
              </c:strCache>
            </c:strRef>
          </c:cat>
          <c:val>
            <c:numRef>
              <c:f>[4]abtl_calcein!$B$13:$E$13</c:f>
              <c:numCache>
                <c:formatCode>General</c:formatCode>
                <c:ptCount val="4"/>
                <c:pt idx="0">
                  <c:v>175.815</c:v>
                </c:pt>
                <c:pt idx="1">
                  <c:v>171.70699999999999</c:v>
                </c:pt>
                <c:pt idx="2">
                  <c:v>156.351</c:v>
                </c:pt>
                <c:pt idx="3">
                  <c:v>121.941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35456"/>
        <c:axId val="433941056"/>
      </c:lineChart>
      <c:catAx>
        <c:axId val="43393433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6                 9                 15               22 dpf</a:t>
                </a:r>
              </a:p>
            </c:rich>
          </c:tx>
          <c:layout>
            <c:manualLayout>
              <c:xMode val="edge"/>
              <c:yMode val="edge"/>
              <c:x val="0.26555315541309549"/>
              <c:y val="0.759388670166229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433940496"/>
        <c:crosses val="autoZero"/>
        <c:auto val="0"/>
        <c:lblAlgn val="ctr"/>
        <c:lblOffset val="100"/>
        <c:noMultiLvlLbl val="0"/>
      </c:catAx>
      <c:valAx>
        <c:axId val="433940496"/>
        <c:scaling>
          <c:orientation val="minMax"/>
          <c:max val="19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Angle of</a:t>
                </a:r>
                <a:r>
                  <a:rPr lang="en-US" sz="16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kinking (</a:t>
                </a:r>
                <a:r>
                  <a:rPr lang="en-US" sz="1600" baseline="0">
                    <a:latin typeface="Calibri" panose="020F0502020204030204" pitchFamily="34" charset="0"/>
                    <a:cs typeface="Arial" panose="020B0604020202020204" pitchFamily="34" charset="0"/>
                  </a:rPr>
                  <a:t>°)</a:t>
                </a:r>
                <a:endParaRPr lang="en-US" sz="16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2448377581120944E-2"/>
              <c:y val="0.11097878390201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3934336"/>
        <c:crosses val="autoZero"/>
        <c:crossBetween val="between"/>
        <c:majorUnit val="20"/>
      </c:valAx>
      <c:valAx>
        <c:axId val="4339410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33935456"/>
        <c:crosses val="max"/>
        <c:crossBetween val="between"/>
      </c:valAx>
      <c:catAx>
        <c:axId val="43393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941056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096244175151865"/>
          <c:y val="0.88020778652668419"/>
          <c:w val="0.82719755775208959"/>
          <c:h val="8.4106517935258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/>
              <a:t>Notochord deformation </a:t>
            </a:r>
          </a:p>
        </c:rich>
      </c:tx>
      <c:layout>
        <c:manualLayout>
          <c:xMode val="edge"/>
          <c:yMode val="edge"/>
          <c:x val="0.38077862630659809"/>
          <c:y val="3.20913518690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8011811023622"/>
          <c:y val="0.14529043345945616"/>
          <c:w val="0.83064326334208227"/>
          <c:h val="0.67103273532548524"/>
        </c:manualLayout>
      </c:layout>
      <c:scatterChart>
        <c:scatterStyle val="lineMarker"/>
        <c:varyColors val="0"/>
        <c:ser>
          <c:idx val="0"/>
          <c:order val="0"/>
          <c:tx>
            <c:v>WT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'[5]notochord deformation index'!$B$36:$AA$36</c:f>
                <c:numCache>
                  <c:formatCode>General</c:formatCode>
                  <c:ptCount val="26"/>
                  <c:pt idx="0">
                    <c:v>0.13294643767607778</c:v>
                  </c:pt>
                  <c:pt idx="1">
                    <c:v>2.2163444158789888E-2</c:v>
                  </c:pt>
                  <c:pt idx="2">
                    <c:v>0.10621696937905178</c:v>
                  </c:pt>
                  <c:pt idx="3">
                    <c:v>9.1863359618641852E-2</c:v>
                  </c:pt>
                  <c:pt idx="4">
                    <c:v>0.15277939032463375</c:v>
                  </c:pt>
                  <c:pt idx="5">
                    <c:v>8.2977464083642496E-2</c:v>
                  </c:pt>
                  <c:pt idx="6">
                    <c:v>7.9185984032041232E-2</c:v>
                  </c:pt>
                  <c:pt idx="7">
                    <c:v>0.12407812166073624</c:v>
                  </c:pt>
                  <c:pt idx="8">
                    <c:v>6.739273673735631E-2</c:v>
                  </c:pt>
                  <c:pt idx="9">
                    <c:v>0.17479439810866126</c:v>
                  </c:pt>
                  <c:pt idx="10">
                    <c:v>0.22369122594653007</c:v>
                  </c:pt>
                  <c:pt idx="11">
                    <c:v>0.10947085368179799</c:v>
                  </c:pt>
                  <c:pt idx="12">
                    <c:v>0.17159469355384088</c:v>
                  </c:pt>
                  <c:pt idx="13">
                    <c:v>0.18198526971706869</c:v>
                  </c:pt>
                  <c:pt idx="14">
                    <c:v>0.13787096507188598</c:v>
                  </c:pt>
                  <c:pt idx="15">
                    <c:v>3.3329940200937824E-2</c:v>
                  </c:pt>
                  <c:pt idx="16">
                    <c:v>3.9221484503691187E-2</c:v>
                  </c:pt>
                  <c:pt idx="17">
                    <c:v>0.12640202190552233</c:v>
                  </c:pt>
                  <c:pt idx="18">
                    <c:v>0.10003990089951051</c:v>
                  </c:pt>
                  <c:pt idx="19">
                    <c:v>9.8233864517491831E-2</c:v>
                  </c:pt>
                  <c:pt idx="20">
                    <c:v>0.19467567404971431</c:v>
                  </c:pt>
                  <c:pt idx="21">
                    <c:v>0.19825548320214131</c:v>
                  </c:pt>
                  <c:pt idx="22">
                    <c:v>7.0308641496724097E-2</c:v>
                  </c:pt>
                  <c:pt idx="23">
                    <c:v>4.601039821567604E-2</c:v>
                  </c:pt>
                  <c:pt idx="24">
                    <c:v>0.41185979111675741</c:v>
                  </c:pt>
                  <c:pt idx="25">
                    <c:v>0.18699406137745297</c:v>
                  </c:pt>
                </c:numCache>
              </c:numRef>
            </c:plus>
            <c:minus>
              <c:numRef>
                <c:f>'[5]notochord deformation index'!$B$36:$AA$36</c:f>
                <c:numCache>
                  <c:formatCode>General</c:formatCode>
                  <c:ptCount val="26"/>
                  <c:pt idx="0">
                    <c:v>0.13294643767607778</c:v>
                  </c:pt>
                  <c:pt idx="1">
                    <c:v>2.2163444158789888E-2</c:v>
                  </c:pt>
                  <c:pt idx="2">
                    <c:v>0.10621696937905178</c:v>
                  </c:pt>
                  <c:pt idx="3">
                    <c:v>9.1863359618641852E-2</c:v>
                  </c:pt>
                  <c:pt idx="4">
                    <c:v>0.15277939032463375</c:v>
                  </c:pt>
                  <c:pt idx="5">
                    <c:v>8.2977464083642496E-2</c:v>
                  </c:pt>
                  <c:pt idx="6">
                    <c:v>7.9185984032041232E-2</c:v>
                  </c:pt>
                  <c:pt idx="7">
                    <c:v>0.12407812166073624</c:v>
                  </c:pt>
                  <c:pt idx="8">
                    <c:v>6.739273673735631E-2</c:v>
                  </c:pt>
                  <c:pt idx="9">
                    <c:v>0.17479439810866126</c:v>
                  </c:pt>
                  <c:pt idx="10">
                    <c:v>0.22369122594653007</c:v>
                  </c:pt>
                  <c:pt idx="11">
                    <c:v>0.10947085368179799</c:v>
                  </c:pt>
                  <c:pt idx="12">
                    <c:v>0.17159469355384088</c:v>
                  </c:pt>
                  <c:pt idx="13">
                    <c:v>0.18198526971706869</c:v>
                  </c:pt>
                  <c:pt idx="14">
                    <c:v>0.13787096507188598</c:v>
                  </c:pt>
                  <c:pt idx="15">
                    <c:v>3.3329940200937824E-2</c:v>
                  </c:pt>
                  <c:pt idx="16">
                    <c:v>3.9221484503691187E-2</c:v>
                  </c:pt>
                  <c:pt idx="17">
                    <c:v>0.12640202190552233</c:v>
                  </c:pt>
                  <c:pt idx="18">
                    <c:v>0.10003990089951051</c:v>
                  </c:pt>
                  <c:pt idx="19">
                    <c:v>9.8233864517491831E-2</c:v>
                  </c:pt>
                  <c:pt idx="20">
                    <c:v>0.19467567404971431</c:v>
                  </c:pt>
                  <c:pt idx="21">
                    <c:v>0.19825548320214131</c:v>
                  </c:pt>
                  <c:pt idx="22">
                    <c:v>7.0308641496724097E-2</c:v>
                  </c:pt>
                  <c:pt idx="23">
                    <c:v>4.601039821567604E-2</c:v>
                  </c:pt>
                  <c:pt idx="24">
                    <c:v>0.41185979111675741</c:v>
                  </c:pt>
                  <c:pt idx="25">
                    <c:v>0.18699406137745297</c:v>
                  </c:pt>
                </c:numCache>
              </c:numRef>
            </c:minus>
            <c:spPr>
              <a:noFill/>
              <a:ln w="44450" cap="flat" cmpd="sng" algn="ctr">
                <a:solidFill>
                  <a:schemeClr val="accent1">
                    <a:lumMod val="60000"/>
                    <a:lumOff val="40000"/>
                  </a:schemeClr>
                </a:solidFill>
                <a:round/>
              </a:ln>
              <a:effectLst/>
            </c:spPr>
          </c:errBars>
          <c:xVal>
            <c:numRef>
              <c:f>'[5]notochord deformation index'!$B$1:$AA$1</c:f>
              <c:numCache>
                <c:formatCode>General</c:formatCode>
                <c:ptCount val="2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xVal>
          <c:yVal>
            <c:numRef>
              <c:f>'[5]notochord deformation index'!$B$35:$AA$35</c:f>
              <c:numCache>
                <c:formatCode>General</c:formatCode>
                <c:ptCount val="26"/>
                <c:pt idx="0">
                  <c:v>-0.87030046600924715</c:v>
                </c:pt>
                <c:pt idx="1">
                  <c:v>-0.82360001488388901</c:v>
                </c:pt>
                <c:pt idx="2">
                  <c:v>-0.88772371459110833</c:v>
                </c:pt>
                <c:pt idx="3">
                  <c:v>-0.77060919615586876</c:v>
                </c:pt>
                <c:pt idx="4">
                  <c:v>-0.83294178138934605</c:v>
                </c:pt>
                <c:pt idx="5">
                  <c:v>-0.73627514410175154</c:v>
                </c:pt>
                <c:pt idx="6">
                  <c:v>-0.72013111658112139</c:v>
                </c:pt>
                <c:pt idx="7">
                  <c:v>-0.71200190686794718</c:v>
                </c:pt>
                <c:pt idx="8">
                  <c:v>-0.65907356693833508</c:v>
                </c:pt>
                <c:pt idx="9">
                  <c:v>-0.73684054050473125</c:v>
                </c:pt>
                <c:pt idx="10">
                  <c:v>-0.75993455167943169</c:v>
                </c:pt>
                <c:pt idx="11">
                  <c:v>-0.85819816040959562</c:v>
                </c:pt>
                <c:pt idx="12">
                  <c:v>-1.0023838188263778</c:v>
                </c:pt>
                <c:pt idx="13">
                  <c:v>-0.88822573449851372</c:v>
                </c:pt>
                <c:pt idx="14">
                  <c:v>-0.89023314129640452</c:v>
                </c:pt>
                <c:pt idx="15">
                  <c:v>-0.88431210589912135</c:v>
                </c:pt>
                <c:pt idx="16">
                  <c:v>-0.92171754480599988</c:v>
                </c:pt>
                <c:pt idx="17">
                  <c:v>-0.75654861631198422</c:v>
                </c:pt>
                <c:pt idx="18">
                  <c:v>-0.93608429772362334</c:v>
                </c:pt>
                <c:pt idx="19">
                  <c:v>-0.7651205862852396</c:v>
                </c:pt>
                <c:pt idx="20">
                  <c:v>-0.75874296137588093</c:v>
                </c:pt>
                <c:pt idx="21">
                  <c:v>-0.70087712297888982</c:v>
                </c:pt>
                <c:pt idx="22">
                  <c:v>-0.89350225029633634</c:v>
                </c:pt>
                <c:pt idx="23">
                  <c:v>-0.74946861147216026</c:v>
                </c:pt>
                <c:pt idx="24">
                  <c:v>-1.2638158845589187</c:v>
                </c:pt>
                <c:pt idx="25">
                  <c:v>-1.3679089008288789</c:v>
                </c:pt>
              </c:numCache>
            </c:numRef>
          </c:yVal>
          <c:smooth val="0"/>
        </c:ser>
        <c:ser>
          <c:idx val="1"/>
          <c:order val="1"/>
          <c:tx>
            <c:v>spzl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'[5]notochord deformation index'!$B$39:$AA$39</c:f>
                <c:numCache>
                  <c:formatCode>General</c:formatCode>
                  <c:ptCount val="26"/>
                  <c:pt idx="0">
                    <c:v>1.5714889146766935</c:v>
                  </c:pt>
                  <c:pt idx="1">
                    <c:v>2.8687575794995976</c:v>
                  </c:pt>
                  <c:pt idx="2">
                    <c:v>1.1130172029405381</c:v>
                  </c:pt>
                  <c:pt idx="3">
                    <c:v>0.59423104285688932</c:v>
                  </c:pt>
                  <c:pt idx="4">
                    <c:v>0.31964165838864056</c:v>
                  </c:pt>
                  <c:pt idx="5">
                    <c:v>0.2955546930632954</c:v>
                  </c:pt>
                  <c:pt idx="6">
                    <c:v>0.61395387181218952</c:v>
                  </c:pt>
                  <c:pt idx="7">
                    <c:v>1.1178628397964872</c:v>
                  </c:pt>
                  <c:pt idx="8">
                    <c:v>1.6199581068088464</c:v>
                  </c:pt>
                  <c:pt idx="9">
                    <c:v>0.38054748645908276</c:v>
                  </c:pt>
                  <c:pt idx="10">
                    <c:v>0.57380248739936712</c:v>
                  </c:pt>
                  <c:pt idx="11">
                    <c:v>0.75682405879437942</c:v>
                  </c:pt>
                  <c:pt idx="12">
                    <c:v>1.0035767335198613</c:v>
                  </c:pt>
                  <c:pt idx="13">
                    <c:v>0.85374284921567511</c:v>
                  </c:pt>
                  <c:pt idx="14">
                    <c:v>1.6514086914751569</c:v>
                  </c:pt>
                  <c:pt idx="15">
                    <c:v>0.92280367903670424</c:v>
                  </c:pt>
                  <c:pt idx="16">
                    <c:v>0.85541076109381653</c:v>
                  </c:pt>
                  <c:pt idx="17">
                    <c:v>0.75718092744573728</c:v>
                  </c:pt>
                  <c:pt idx="18">
                    <c:v>0.45947609737770956</c:v>
                  </c:pt>
                  <c:pt idx="19">
                    <c:v>2.0069198779770656</c:v>
                  </c:pt>
                  <c:pt idx="20">
                    <c:v>1.9002482823086289</c:v>
                  </c:pt>
                  <c:pt idx="21">
                    <c:v>1.6936592432926396</c:v>
                  </c:pt>
                  <c:pt idx="22">
                    <c:v>1.1927470818150137</c:v>
                  </c:pt>
                  <c:pt idx="23">
                    <c:v>2.0551831784807653</c:v>
                  </c:pt>
                  <c:pt idx="24">
                    <c:v>0.25867524819130494</c:v>
                  </c:pt>
                  <c:pt idx="25">
                    <c:v>1.382504266743992</c:v>
                  </c:pt>
                </c:numCache>
              </c:numRef>
            </c:plus>
            <c:minus>
              <c:numRef>
                <c:f>'[5]notochord deformation index'!$B$39:$AA$39</c:f>
                <c:numCache>
                  <c:formatCode>General</c:formatCode>
                  <c:ptCount val="26"/>
                  <c:pt idx="0">
                    <c:v>1.5714889146766935</c:v>
                  </c:pt>
                  <c:pt idx="1">
                    <c:v>2.8687575794995976</c:v>
                  </c:pt>
                  <c:pt idx="2">
                    <c:v>1.1130172029405381</c:v>
                  </c:pt>
                  <c:pt idx="3">
                    <c:v>0.59423104285688932</c:v>
                  </c:pt>
                  <c:pt idx="4">
                    <c:v>0.31964165838864056</c:v>
                  </c:pt>
                  <c:pt idx="5">
                    <c:v>0.2955546930632954</c:v>
                  </c:pt>
                  <c:pt idx="6">
                    <c:v>0.61395387181218952</c:v>
                  </c:pt>
                  <c:pt idx="7">
                    <c:v>1.1178628397964872</c:v>
                  </c:pt>
                  <c:pt idx="8">
                    <c:v>1.6199581068088464</c:v>
                  </c:pt>
                  <c:pt idx="9">
                    <c:v>0.38054748645908276</c:v>
                  </c:pt>
                  <c:pt idx="10">
                    <c:v>0.57380248739936712</c:v>
                  </c:pt>
                  <c:pt idx="11">
                    <c:v>0.75682405879437942</c:v>
                  </c:pt>
                  <c:pt idx="12">
                    <c:v>1.0035767335198613</c:v>
                  </c:pt>
                  <c:pt idx="13">
                    <c:v>0.85374284921567511</c:v>
                  </c:pt>
                  <c:pt idx="14">
                    <c:v>1.6514086914751569</c:v>
                  </c:pt>
                  <c:pt idx="15">
                    <c:v>0.92280367903670424</c:v>
                  </c:pt>
                  <c:pt idx="16">
                    <c:v>0.85541076109381653</c:v>
                  </c:pt>
                  <c:pt idx="17">
                    <c:v>0.75718092744573728</c:v>
                  </c:pt>
                  <c:pt idx="18">
                    <c:v>0.45947609737770956</c:v>
                  </c:pt>
                  <c:pt idx="19">
                    <c:v>2.0069198779770656</c:v>
                  </c:pt>
                  <c:pt idx="20">
                    <c:v>1.9002482823086289</c:v>
                  </c:pt>
                  <c:pt idx="21">
                    <c:v>1.6936592432926396</c:v>
                  </c:pt>
                  <c:pt idx="22">
                    <c:v>1.1927470818150137</c:v>
                  </c:pt>
                  <c:pt idx="23">
                    <c:v>2.0551831784807653</c:v>
                  </c:pt>
                  <c:pt idx="24">
                    <c:v>0.25867524819130494</c:v>
                  </c:pt>
                  <c:pt idx="25">
                    <c:v>1.382504266743992</c:v>
                  </c:pt>
                </c:numCache>
              </c:numRef>
            </c:minus>
            <c:spPr>
              <a:noFill/>
              <a:ln w="41275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'[5]notochord deformation index'!$B$1:$AA$1</c:f>
              <c:numCache>
                <c:formatCode>General</c:formatCode>
                <c:ptCount val="2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</c:numCache>
            </c:numRef>
          </c:xVal>
          <c:yVal>
            <c:numRef>
              <c:f>'[5]notochord deformation index'!$B$38:$AA$38</c:f>
              <c:numCache>
                <c:formatCode>General</c:formatCode>
                <c:ptCount val="26"/>
                <c:pt idx="0">
                  <c:v>-0.18340862508590761</c:v>
                </c:pt>
                <c:pt idx="1">
                  <c:v>-1.8534205916252049</c:v>
                </c:pt>
                <c:pt idx="2">
                  <c:v>-0.21324799954410545</c:v>
                </c:pt>
                <c:pt idx="3">
                  <c:v>0.39530416131180635</c:v>
                </c:pt>
                <c:pt idx="4">
                  <c:v>0.62221230824556473</c:v>
                </c:pt>
                <c:pt idx="5">
                  <c:v>0.63081341072816421</c:v>
                </c:pt>
                <c:pt idx="6">
                  <c:v>0.86671171021535043</c:v>
                </c:pt>
                <c:pt idx="7">
                  <c:v>-0.38306432112889677</c:v>
                </c:pt>
                <c:pt idx="8">
                  <c:v>-1.5782278069136333</c:v>
                </c:pt>
                <c:pt idx="9">
                  <c:v>-0.65651819655455645</c:v>
                </c:pt>
                <c:pt idx="10">
                  <c:v>-0.24800438654365192</c:v>
                </c:pt>
                <c:pt idx="11">
                  <c:v>-0.74471273311623443</c:v>
                </c:pt>
                <c:pt idx="12">
                  <c:v>-0.10808559431950227</c:v>
                </c:pt>
                <c:pt idx="13">
                  <c:v>-0.15932067102735956</c:v>
                </c:pt>
                <c:pt idx="14">
                  <c:v>0.3207375147629522</c:v>
                </c:pt>
                <c:pt idx="15">
                  <c:v>-0.5367766280983568</c:v>
                </c:pt>
                <c:pt idx="16">
                  <c:v>-0.41274805357189337</c:v>
                </c:pt>
                <c:pt idx="17">
                  <c:v>-0.28118953243626554</c:v>
                </c:pt>
                <c:pt idx="18">
                  <c:v>-0.25991925821390205</c:v>
                </c:pt>
                <c:pt idx="19">
                  <c:v>0.81542145332544758</c:v>
                </c:pt>
                <c:pt idx="20">
                  <c:v>-1.7749392841047367</c:v>
                </c:pt>
                <c:pt idx="21">
                  <c:v>-0.92049529777290717</c:v>
                </c:pt>
                <c:pt idx="22">
                  <c:v>-0.78268987063692574</c:v>
                </c:pt>
                <c:pt idx="23">
                  <c:v>-0.41714591953371538</c:v>
                </c:pt>
                <c:pt idx="24">
                  <c:v>0.37111770546557726</c:v>
                </c:pt>
                <c:pt idx="25">
                  <c:v>0.39094924527361991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936016"/>
        <c:axId val="420805264"/>
      </c:scatterChart>
      <c:valAx>
        <c:axId val="433936016"/>
        <c:scaling>
          <c:orientation val="minMax"/>
          <c:max val="27.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vertebra number</a:t>
                </a:r>
              </a:p>
            </c:rich>
          </c:tx>
          <c:layout>
            <c:manualLayout>
              <c:xMode val="edge"/>
              <c:yMode val="edge"/>
              <c:x val="0.38472438806786274"/>
              <c:y val="0.89543478408542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0805264"/>
        <c:crosses val="autoZero"/>
        <c:crossBetween val="midCat"/>
        <c:majorUnit val="1"/>
      </c:valAx>
      <c:valAx>
        <c:axId val="4208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deformation symmetry index</a:t>
                </a:r>
              </a:p>
            </c:rich>
          </c:tx>
          <c:layout>
            <c:manualLayout>
              <c:xMode val="edge"/>
              <c:yMode val="edge"/>
              <c:x val="6.8890976001848861E-2"/>
              <c:y val="0.11536705816820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3936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949630397294618"/>
          <c:y val="0.13643263321181676"/>
          <c:w val="0.25714063867016623"/>
          <c:h val="9.9461213181685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0177272402883176"/>
          <c:y val="5.4189997083697872E-2"/>
          <c:w val="0.75264616092172787"/>
          <c:h val="0.71452099737532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10E vertebral sym. index'!$B$1</c:f>
              <c:strCache>
                <c:ptCount val="1"/>
                <c:pt idx="0">
                  <c:v>wt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'figure 10E vertebral sym. index'!$C$1:$K$1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'figure 10E vertebral sym. index'!$C$4:$K$4</c:f>
              <c:numCache>
                <c:formatCode>General</c:formatCode>
                <c:ptCount val="9"/>
                <c:pt idx="0">
                  <c:v>-0.78875591427776226</c:v>
                </c:pt>
                <c:pt idx="1">
                  <c:v>-1.0156211257128689</c:v>
                </c:pt>
                <c:pt idx="2">
                  <c:v>-1.0262861434472399</c:v>
                </c:pt>
                <c:pt idx="3">
                  <c:v>-1.056094674556213</c:v>
                </c:pt>
                <c:pt idx="4">
                  <c:v>-1.1435941530524507</c:v>
                </c:pt>
                <c:pt idx="5">
                  <c:v>-1.0565435476516187</c:v>
                </c:pt>
                <c:pt idx="6">
                  <c:v>-1.1926954963029353</c:v>
                </c:pt>
                <c:pt idx="7">
                  <c:v>-1.1604634831460674</c:v>
                </c:pt>
                <c:pt idx="8">
                  <c:v>-0.93550939663699317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10E vertebral sym. index'!$B$6</c:f>
              <c:strCache>
                <c:ptCount val="1"/>
                <c:pt idx="0">
                  <c:v>spzl-/-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xVal>
            <c:numRef>
              <c:f>'figure 10E vertebral sym. index'!$C$1:$K$1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'figure 10E vertebral sym. index'!$C$9:$K$9</c:f>
              <c:numCache>
                <c:formatCode>General</c:formatCode>
                <c:ptCount val="9"/>
                <c:pt idx="0">
                  <c:v>-1.0559610705596107</c:v>
                </c:pt>
                <c:pt idx="1">
                  <c:v>-1.2930198739699466</c:v>
                </c:pt>
                <c:pt idx="2">
                  <c:v>-2.8301582176299647</c:v>
                </c:pt>
                <c:pt idx="3">
                  <c:v>-0.32717740974621706</c:v>
                </c:pt>
                <c:pt idx="4">
                  <c:v>0.43665768194070076</c:v>
                </c:pt>
                <c:pt idx="5">
                  <c:v>-0.19295176205948514</c:v>
                </c:pt>
                <c:pt idx="6">
                  <c:v>-1.0902698048220438</c:v>
                </c:pt>
                <c:pt idx="7">
                  <c:v>-1.5509601181683899</c:v>
                </c:pt>
                <c:pt idx="8">
                  <c:v>-1.4672718585762063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06384"/>
        <c:axId val="420806944"/>
      </c:scatterChart>
      <c:valAx>
        <c:axId val="420806384"/>
        <c:scaling>
          <c:orientation val="minMax"/>
          <c:max val="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vertebra number</a:t>
                </a:r>
              </a:p>
            </c:rich>
          </c:tx>
          <c:layout>
            <c:manualLayout>
              <c:xMode val="edge"/>
              <c:yMode val="edge"/>
              <c:x val="0.43104741061445867"/>
              <c:y val="0.88916205474315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0806944"/>
        <c:crosses val="autoZero"/>
        <c:crossBetween val="midCat"/>
        <c:majorUnit val="1"/>
      </c:valAx>
      <c:valAx>
        <c:axId val="420806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vertebral symmetry index</a:t>
                </a:r>
              </a:p>
            </c:rich>
          </c:tx>
          <c:layout>
            <c:manualLayout>
              <c:xMode val="edge"/>
              <c:yMode val="edge"/>
              <c:x val="6.3525148480307034E-2"/>
              <c:y val="3.70576677915260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080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9296214455407"/>
          <c:y val="3.5759696704578597E-2"/>
          <c:w val="0.18815069991251093"/>
          <c:h val="0.17848060659084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083355205599301"/>
          <c:y val="5.935185185185185E-2"/>
          <c:w val="0.73067738407699023"/>
          <c:h val="0.68282407407407408"/>
        </c:manualLayout>
      </c:layout>
      <c:scatterChart>
        <c:scatterStyle val="lineMarker"/>
        <c:varyColors val="0"/>
        <c:ser>
          <c:idx val="0"/>
          <c:order val="0"/>
          <c:tx>
            <c:v>spzl -/-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[6]Sheet1!$K$2:$K$10</c:f>
                <c:numCache>
                  <c:formatCode>General</c:formatCode>
                  <c:ptCount val="9"/>
                  <c:pt idx="0">
                    <c:v>2.7457785781085851</c:v>
                  </c:pt>
                  <c:pt idx="1">
                    <c:v>8.9753384337305384</c:v>
                  </c:pt>
                  <c:pt idx="2">
                    <c:v>2.863081090946141</c:v>
                  </c:pt>
                  <c:pt idx="3">
                    <c:v>3.7757692372989844</c:v>
                  </c:pt>
                  <c:pt idx="4">
                    <c:v>9.833753098385257</c:v>
                  </c:pt>
                  <c:pt idx="5">
                    <c:v>7.3785635458400511</c:v>
                  </c:pt>
                  <c:pt idx="6">
                    <c:v>13.65247230357925</c:v>
                  </c:pt>
                  <c:pt idx="7">
                    <c:v>10.744649831427827</c:v>
                  </c:pt>
                  <c:pt idx="8">
                    <c:v>8.2213157908775738</c:v>
                  </c:pt>
                </c:numCache>
              </c:numRef>
            </c:plus>
            <c:minus>
              <c:numRef>
                <c:f>[6]Sheet1!$K$2:$K$10</c:f>
                <c:numCache>
                  <c:formatCode>General</c:formatCode>
                  <c:ptCount val="9"/>
                  <c:pt idx="0">
                    <c:v>2.7457785781085851</c:v>
                  </c:pt>
                  <c:pt idx="1">
                    <c:v>8.9753384337305384</c:v>
                  </c:pt>
                  <c:pt idx="2">
                    <c:v>2.863081090946141</c:v>
                  </c:pt>
                  <c:pt idx="3">
                    <c:v>3.7757692372989844</c:v>
                  </c:pt>
                  <c:pt idx="4">
                    <c:v>9.833753098385257</c:v>
                  </c:pt>
                  <c:pt idx="5">
                    <c:v>7.3785635458400511</c:v>
                  </c:pt>
                  <c:pt idx="6">
                    <c:v>13.65247230357925</c:v>
                  </c:pt>
                  <c:pt idx="7">
                    <c:v>10.744649831427827</c:v>
                  </c:pt>
                  <c:pt idx="8">
                    <c:v>8.2213157908775738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[6]Sheet1!$H$2:$H$10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xVal>
          <c:yVal>
            <c:numRef>
              <c:f>[6]Sheet1!$J$2:$J$10</c:f>
              <c:numCache>
                <c:formatCode>General</c:formatCode>
                <c:ptCount val="9"/>
                <c:pt idx="0">
                  <c:v>45.66</c:v>
                </c:pt>
                <c:pt idx="1">
                  <c:v>52.16</c:v>
                </c:pt>
                <c:pt idx="2">
                  <c:v>55.763333333333343</c:v>
                </c:pt>
                <c:pt idx="3">
                  <c:v>59.463333333333331</c:v>
                </c:pt>
                <c:pt idx="4">
                  <c:v>58.789999999999992</c:v>
                </c:pt>
                <c:pt idx="5">
                  <c:v>57.02</c:v>
                </c:pt>
                <c:pt idx="6">
                  <c:v>56.31</c:v>
                </c:pt>
                <c:pt idx="7">
                  <c:v>64.069999999999993</c:v>
                </c:pt>
                <c:pt idx="8">
                  <c:v>58.293333333333329</c:v>
                </c:pt>
              </c:numCache>
            </c:numRef>
          </c:yVal>
          <c:smooth val="0"/>
        </c:ser>
        <c:ser>
          <c:idx val="1"/>
          <c:order val="1"/>
          <c:tx>
            <c:v>WT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[6]Sheet1!$K$32:$K$40</c:f>
                <c:numCache>
                  <c:formatCode>General</c:formatCode>
                  <c:ptCount val="9"/>
                  <c:pt idx="0">
                    <c:v>5.310371926710971</c:v>
                  </c:pt>
                  <c:pt idx="1">
                    <c:v>10.974297244015213</c:v>
                  </c:pt>
                  <c:pt idx="2">
                    <c:v>0.55154328932550789</c:v>
                  </c:pt>
                  <c:pt idx="3">
                    <c:v>1.7111984104714462</c:v>
                  </c:pt>
                  <c:pt idx="4">
                    <c:v>2.2485995641732157</c:v>
                  </c:pt>
                  <c:pt idx="5">
                    <c:v>0.47376154339498805</c:v>
                  </c:pt>
                  <c:pt idx="6">
                    <c:v>3.1466251762801383</c:v>
                  </c:pt>
                  <c:pt idx="7">
                    <c:v>4.2497117549311447</c:v>
                  </c:pt>
                  <c:pt idx="8">
                    <c:v>7.1134942187366601</c:v>
                  </c:pt>
                </c:numCache>
              </c:numRef>
            </c:plus>
            <c:minus>
              <c:numRef>
                <c:f>[6]Sheet1!$K$32:$K$40</c:f>
                <c:numCache>
                  <c:formatCode>General</c:formatCode>
                  <c:ptCount val="9"/>
                  <c:pt idx="0">
                    <c:v>5.310371926710971</c:v>
                  </c:pt>
                  <c:pt idx="1">
                    <c:v>10.974297244015213</c:v>
                  </c:pt>
                  <c:pt idx="2">
                    <c:v>0.55154328932550789</c:v>
                  </c:pt>
                  <c:pt idx="3">
                    <c:v>1.7111984104714462</c:v>
                  </c:pt>
                  <c:pt idx="4">
                    <c:v>2.2485995641732157</c:v>
                  </c:pt>
                  <c:pt idx="5">
                    <c:v>0.47376154339498805</c:v>
                  </c:pt>
                  <c:pt idx="6">
                    <c:v>3.1466251762801383</c:v>
                  </c:pt>
                  <c:pt idx="7">
                    <c:v>4.2497117549311447</c:v>
                  </c:pt>
                  <c:pt idx="8">
                    <c:v>7.1134942187366601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[6]Sheet1!$H$32:$H$40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xVal>
          <c:yVal>
            <c:numRef>
              <c:f>[6]Sheet1!$J$32:$J$40</c:f>
              <c:numCache>
                <c:formatCode>General</c:formatCode>
                <c:ptCount val="9"/>
                <c:pt idx="0">
                  <c:v>58.795000000000002</c:v>
                </c:pt>
                <c:pt idx="1">
                  <c:v>49.9</c:v>
                </c:pt>
                <c:pt idx="2">
                  <c:v>60.51</c:v>
                </c:pt>
                <c:pt idx="3">
                  <c:v>69.77000000000001</c:v>
                </c:pt>
                <c:pt idx="4">
                  <c:v>77.62</c:v>
                </c:pt>
                <c:pt idx="5">
                  <c:v>85.634999999999991</c:v>
                </c:pt>
                <c:pt idx="6">
                  <c:v>83.294999999999987</c:v>
                </c:pt>
                <c:pt idx="7">
                  <c:v>84.295000000000002</c:v>
                </c:pt>
                <c:pt idx="8">
                  <c:v>86.57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06864"/>
        <c:axId val="218806304"/>
      </c:scatterChart>
      <c:valAx>
        <c:axId val="218806864"/>
        <c:scaling>
          <c:orientation val="minMax"/>
          <c:max val="1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vertebra number</a:t>
                </a:r>
              </a:p>
            </c:rich>
          </c:tx>
          <c:layout>
            <c:manualLayout>
              <c:xMode val="edge"/>
              <c:yMode val="edge"/>
              <c:x val="0.39892620040142041"/>
              <c:y val="0.867617338273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806304"/>
        <c:crosses val="autoZero"/>
        <c:crossBetween val="midCat"/>
        <c:majorUnit val="1"/>
      </c:valAx>
      <c:valAx>
        <c:axId val="218806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verterbal canal diameter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80686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95270444135654"/>
          <c:y val="0.53863401266018207"/>
          <c:w val="0.20284673974576709"/>
          <c:h val="0.2106237455612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24</xdr:row>
      <xdr:rowOff>133350</xdr:rowOff>
    </xdr:from>
    <xdr:to>
      <xdr:col>17</xdr:col>
      <xdr:colOff>276226</xdr:colOff>
      <xdr:row>38</xdr:row>
      <xdr:rowOff>158750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18</xdr:col>
      <xdr:colOff>304800</xdr:colOff>
      <xdr:row>33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19</xdr:col>
      <xdr:colOff>286161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38100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15</xdr:col>
      <xdr:colOff>65465</xdr:colOff>
      <xdr:row>57</xdr:row>
      <xdr:rowOff>113825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95251</xdr:colOff>
      <xdr:row>8</xdr:row>
      <xdr:rowOff>171451</xdr:rowOff>
    </xdr:from>
    <xdr:to>
      <xdr:col>13</xdr:col>
      <xdr:colOff>304801</xdr:colOff>
      <xdr:row>26</xdr:row>
      <xdr:rowOff>76201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15</xdr:row>
      <xdr:rowOff>0</xdr:rowOff>
    </xdr:from>
    <xdr:to>
      <xdr:col>17</xdr:col>
      <xdr:colOff>228600</xdr:colOff>
      <xdr:row>28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zl%20body%20lengths%202-5dp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mes%20N\spzl%20col8%20gfp%20caax\48hpf\48hpf%20WT%20all%20cell%20volumes%20and%20cell%20area%2012.2.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mes%20N\spzl%20col8%20gfp%20caax\48hpf\48hpf%20spzl%20all%20cell%20volumes%20and%20area%2012.2.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ngle%20of%20kinking%20spread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adius%20of%20squeezing%20measurement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anal%20diameter%20micro%20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9">
          <cell r="B39">
            <v>1.6348882392112941E-2</v>
          </cell>
          <cell r="C39">
            <v>1.9998528681512726E-2</v>
          </cell>
          <cell r="D39">
            <v>2.8892662893620982E-2</v>
          </cell>
          <cell r="E39">
            <v>3.0939496707900253E-2</v>
          </cell>
          <cell r="H39">
            <v>1.9141441671724487E-2</v>
          </cell>
          <cell r="I39">
            <v>1.6660606944369983E-2</v>
          </cell>
          <cell r="J39">
            <v>2.1763645915262086E-2</v>
          </cell>
          <cell r="K39">
            <v>1.5919588406085036E-2</v>
          </cell>
        </row>
        <row r="50">
          <cell r="C50" t="str">
            <v>WT</v>
          </cell>
          <cell r="D50" t="str">
            <v>spzl-/-</v>
          </cell>
        </row>
        <row r="51">
          <cell r="C51">
            <v>2.93</v>
          </cell>
          <cell r="D51">
            <v>2.44</v>
          </cell>
        </row>
        <row r="52">
          <cell r="C52">
            <v>3.52</v>
          </cell>
          <cell r="D52">
            <v>2.81</v>
          </cell>
        </row>
        <row r="53">
          <cell r="C53">
            <v>3.77</v>
          </cell>
          <cell r="D53">
            <v>3.15</v>
          </cell>
        </row>
        <row r="54">
          <cell r="C54">
            <v>3.93</v>
          </cell>
          <cell r="D54">
            <v>3.35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volumes"/>
      <sheetName val="cell area"/>
      <sheetName val="Sheet3"/>
      <sheetName val="Sheet1"/>
      <sheetName val="sphericity"/>
      <sheetName val="cell x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277.56799999999998</v>
          </cell>
          <cell r="B2">
            <v>120.43</v>
          </cell>
          <cell r="C2">
            <v>221.14400000000001</v>
          </cell>
          <cell r="D2">
            <v>320.56900000000002</v>
          </cell>
          <cell r="F2">
            <v>35303.199999999997</v>
          </cell>
          <cell r="G2">
            <v>36204.1</v>
          </cell>
          <cell r="H2">
            <v>28461.4</v>
          </cell>
          <cell r="I2">
            <v>17249.900000000001</v>
          </cell>
        </row>
        <row r="3">
          <cell r="A3">
            <v>229.15700000000001</v>
          </cell>
          <cell r="B3">
            <v>158.36799999999999</v>
          </cell>
          <cell r="C3">
            <v>192.50399999999999</v>
          </cell>
          <cell r="D3">
            <v>284.41300000000001</v>
          </cell>
          <cell r="F3">
            <v>36805.599999999999</v>
          </cell>
          <cell r="G3">
            <v>32755.8</v>
          </cell>
          <cell r="H3">
            <v>20999</v>
          </cell>
          <cell r="I3">
            <v>13966.4</v>
          </cell>
        </row>
        <row r="4">
          <cell r="A4">
            <v>2013.26</v>
          </cell>
          <cell r="B4">
            <v>196.726</v>
          </cell>
          <cell r="C4">
            <v>177.619</v>
          </cell>
          <cell r="D4">
            <v>251.77099999999999</v>
          </cell>
          <cell r="F4">
            <v>11714.2</v>
          </cell>
          <cell r="G4">
            <v>33951.9</v>
          </cell>
          <cell r="H4">
            <v>27434.2</v>
          </cell>
          <cell r="I4">
            <v>6475.07</v>
          </cell>
        </row>
        <row r="5">
          <cell r="A5">
            <v>313.31700000000001</v>
          </cell>
          <cell r="B5">
            <v>172.31299999999999</v>
          </cell>
          <cell r="C5">
            <v>266.42599999999999</v>
          </cell>
          <cell r="D5">
            <v>303.24400000000003</v>
          </cell>
          <cell r="F5">
            <v>35962.400000000001</v>
          </cell>
          <cell r="G5">
            <v>37492.300000000003</v>
          </cell>
          <cell r="H5">
            <v>36735.5</v>
          </cell>
          <cell r="I5">
            <v>35207.1</v>
          </cell>
        </row>
        <row r="6">
          <cell r="A6">
            <v>340.49799999999999</v>
          </cell>
          <cell r="B6">
            <v>140.41300000000001</v>
          </cell>
          <cell r="C6">
            <v>311.30399999999997</v>
          </cell>
          <cell r="D6">
            <v>349.24700000000001</v>
          </cell>
          <cell r="F6">
            <v>31267.1</v>
          </cell>
          <cell r="G6">
            <v>33930</v>
          </cell>
          <cell r="H6">
            <v>37136.5</v>
          </cell>
          <cell r="I6">
            <v>24951.3</v>
          </cell>
        </row>
        <row r="7">
          <cell r="A7">
            <v>355.78699999999998</v>
          </cell>
          <cell r="B7">
            <v>305.24200000000002</v>
          </cell>
          <cell r="C7">
            <v>244.31299999999999</v>
          </cell>
          <cell r="D7">
            <v>421.79199999999997</v>
          </cell>
          <cell r="F7">
            <v>34222.5</v>
          </cell>
          <cell r="G7">
            <v>28212.9</v>
          </cell>
          <cell r="H7">
            <v>29631.5</v>
          </cell>
          <cell r="I7">
            <v>28988.799999999999</v>
          </cell>
        </row>
        <row r="8">
          <cell r="A8">
            <v>421.34300000000002</v>
          </cell>
          <cell r="B8">
            <v>236.51599999999999</v>
          </cell>
          <cell r="C8">
            <v>426.084</v>
          </cell>
          <cell r="D8">
            <v>390.91</v>
          </cell>
          <cell r="F8">
            <v>39111.4</v>
          </cell>
          <cell r="G8">
            <v>30601.1</v>
          </cell>
          <cell r="H8">
            <v>38483.699999999997</v>
          </cell>
          <cell r="I8">
            <v>28986.1</v>
          </cell>
        </row>
        <row r="9">
          <cell r="A9">
            <v>394.66</v>
          </cell>
          <cell r="B9">
            <v>277.29500000000002</v>
          </cell>
          <cell r="C9">
            <v>407.44200000000001</v>
          </cell>
          <cell r="D9">
            <v>405.685</v>
          </cell>
          <cell r="F9">
            <v>36307.1</v>
          </cell>
          <cell r="G9">
            <v>37471.699999999997</v>
          </cell>
          <cell r="H9">
            <v>44947.8</v>
          </cell>
          <cell r="I9">
            <v>36613.300000000003</v>
          </cell>
        </row>
        <row r="10">
          <cell r="A10">
            <v>464.02800000000002</v>
          </cell>
          <cell r="B10">
            <v>342.7</v>
          </cell>
          <cell r="C10">
            <v>345.57900000000001</v>
          </cell>
          <cell r="D10">
            <v>340.80200000000002</v>
          </cell>
          <cell r="F10">
            <v>44997.3</v>
          </cell>
          <cell r="G10">
            <v>45501.3</v>
          </cell>
          <cell r="H10">
            <v>33511</v>
          </cell>
          <cell r="I10">
            <v>36676.5</v>
          </cell>
        </row>
        <row r="11">
          <cell r="A11">
            <v>532.23099999999999</v>
          </cell>
          <cell r="B11">
            <v>202.08500000000001</v>
          </cell>
          <cell r="C11">
            <v>441.43700000000001</v>
          </cell>
          <cell r="D11">
            <v>372.59399999999999</v>
          </cell>
          <cell r="F11">
            <v>39973.800000000003</v>
          </cell>
          <cell r="G11">
            <v>29020.400000000001</v>
          </cell>
          <cell r="H11">
            <v>46233.2</v>
          </cell>
          <cell r="I11">
            <v>38248.9</v>
          </cell>
        </row>
        <row r="12">
          <cell r="A12">
            <v>445.19799999999998</v>
          </cell>
          <cell r="B12">
            <v>318.10500000000002</v>
          </cell>
          <cell r="C12">
            <v>517.27</v>
          </cell>
          <cell r="D12">
            <v>436.03100000000001</v>
          </cell>
          <cell r="F12">
            <v>39130.6</v>
          </cell>
          <cell r="G12">
            <v>38213.300000000003</v>
          </cell>
          <cell r="H12">
            <v>46535.3</v>
          </cell>
          <cell r="I12">
            <v>29146.7</v>
          </cell>
        </row>
        <row r="13">
          <cell r="A13">
            <v>496.67099999999999</v>
          </cell>
          <cell r="B13">
            <v>257.40199999999999</v>
          </cell>
          <cell r="C13">
            <v>462.80900000000003</v>
          </cell>
          <cell r="D13">
            <v>536.99900000000002</v>
          </cell>
          <cell r="F13">
            <v>45052.2</v>
          </cell>
          <cell r="G13">
            <v>25485.599999999999</v>
          </cell>
          <cell r="H13">
            <v>43089.7</v>
          </cell>
          <cell r="I13">
            <v>30426.6</v>
          </cell>
        </row>
        <row r="14">
          <cell r="A14">
            <v>471.96199999999999</v>
          </cell>
          <cell r="B14">
            <v>290.80700000000002</v>
          </cell>
          <cell r="C14">
            <v>503.66800000000001</v>
          </cell>
          <cell r="D14">
            <v>449.17500000000001</v>
          </cell>
          <cell r="F14">
            <v>37797.1</v>
          </cell>
          <cell r="G14">
            <v>39647</v>
          </cell>
          <cell r="H14">
            <v>37908.300000000003</v>
          </cell>
          <cell r="I14">
            <v>31622.799999999999</v>
          </cell>
        </row>
        <row r="15">
          <cell r="A15">
            <v>559.87099999999998</v>
          </cell>
          <cell r="B15">
            <v>424.07400000000001</v>
          </cell>
          <cell r="C15">
            <v>549.36199999999997</v>
          </cell>
          <cell r="D15">
            <v>480.97699999999998</v>
          </cell>
          <cell r="F15">
            <v>45795.199999999997</v>
          </cell>
          <cell r="G15">
            <v>38882.1</v>
          </cell>
          <cell r="H15">
            <v>43839.5</v>
          </cell>
          <cell r="I15">
            <v>32438.5</v>
          </cell>
        </row>
        <row r="16">
          <cell r="A16">
            <v>597.596</v>
          </cell>
          <cell r="B16">
            <v>367.30399999999997</v>
          </cell>
          <cell r="C16">
            <v>570.86699999999996</v>
          </cell>
          <cell r="D16">
            <v>517.18600000000004</v>
          </cell>
          <cell r="F16">
            <v>43700.9</v>
          </cell>
          <cell r="G16">
            <v>49956.3</v>
          </cell>
          <cell r="H16">
            <v>44623.7</v>
          </cell>
          <cell r="I16">
            <v>23146.799999999999</v>
          </cell>
        </row>
        <row r="17">
          <cell r="A17">
            <v>569.08799999999997</v>
          </cell>
          <cell r="B17">
            <v>381.036</v>
          </cell>
          <cell r="C17">
            <v>644.60400000000004</v>
          </cell>
          <cell r="D17">
            <v>510.04700000000003</v>
          </cell>
          <cell r="F17">
            <v>42561.1</v>
          </cell>
          <cell r="G17">
            <v>37707.9</v>
          </cell>
          <cell r="H17">
            <v>55730.8</v>
          </cell>
          <cell r="I17">
            <v>29193.4</v>
          </cell>
        </row>
        <row r="18">
          <cell r="A18">
            <v>582.76199999999994</v>
          </cell>
          <cell r="B18">
            <v>339.02199999999999</v>
          </cell>
          <cell r="C18">
            <v>588.85699999999997</v>
          </cell>
          <cell r="D18">
            <v>493.27499999999998</v>
          </cell>
          <cell r="F18">
            <v>39986.199999999997</v>
          </cell>
          <cell r="G18">
            <v>31442.9</v>
          </cell>
          <cell r="H18">
            <v>43739.3</v>
          </cell>
          <cell r="I18">
            <v>36048.9</v>
          </cell>
        </row>
        <row r="19">
          <cell r="A19">
            <v>641.56500000000005</v>
          </cell>
          <cell r="B19">
            <v>406.959</v>
          </cell>
          <cell r="C19">
            <v>606.64599999999996</v>
          </cell>
          <cell r="D19">
            <v>464.82</v>
          </cell>
          <cell r="F19">
            <v>48845.3</v>
          </cell>
          <cell r="G19">
            <v>41635.5</v>
          </cell>
          <cell r="H19">
            <v>49220.1</v>
          </cell>
          <cell r="I19">
            <v>34039.800000000003</v>
          </cell>
        </row>
        <row r="20">
          <cell r="A20">
            <v>668.53399999999999</v>
          </cell>
          <cell r="B20">
            <v>468.94</v>
          </cell>
          <cell r="C20">
            <v>670.68700000000001</v>
          </cell>
          <cell r="D20">
            <v>642.81200000000001</v>
          </cell>
          <cell r="F20">
            <v>40079.599999999999</v>
          </cell>
          <cell r="G20">
            <v>44148.7</v>
          </cell>
          <cell r="H20">
            <v>37122.800000000003</v>
          </cell>
          <cell r="I20">
            <v>42279.5</v>
          </cell>
        </row>
        <row r="21">
          <cell r="A21">
            <v>720.65200000000004</v>
          </cell>
          <cell r="B21">
            <v>498.11900000000003</v>
          </cell>
          <cell r="C21">
            <v>487.113</v>
          </cell>
          <cell r="D21">
            <v>567.91099999999994</v>
          </cell>
          <cell r="F21">
            <v>47320.9</v>
          </cell>
          <cell r="G21">
            <v>45493.1</v>
          </cell>
          <cell r="H21">
            <v>34652.199999999997</v>
          </cell>
          <cell r="I21">
            <v>32533.3</v>
          </cell>
        </row>
        <row r="22">
          <cell r="A22">
            <v>535.44799999999998</v>
          </cell>
          <cell r="B22">
            <v>436.27</v>
          </cell>
          <cell r="C22">
            <v>540.16200000000003</v>
          </cell>
          <cell r="D22">
            <v>594.99300000000005</v>
          </cell>
          <cell r="F22">
            <v>39520.6</v>
          </cell>
          <cell r="G22">
            <v>40281.5</v>
          </cell>
          <cell r="H22">
            <v>38588.1</v>
          </cell>
          <cell r="I22">
            <v>27920.400000000001</v>
          </cell>
        </row>
        <row r="23">
          <cell r="A23">
            <v>652.10400000000004</v>
          </cell>
          <cell r="B23">
            <v>516.14599999999996</v>
          </cell>
          <cell r="C23">
            <v>625.32500000000005</v>
          </cell>
          <cell r="D23">
            <v>615.83799999999997</v>
          </cell>
          <cell r="F23">
            <v>37573.300000000003</v>
          </cell>
          <cell r="G23">
            <v>43672.1</v>
          </cell>
          <cell r="H23">
            <v>43055.4</v>
          </cell>
          <cell r="I23">
            <v>36782.199999999997</v>
          </cell>
        </row>
        <row r="24">
          <cell r="A24">
            <v>613.74599999999998</v>
          </cell>
          <cell r="B24">
            <v>452.96300000000002</v>
          </cell>
          <cell r="C24">
            <v>743.72699999999998</v>
          </cell>
          <cell r="D24">
            <v>630.89200000000005</v>
          </cell>
          <cell r="F24">
            <v>39638.699999999997</v>
          </cell>
          <cell r="G24">
            <v>35119.199999999997</v>
          </cell>
          <cell r="H24">
            <v>37668</v>
          </cell>
          <cell r="I24">
            <v>36653.1</v>
          </cell>
        </row>
        <row r="25">
          <cell r="A25">
            <v>743.04600000000005</v>
          </cell>
          <cell r="B25">
            <v>484.70100000000002</v>
          </cell>
          <cell r="C25">
            <v>706.67</v>
          </cell>
          <cell r="D25">
            <v>590.70000000000005</v>
          </cell>
          <cell r="F25">
            <v>43343.9</v>
          </cell>
          <cell r="G25">
            <v>44334</v>
          </cell>
          <cell r="H25">
            <v>35689</v>
          </cell>
          <cell r="I25">
            <v>46818.2</v>
          </cell>
        </row>
        <row r="26">
          <cell r="A26">
            <v>750.44</v>
          </cell>
          <cell r="B26">
            <v>547.83399999999995</v>
          </cell>
          <cell r="C26">
            <v>672.47799999999995</v>
          </cell>
          <cell r="D26">
            <v>678.44399999999996</v>
          </cell>
          <cell r="F26">
            <v>50277.599999999999</v>
          </cell>
          <cell r="G26">
            <v>43629.5</v>
          </cell>
          <cell r="H26">
            <v>44737.599999999999</v>
          </cell>
          <cell r="I26">
            <v>34931</v>
          </cell>
        </row>
        <row r="27">
          <cell r="A27">
            <v>681.27099999999996</v>
          </cell>
          <cell r="B27">
            <v>530.15899999999999</v>
          </cell>
          <cell r="C27">
            <v>698.66700000000003</v>
          </cell>
          <cell r="D27">
            <v>713.01499999999999</v>
          </cell>
          <cell r="F27">
            <v>40828</v>
          </cell>
          <cell r="G27">
            <v>39965.599999999999</v>
          </cell>
          <cell r="H27">
            <v>44049.599999999999</v>
          </cell>
          <cell r="I27">
            <v>43240.800000000003</v>
          </cell>
        </row>
        <row r="28">
          <cell r="A28">
            <v>710.58100000000002</v>
          </cell>
          <cell r="B28">
            <v>642.38699999999994</v>
          </cell>
          <cell r="C28">
            <v>774.92100000000005</v>
          </cell>
          <cell r="D28">
            <v>748.23800000000006</v>
          </cell>
          <cell r="F28">
            <v>45667.5</v>
          </cell>
          <cell r="G28">
            <v>49411.1</v>
          </cell>
          <cell r="H28">
            <v>40767.5</v>
          </cell>
          <cell r="I28">
            <v>42952.4</v>
          </cell>
        </row>
        <row r="29">
          <cell r="A29">
            <v>771.32</v>
          </cell>
          <cell r="B29">
            <v>610.33199999999999</v>
          </cell>
          <cell r="C29">
            <v>811.12900000000002</v>
          </cell>
          <cell r="D29">
            <v>660.98299999999995</v>
          </cell>
          <cell r="F29">
            <v>46053.4</v>
          </cell>
          <cell r="G29">
            <v>43166.7</v>
          </cell>
          <cell r="H29">
            <v>36466.300000000003</v>
          </cell>
          <cell r="I29">
            <v>49063.6</v>
          </cell>
        </row>
        <row r="30">
          <cell r="A30">
            <v>797.84900000000005</v>
          </cell>
          <cell r="B30">
            <v>562.41200000000003</v>
          </cell>
          <cell r="C30">
            <v>727.28099999999995</v>
          </cell>
          <cell r="D30">
            <v>689.74</v>
          </cell>
          <cell r="F30">
            <v>45627.7</v>
          </cell>
          <cell r="G30">
            <v>55089.7</v>
          </cell>
          <cell r="H30">
            <v>51795</v>
          </cell>
          <cell r="I30">
            <v>45719.6</v>
          </cell>
        </row>
        <row r="31">
          <cell r="A31">
            <v>843.245</v>
          </cell>
          <cell r="B31">
            <v>679.54899999999998</v>
          </cell>
          <cell r="C31">
            <v>758.52800000000002</v>
          </cell>
          <cell r="D31">
            <v>777.202</v>
          </cell>
          <cell r="F31">
            <v>42967.6</v>
          </cell>
          <cell r="G31">
            <v>46847.199999999997</v>
          </cell>
          <cell r="H31">
            <v>40211.300000000003</v>
          </cell>
          <cell r="I31">
            <v>39644.199999999997</v>
          </cell>
        </row>
        <row r="32">
          <cell r="A32">
            <v>785.31100000000004</v>
          </cell>
          <cell r="B32">
            <v>714.23400000000004</v>
          </cell>
          <cell r="C32">
            <v>837.41800000000001</v>
          </cell>
          <cell r="D32">
            <v>805.31500000000005</v>
          </cell>
          <cell r="F32">
            <v>43294.400000000001</v>
          </cell>
          <cell r="G32">
            <v>41950</v>
          </cell>
          <cell r="H32">
            <v>44476.7</v>
          </cell>
          <cell r="I32">
            <v>35201.599999999999</v>
          </cell>
        </row>
        <row r="33">
          <cell r="A33">
            <v>864.83600000000001</v>
          </cell>
          <cell r="B33">
            <v>629.91899999999998</v>
          </cell>
          <cell r="C33">
            <v>793.01099999999997</v>
          </cell>
          <cell r="D33">
            <v>835.92700000000002</v>
          </cell>
          <cell r="F33">
            <v>46586.2</v>
          </cell>
          <cell r="G33">
            <v>46253.9</v>
          </cell>
          <cell r="H33">
            <v>59024</v>
          </cell>
          <cell r="I33">
            <v>37711.9</v>
          </cell>
        </row>
        <row r="34">
          <cell r="A34">
            <v>893.86300000000006</v>
          </cell>
          <cell r="B34">
            <v>594.01099999999997</v>
          </cell>
          <cell r="C34">
            <v>825.48500000000001</v>
          </cell>
          <cell r="D34">
            <v>869.78499999999997</v>
          </cell>
          <cell r="F34">
            <v>44667.7</v>
          </cell>
          <cell r="G34">
            <v>44373.9</v>
          </cell>
          <cell r="H34">
            <v>32956.199999999997</v>
          </cell>
          <cell r="I34">
            <v>45060.4</v>
          </cell>
        </row>
        <row r="35">
          <cell r="A35">
            <v>919.01300000000003</v>
          </cell>
          <cell r="B35">
            <v>757.08100000000002</v>
          </cell>
          <cell r="C35">
            <v>857.6</v>
          </cell>
          <cell r="D35">
            <v>900.49699999999996</v>
          </cell>
          <cell r="F35">
            <v>49894.5</v>
          </cell>
          <cell r="G35">
            <v>43310.9</v>
          </cell>
          <cell r="H35">
            <v>52691.7</v>
          </cell>
          <cell r="I35">
            <v>46531.199999999997</v>
          </cell>
        </row>
        <row r="36">
          <cell r="A36">
            <v>981.44100000000003</v>
          </cell>
          <cell r="B36">
            <v>747.76599999999996</v>
          </cell>
          <cell r="C36">
            <v>890.86300000000006</v>
          </cell>
          <cell r="D36">
            <v>940.34199999999998</v>
          </cell>
          <cell r="F36">
            <v>46840.3</v>
          </cell>
          <cell r="G36">
            <v>53088.800000000003</v>
          </cell>
          <cell r="H36">
            <v>40108.300000000003</v>
          </cell>
          <cell r="I36">
            <v>41862</v>
          </cell>
        </row>
        <row r="37">
          <cell r="A37">
            <v>819.44600000000003</v>
          </cell>
          <cell r="B37">
            <v>726.4</v>
          </cell>
          <cell r="C37">
            <v>989.67</v>
          </cell>
          <cell r="D37">
            <v>969.78300000000002</v>
          </cell>
          <cell r="F37">
            <v>53889.4</v>
          </cell>
          <cell r="G37">
            <v>40186.699999999997</v>
          </cell>
          <cell r="H37">
            <v>37978.300000000003</v>
          </cell>
          <cell r="I37">
            <v>39028.9</v>
          </cell>
        </row>
        <row r="38">
          <cell r="A38">
            <v>864.73400000000004</v>
          </cell>
          <cell r="B38">
            <v>661.62599999999998</v>
          </cell>
          <cell r="C38">
            <v>1891.5</v>
          </cell>
          <cell r="D38">
            <v>996.31200000000001</v>
          </cell>
          <cell r="F38">
            <v>43543</v>
          </cell>
          <cell r="G38">
            <v>45219.8</v>
          </cell>
          <cell r="H38">
            <v>10036</v>
          </cell>
          <cell r="I38">
            <v>41108.1</v>
          </cell>
        </row>
        <row r="39">
          <cell r="A39">
            <v>964.86199999999997</v>
          </cell>
          <cell r="B39">
            <v>696.09400000000005</v>
          </cell>
          <cell r="C39">
            <v>960.86400000000003</v>
          </cell>
          <cell r="D39">
            <v>181.39</v>
          </cell>
          <cell r="F39">
            <v>51834.9</v>
          </cell>
          <cell r="G39">
            <v>53098.400000000001</v>
          </cell>
          <cell r="H39">
            <v>37966</v>
          </cell>
          <cell r="I39">
            <v>11651</v>
          </cell>
        </row>
        <row r="40">
          <cell r="A40">
            <v>931.42200000000003</v>
          </cell>
          <cell r="B40">
            <v>850.39499999999998</v>
          </cell>
          <cell r="C40">
            <v>919.64700000000005</v>
          </cell>
          <cell r="D40">
            <v>735.56200000000001</v>
          </cell>
          <cell r="F40">
            <v>58359.5</v>
          </cell>
          <cell r="G40">
            <v>36551.599999999999</v>
          </cell>
          <cell r="H40">
            <v>38409.5</v>
          </cell>
          <cell r="I40">
            <v>33804.9</v>
          </cell>
        </row>
        <row r="41">
          <cell r="A41">
            <v>893.25699999999995</v>
          </cell>
          <cell r="B41">
            <v>795.36500000000001</v>
          </cell>
          <cell r="C41">
            <v>875.94299999999998</v>
          </cell>
          <cell r="D41">
            <v>715.54</v>
          </cell>
          <cell r="F41">
            <v>42676.4</v>
          </cell>
          <cell r="G41">
            <v>42866</v>
          </cell>
          <cell r="H41">
            <v>43273.7</v>
          </cell>
          <cell r="I41">
            <v>34623.4</v>
          </cell>
        </row>
        <row r="42">
          <cell r="A42">
            <v>1059.5899999999999</v>
          </cell>
          <cell r="B42">
            <v>850.05899999999997</v>
          </cell>
          <cell r="C42">
            <v>936.06100000000004</v>
          </cell>
          <cell r="D42">
            <v>816.90499999999997</v>
          </cell>
          <cell r="F42">
            <v>48164.1</v>
          </cell>
          <cell r="G42">
            <v>40385.800000000003</v>
          </cell>
          <cell r="H42">
            <v>31054.2</v>
          </cell>
          <cell r="I42">
            <v>50133.4</v>
          </cell>
        </row>
        <row r="43">
          <cell r="A43">
            <v>1010.16</v>
          </cell>
          <cell r="B43">
            <v>777.61199999999997</v>
          </cell>
          <cell r="C43">
            <v>1011.83</v>
          </cell>
          <cell r="D43">
            <v>761.452</v>
          </cell>
          <cell r="F43">
            <v>46642.5</v>
          </cell>
          <cell r="G43">
            <v>57221</v>
          </cell>
          <cell r="H43">
            <v>45627.5</v>
          </cell>
          <cell r="I43">
            <v>35286.699999999997</v>
          </cell>
        </row>
        <row r="44">
          <cell r="A44">
            <v>1032.72</v>
          </cell>
          <cell r="B44">
            <v>805.08</v>
          </cell>
          <cell r="C44">
            <v>909.28499999999997</v>
          </cell>
          <cell r="D44">
            <v>788.23800000000006</v>
          </cell>
          <cell r="F44">
            <v>48232.800000000003</v>
          </cell>
          <cell r="G44">
            <v>35606.800000000003</v>
          </cell>
          <cell r="H44">
            <v>43674.7</v>
          </cell>
          <cell r="I44">
            <v>35562.699999999997</v>
          </cell>
        </row>
        <row r="45">
          <cell r="A45">
            <v>1038.3499999999999</v>
          </cell>
          <cell r="B45">
            <v>882.63900000000001</v>
          </cell>
          <cell r="C45">
            <v>951.01199999999994</v>
          </cell>
          <cell r="D45">
            <v>852.21500000000003</v>
          </cell>
          <cell r="F45">
            <v>42451.199999999997</v>
          </cell>
          <cell r="G45">
            <v>40377.599999999999</v>
          </cell>
          <cell r="H45">
            <v>39385.9</v>
          </cell>
          <cell r="I45">
            <v>58257.7</v>
          </cell>
        </row>
        <row r="46">
          <cell r="A46">
            <v>1000.65</v>
          </cell>
          <cell r="B46">
            <v>922.18100000000004</v>
          </cell>
          <cell r="C46">
            <v>1058.26</v>
          </cell>
          <cell r="D46">
            <v>911.62400000000002</v>
          </cell>
          <cell r="F46">
            <v>48837</v>
          </cell>
          <cell r="G46">
            <v>46941.9</v>
          </cell>
          <cell r="H46">
            <v>45189.5</v>
          </cell>
          <cell r="I46">
            <v>27783</v>
          </cell>
        </row>
        <row r="47">
          <cell r="A47">
            <v>1085.27</v>
          </cell>
          <cell r="B47">
            <v>952.08399999999995</v>
          </cell>
          <cell r="C47">
            <v>1119.0899999999999</v>
          </cell>
          <cell r="D47">
            <v>1053.96</v>
          </cell>
          <cell r="F47">
            <v>46325.3</v>
          </cell>
          <cell r="G47">
            <v>44080</v>
          </cell>
          <cell r="H47">
            <v>42569.2</v>
          </cell>
          <cell r="I47">
            <v>41765.9</v>
          </cell>
        </row>
        <row r="48">
          <cell r="A48">
            <v>1167.3699999999999</v>
          </cell>
          <cell r="B48">
            <v>894.66600000000005</v>
          </cell>
          <cell r="C48">
            <v>1069.72</v>
          </cell>
          <cell r="D48">
            <v>1025.68</v>
          </cell>
          <cell r="F48">
            <v>41673.9</v>
          </cell>
          <cell r="G48">
            <v>42003.6</v>
          </cell>
          <cell r="H48">
            <v>42110.5</v>
          </cell>
          <cell r="I48">
            <v>33634.6</v>
          </cell>
        </row>
        <row r="49">
          <cell r="A49">
            <v>1137.81</v>
          </cell>
          <cell r="B49">
            <v>1994.21</v>
          </cell>
          <cell r="C49">
            <v>1101.1400000000001</v>
          </cell>
          <cell r="D49">
            <v>1082.57</v>
          </cell>
          <cell r="F49">
            <v>53222</v>
          </cell>
          <cell r="G49">
            <v>9203.82</v>
          </cell>
          <cell r="H49">
            <v>39965.5</v>
          </cell>
          <cell r="I49">
            <v>42186.1</v>
          </cell>
        </row>
        <row r="50">
          <cell r="A50">
            <v>1107.6600000000001</v>
          </cell>
          <cell r="B50">
            <v>826.45399999999995</v>
          </cell>
          <cell r="C50">
            <v>1327.66</v>
          </cell>
          <cell r="D50">
            <v>1444.52</v>
          </cell>
          <cell r="F50">
            <v>53088.800000000003</v>
          </cell>
          <cell r="G50">
            <v>37135.199999999997</v>
          </cell>
          <cell r="H50">
            <v>21739.200000000001</v>
          </cell>
          <cell r="I50">
            <v>18926.7</v>
          </cell>
        </row>
        <row r="51">
          <cell r="A51">
            <v>1196.3499999999999</v>
          </cell>
          <cell r="B51">
            <v>935.24300000000005</v>
          </cell>
          <cell r="C51">
            <v>983.54300000000001</v>
          </cell>
          <cell r="D51">
            <v>928.67399999999998</v>
          </cell>
          <cell r="F51">
            <v>39658</v>
          </cell>
          <cell r="G51">
            <v>41702.800000000003</v>
          </cell>
          <cell r="H51">
            <v>44945</v>
          </cell>
          <cell r="I51">
            <v>37544.400000000001</v>
          </cell>
        </row>
        <row r="52">
          <cell r="A52">
            <v>1222.76</v>
          </cell>
          <cell r="B52">
            <v>908.76900000000001</v>
          </cell>
          <cell r="C52">
            <v>1035.76</v>
          </cell>
          <cell r="D52">
            <v>890.56299999999999</v>
          </cell>
          <cell r="F52">
            <v>40855.5</v>
          </cell>
          <cell r="G52">
            <v>32342.400000000001</v>
          </cell>
          <cell r="H52">
            <v>34737.4</v>
          </cell>
          <cell r="I52">
            <v>39859.800000000003</v>
          </cell>
        </row>
        <row r="53">
          <cell r="A53">
            <v>1246.33</v>
          </cell>
          <cell r="B53">
            <v>871.00800000000004</v>
          </cell>
          <cell r="C53">
            <v>1087.82</v>
          </cell>
          <cell r="D53">
            <v>959.58500000000004</v>
          </cell>
          <cell r="F53">
            <v>39611.300000000003</v>
          </cell>
          <cell r="G53">
            <v>38677.4</v>
          </cell>
          <cell r="H53">
            <v>34223.699999999997</v>
          </cell>
          <cell r="I53">
            <v>41943.1</v>
          </cell>
        </row>
        <row r="54">
          <cell r="A54">
            <v>1181.3</v>
          </cell>
          <cell r="B54">
            <v>1059.52</v>
          </cell>
          <cell r="C54">
            <v>1149.22</v>
          </cell>
          <cell r="D54">
            <v>1022.6</v>
          </cell>
          <cell r="F54">
            <v>41855.199999999997</v>
          </cell>
          <cell r="G54">
            <v>45346.2</v>
          </cell>
          <cell r="H54">
            <v>38950.6</v>
          </cell>
          <cell r="I54">
            <v>29400.799999999999</v>
          </cell>
        </row>
        <row r="55">
          <cell r="A55">
            <v>1075.22</v>
          </cell>
          <cell r="B55">
            <v>978.36199999999997</v>
          </cell>
          <cell r="C55">
            <v>1179.46</v>
          </cell>
          <cell r="D55">
            <v>1046.99</v>
          </cell>
          <cell r="F55">
            <v>40741.5</v>
          </cell>
          <cell r="G55">
            <v>47297.599999999999</v>
          </cell>
          <cell r="H55">
            <v>39402.400000000001</v>
          </cell>
          <cell r="I55">
            <v>41422.6</v>
          </cell>
        </row>
        <row r="56">
          <cell r="A56">
            <v>1151.21</v>
          </cell>
          <cell r="B56">
            <v>1001.97</v>
          </cell>
          <cell r="C56">
            <v>1211.07</v>
          </cell>
          <cell r="D56">
            <v>995.73400000000004</v>
          </cell>
          <cell r="F56">
            <v>41514.6</v>
          </cell>
          <cell r="G56">
            <v>33825.599999999999</v>
          </cell>
          <cell r="H56">
            <v>39715.5</v>
          </cell>
          <cell r="I56">
            <v>48793</v>
          </cell>
        </row>
        <row r="57">
          <cell r="A57">
            <v>1115.72</v>
          </cell>
          <cell r="B57">
            <v>1026.06</v>
          </cell>
          <cell r="C57">
            <v>1158.8399999999999</v>
          </cell>
          <cell r="D57">
            <v>1138.17</v>
          </cell>
          <cell r="F57">
            <v>39480.800000000003</v>
          </cell>
          <cell r="G57">
            <v>39133.4</v>
          </cell>
          <cell r="H57">
            <v>40573.800000000003</v>
          </cell>
          <cell r="I57">
            <v>40789.5</v>
          </cell>
        </row>
        <row r="58">
          <cell r="A58">
            <v>1272.43</v>
          </cell>
          <cell r="B58">
            <v>1071.81</v>
          </cell>
          <cell r="C58">
            <v>1129.3599999999999</v>
          </cell>
          <cell r="D58">
            <v>1162.08</v>
          </cell>
          <cell r="F58">
            <v>36997.9</v>
          </cell>
          <cell r="G58">
            <v>40020.5</v>
          </cell>
          <cell r="H58">
            <v>32542.799999999999</v>
          </cell>
          <cell r="I58">
            <v>48662.6</v>
          </cell>
        </row>
        <row r="59">
          <cell r="A59">
            <v>1214.99</v>
          </cell>
          <cell r="B59">
            <v>1097.4100000000001</v>
          </cell>
          <cell r="C59">
            <v>1223.94</v>
          </cell>
          <cell r="D59">
            <v>1180.75</v>
          </cell>
          <cell r="F59">
            <v>46374.7</v>
          </cell>
          <cell r="G59">
            <v>40189.4</v>
          </cell>
          <cell r="H59">
            <v>43559.4</v>
          </cell>
          <cell r="I59">
            <v>35792.1</v>
          </cell>
        </row>
        <row r="60">
          <cell r="A60">
            <v>1252.4100000000001</v>
          </cell>
          <cell r="B60">
            <v>1121.76</v>
          </cell>
          <cell r="C60">
            <v>1190.9000000000001</v>
          </cell>
          <cell r="D60">
            <v>1107.07</v>
          </cell>
          <cell r="F60">
            <v>37665.300000000003</v>
          </cell>
          <cell r="G60">
            <v>44386.2</v>
          </cell>
          <cell r="H60">
            <v>39512.300000000003</v>
          </cell>
          <cell r="I60">
            <v>46501</v>
          </cell>
        </row>
        <row r="61">
          <cell r="A61">
            <v>1283.46</v>
          </cell>
          <cell r="B61">
            <v>963.08799999999997</v>
          </cell>
          <cell r="C61">
            <v>1248.99</v>
          </cell>
          <cell r="D61">
            <v>1077.72</v>
          </cell>
          <cell r="F61">
            <v>39075.699999999997</v>
          </cell>
          <cell r="G61">
            <v>31407.200000000001</v>
          </cell>
          <cell r="H61">
            <v>34414.6</v>
          </cell>
          <cell r="I61">
            <v>37235.4</v>
          </cell>
        </row>
        <row r="62">
          <cell r="A62">
            <v>1300.83</v>
          </cell>
          <cell r="B62">
            <v>1045.4000000000001</v>
          </cell>
          <cell r="C62">
            <v>1273.28</v>
          </cell>
          <cell r="D62">
            <v>1209.68</v>
          </cell>
          <cell r="F62">
            <v>39642.800000000003</v>
          </cell>
          <cell r="G62">
            <v>44235.199999999997</v>
          </cell>
          <cell r="H62">
            <v>36585.800000000003</v>
          </cell>
          <cell r="I62">
            <v>46358.2</v>
          </cell>
        </row>
        <row r="63">
          <cell r="A63">
            <v>1379.49</v>
          </cell>
          <cell r="B63">
            <v>1172.23</v>
          </cell>
          <cell r="C63">
            <v>1273.8499999999999</v>
          </cell>
          <cell r="D63">
            <v>1243.5999999999999</v>
          </cell>
          <cell r="F63">
            <v>34166.199999999997</v>
          </cell>
          <cell r="G63">
            <v>30307.200000000001</v>
          </cell>
          <cell r="H63">
            <v>28583.599999999999</v>
          </cell>
          <cell r="I63">
            <v>37246.400000000001</v>
          </cell>
        </row>
        <row r="64">
          <cell r="A64">
            <v>1352.97</v>
          </cell>
          <cell r="B64">
            <v>1137.5999999999999</v>
          </cell>
          <cell r="C64">
            <v>1310.0999999999999</v>
          </cell>
          <cell r="D64">
            <v>1278.6400000000001</v>
          </cell>
          <cell r="F64">
            <v>28651</v>
          </cell>
          <cell r="G64">
            <v>43175</v>
          </cell>
          <cell r="H64">
            <v>38662.199999999997</v>
          </cell>
          <cell r="I64">
            <v>45129.1</v>
          </cell>
        </row>
        <row r="65">
          <cell r="A65">
            <v>1329.02</v>
          </cell>
          <cell r="B65">
            <v>1152.56</v>
          </cell>
          <cell r="C65">
            <v>1338.79</v>
          </cell>
          <cell r="D65">
            <v>1310.3499999999999</v>
          </cell>
          <cell r="F65">
            <v>46142.6</v>
          </cell>
          <cell r="G65">
            <v>44286</v>
          </cell>
          <cell r="H65">
            <v>31692.799999999999</v>
          </cell>
          <cell r="I65">
            <v>29292.3</v>
          </cell>
        </row>
        <row r="66">
          <cell r="A66">
            <v>1314.82</v>
          </cell>
          <cell r="B66">
            <v>1096.3</v>
          </cell>
          <cell r="C66">
            <v>1367.78</v>
          </cell>
          <cell r="D66">
            <v>1368</v>
          </cell>
          <cell r="F66">
            <v>39388.800000000003</v>
          </cell>
          <cell r="G66">
            <v>45666.1</v>
          </cell>
          <cell r="H66">
            <v>34708.5</v>
          </cell>
          <cell r="I66">
            <v>32367.1</v>
          </cell>
        </row>
        <row r="67">
          <cell r="A67">
            <v>1417.28</v>
          </cell>
          <cell r="B67">
            <v>1166.2</v>
          </cell>
          <cell r="C67">
            <v>1299.95</v>
          </cell>
          <cell r="D67">
            <v>1111.52</v>
          </cell>
          <cell r="F67">
            <v>37111.9</v>
          </cell>
          <cell r="G67">
            <v>24040.9</v>
          </cell>
          <cell r="H67">
            <v>42846.6</v>
          </cell>
          <cell r="I67">
            <v>37666.6</v>
          </cell>
        </row>
        <row r="68">
          <cell r="A68">
            <v>1451.05</v>
          </cell>
          <cell r="B68">
            <v>1274.71</v>
          </cell>
          <cell r="C68">
            <v>1392.59</v>
          </cell>
          <cell r="D68">
            <v>1138.53</v>
          </cell>
          <cell r="F68">
            <v>40689.300000000003</v>
          </cell>
          <cell r="G68">
            <v>48717.599999999999</v>
          </cell>
          <cell r="H68">
            <v>35131.5</v>
          </cell>
          <cell r="I68">
            <v>33475.300000000003</v>
          </cell>
        </row>
        <row r="69">
          <cell r="A69">
            <v>1400.79</v>
          </cell>
          <cell r="B69">
            <v>1254.5</v>
          </cell>
          <cell r="C69">
            <v>1396.45</v>
          </cell>
          <cell r="D69">
            <v>1225.07</v>
          </cell>
          <cell r="F69">
            <v>41539.4</v>
          </cell>
          <cell r="G69">
            <v>38065</v>
          </cell>
          <cell r="H69">
            <v>36699.800000000003</v>
          </cell>
          <cell r="I69">
            <v>46396.6</v>
          </cell>
        </row>
        <row r="70">
          <cell r="A70">
            <v>1513.95</v>
          </cell>
          <cell r="B70">
            <v>1190.3900000000001</v>
          </cell>
          <cell r="C70">
            <v>1355.71</v>
          </cell>
          <cell r="D70">
            <v>1189.6199999999999</v>
          </cell>
          <cell r="F70">
            <v>33151.300000000003</v>
          </cell>
          <cell r="G70">
            <v>35260.699999999997</v>
          </cell>
          <cell r="H70">
            <v>34832.1</v>
          </cell>
          <cell r="I70">
            <v>35249.599999999999</v>
          </cell>
        </row>
        <row r="71">
          <cell r="A71">
            <v>1428.88</v>
          </cell>
          <cell r="B71">
            <v>1197.6400000000001</v>
          </cell>
          <cell r="C71">
            <v>1456.82</v>
          </cell>
          <cell r="D71">
            <v>1257.1600000000001</v>
          </cell>
          <cell r="F71">
            <v>35882.800000000003</v>
          </cell>
          <cell r="G71">
            <v>41141.1</v>
          </cell>
          <cell r="H71">
            <v>22333.8</v>
          </cell>
          <cell r="I71">
            <v>36179.300000000003</v>
          </cell>
        </row>
        <row r="72">
          <cell r="A72">
            <v>1377.47</v>
          </cell>
          <cell r="B72">
            <v>1224.6600000000001</v>
          </cell>
          <cell r="C72">
            <v>1483.75</v>
          </cell>
          <cell r="D72">
            <v>1320</v>
          </cell>
          <cell r="F72">
            <v>33544.1</v>
          </cell>
          <cell r="G72">
            <v>39056.5</v>
          </cell>
          <cell r="H72">
            <v>27914.9</v>
          </cell>
          <cell r="I72">
            <v>34946.1</v>
          </cell>
        </row>
        <row r="73">
          <cell r="A73">
            <v>1350.65</v>
          </cell>
          <cell r="B73">
            <v>1372.94</v>
          </cell>
          <cell r="C73">
            <v>1424.83</v>
          </cell>
          <cell r="D73">
            <v>1369.81</v>
          </cell>
          <cell r="F73">
            <v>37128.300000000003</v>
          </cell>
          <cell r="G73">
            <v>30878.5</v>
          </cell>
          <cell r="H73">
            <v>33096.300000000003</v>
          </cell>
          <cell r="I73">
            <v>35031.300000000003</v>
          </cell>
        </row>
        <row r="74">
          <cell r="A74">
            <v>1459.68</v>
          </cell>
          <cell r="B74">
            <v>1353.36</v>
          </cell>
          <cell r="C74">
            <v>1449.26</v>
          </cell>
          <cell r="D74">
            <v>1291.0899999999999</v>
          </cell>
          <cell r="F74">
            <v>35207.1</v>
          </cell>
          <cell r="G74">
            <v>40553.4</v>
          </cell>
          <cell r="H74">
            <v>32132.2</v>
          </cell>
          <cell r="I74">
            <v>42716.2</v>
          </cell>
        </row>
        <row r="75">
          <cell r="A75">
            <v>1485.43</v>
          </cell>
          <cell r="B75">
            <v>1327.28</v>
          </cell>
          <cell r="C75">
            <v>1478.92</v>
          </cell>
          <cell r="D75">
            <v>1400.27</v>
          </cell>
          <cell r="F75">
            <v>34244.400000000001</v>
          </cell>
          <cell r="G75">
            <v>35119.199999999997</v>
          </cell>
          <cell r="H75">
            <v>25205.4</v>
          </cell>
          <cell r="I75">
            <v>34624.800000000003</v>
          </cell>
        </row>
        <row r="76">
          <cell r="A76">
            <v>1554.47</v>
          </cell>
          <cell r="B76">
            <v>1317.51</v>
          </cell>
          <cell r="C76">
            <v>1531.22</v>
          </cell>
          <cell r="D76">
            <v>1337.87</v>
          </cell>
          <cell r="F76">
            <v>31326.2</v>
          </cell>
          <cell r="G76">
            <v>37798.5</v>
          </cell>
          <cell r="H76">
            <v>31334.3</v>
          </cell>
          <cell r="I76">
            <v>29790.799999999999</v>
          </cell>
        </row>
        <row r="77">
          <cell r="A77">
            <v>1583.62</v>
          </cell>
          <cell r="B77">
            <v>1442.81</v>
          </cell>
          <cell r="C77">
            <v>1505.46</v>
          </cell>
          <cell r="D77">
            <v>1462.89</v>
          </cell>
          <cell r="F77">
            <v>29694.7</v>
          </cell>
          <cell r="G77">
            <v>27739.200000000001</v>
          </cell>
          <cell r="H77">
            <v>28454.6</v>
          </cell>
          <cell r="I77">
            <v>27095</v>
          </cell>
        </row>
        <row r="78">
          <cell r="A78">
            <v>1521.89</v>
          </cell>
          <cell r="B78">
            <v>1501.6</v>
          </cell>
          <cell r="C78">
            <v>1588.25</v>
          </cell>
          <cell r="D78">
            <v>1421.17</v>
          </cell>
          <cell r="F78">
            <v>30945.8</v>
          </cell>
          <cell r="G78">
            <v>42242.5</v>
          </cell>
          <cell r="H78">
            <v>19738.3</v>
          </cell>
          <cell r="I78">
            <v>32249</v>
          </cell>
        </row>
        <row r="79">
          <cell r="A79">
            <v>1608.92</v>
          </cell>
          <cell r="B79">
            <v>1395.56</v>
          </cell>
          <cell r="C79">
            <v>1597.48</v>
          </cell>
          <cell r="D79">
            <v>1509.07</v>
          </cell>
          <cell r="F79">
            <v>25502</v>
          </cell>
          <cell r="G79">
            <v>37110.5</v>
          </cell>
          <cell r="H79">
            <v>22398.3</v>
          </cell>
          <cell r="I79">
            <v>32038.9</v>
          </cell>
        </row>
        <row r="80">
          <cell r="A80">
            <v>1628.52</v>
          </cell>
          <cell r="B80">
            <v>1468.58</v>
          </cell>
          <cell r="C80">
            <v>1543.77</v>
          </cell>
          <cell r="D80">
            <v>1587.89</v>
          </cell>
          <cell r="F80">
            <v>18323.8</v>
          </cell>
          <cell r="G80">
            <v>34288.400000000001</v>
          </cell>
          <cell r="H80">
            <v>22912</v>
          </cell>
          <cell r="I80">
            <v>38261.300000000003</v>
          </cell>
        </row>
        <row r="81">
          <cell r="A81">
            <v>1651.07</v>
          </cell>
          <cell r="B81">
            <v>1247.6400000000001</v>
          </cell>
          <cell r="C81">
            <v>1571.5</v>
          </cell>
          <cell r="D81">
            <v>1556.9</v>
          </cell>
          <cell r="F81">
            <v>26391.9</v>
          </cell>
          <cell r="G81">
            <v>43209.3</v>
          </cell>
          <cell r="H81">
            <v>19278.2</v>
          </cell>
          <cell r="I81">
            <v>26856.1</v>
          </cell>
        </row>
        <row r="82">
          <cell r="A82">
            <v>1760.5</v>
          </cell>
          <cell r="B82">
            <v>1379.93</v>
          </cell>
          <cell r="C82">
            <v>1638.16</v>
          </cell>
          <cell r="D82">
            <v>1536.62</v>
          </cell>
          <cell r="F82">
            <v>18766</v>
          </cell>
          <cell r="G82">
            <v>36669.699999999997</v>
          </cell>
          <cell r="H82">
            <v>14566.5</v>
          </cell>
          <cell r="I82">
            <v>26374.1</v>
          </cell>
        </row>
        <row r="83">
          <cell r="A83">
            <v>1682.08</v>
          </cell>
          <cell r="B83">
            <v>1297.5899999999999</v>
          </cell>
          <cell r="C83">
            <v>1623.96</v>
          </cell>
          <cell r="D83">
            <v>1523.85</v>
          </cell>
          <cell r="F83">
            <v>20898.8</v>
          </cell>
          <cell r="G83">
            <v>31227.3</v>
          </cell>
          <cell r="H83">
            <v>18226.3</v>
          </cell>
          <cell r="I83">
            <v>29907.5</v>
          </cell>
        </row>
        <row r="84">
          <cell r="A84">
            <v>1784.14</v>
          </cell>
          <cell r="B84">
            <v>1342.23</v>
          </cell>
          <cell r="C84">
            <v>1669.76</v>
          </cell>
          <cell r="D84">
            <v>1641.92</v>
          </cell>
          <cell r="F84">
            <v>17017.8</v>
          </cell>
          <cell r="G84">
            <v>31166.9</v>
          </cell>
          <cell r="H84">
            <v>17837.7</v>
          </cell>
          <cell r="I84">
            <v>30562.6</v>
          </cell>
        </row>
        <row r="85">
          <cell r="A85">
            <v>1714.46</v>
          </cell>
          <cell r="B85">
            <v>1478.41</v>
          </cell>
          <cell r="C85">
            <v>1745.93</v>
          </cell>
          <cell r="D85">
            <v>1617.76</v>
          </cell>
          <cell r="F85">
            <v>19492.5</v>
          </cell>
          <cell r="G85">
            <v>41197.4</v>
          </cell>
          <cell r="H85">
            <v>14304.2</v>
          </cell>
          <cell r="I85">
            <v>21924.6</v>
          </cell>
        </row>
        <row r="86">
          <cell r="A86">
            <v>1745.7</v>
          </cell>
          <cell r="B86">
            <v>1411.16</v>
          </cell>
          <cell r="C86">
            <v>1694.56</v>
          </cell>
          <cell r="D86">
            <v>1691.46</v>
          </cell>
          <cell r="F86">
            <v>17019.2</v>
          </cell>
          <cell r="G86">
            <v>33041.4</v>
          </cell>
          <cell r="H86">
            <v>14581.6</v>
          </cell>
          <cell r="I86">
            <v>32623.9</v>
          </cell>
        </row>
        <row r="87">
          <cell r="A87">
            <v>1891.47</v>
          </cell>
          <cell r="B87">
            <v>1442.09</v>
          </cell>
          <cell r="C87">
            <v>1866.47</v>
          </cell>
          <cell r="D87">
            <v>1486.13</v>
          </cell>
          <cell r="F87">
            <v>19531</v>
          </cell>
          <cell r="G87">
            <v>34225.199999999997</v>
          </cell>
          <cell r="H87">
            <v>15275.1</v>
          </cell>
          <cell r="I87">
            <v>26694</v>
          </cell>
        </row>
        <row r="88">
          <cell r="A88">
            <v>1810.87</v>
          </cell>
          <cell r="B88">
            <v>1520.08</v>
          </cell>
          <cell r="C88">
            <v>1958.64</v>
          </cell>
          <cell r="D88">
            <v>1432.72</v>
          </cell>
          <cell r="F88">
            <v>15824.5</v>
          </cell>
          <cell r="G88">
            <v>40116.699999999997</v>
          </cell>
          <cell r="H88">
            <v>7689.05</v>
          </cell>
          <cell r="I88">
            <v>28554.799999999999</v>
          </cell>
        </row>
        <row r="89">
          <cell r="A89">
            <v>1874.02</v>
          </cell>
          <cell r="B89">
            <v>1579.73</v>
          </cell>
          <cell r="C89">
            <v>1515.69</v>
          </cell>
          <cell r="D89">
            <v>1460.55</v>
          </cell>
          <cell r="F89">
            <v>15722.8</v>
          </cell>
          <cell r="G89">
            <v>33876.400000000001</v>
          </cell>
          <cell r="H89">
            <v>16403.900000000001</v>
          </cell>
          <cell r="I89">
            <v>22188.3</v>
          </cell>
        </row>
        <row r="90">
          <cell r="A90">
            <v>1969.28</v>
          </cell>
          <cell r="B90">
            <v>1688.85</v>
          </cell>
          <cell r="C90">
            <v>1561.84</v>
          </cell>
          <cell r="D90">
            <v>1397.26</v>
          </cell>
          <cell r="F90">
            <v>17199.099999999999</v>
          </cell>
          <cell r="G90">
            <v>19768.599999999999</v>
          </cell>
          <cell r="H90">
            <v>26367.200000000001</v>
          </cell>
          <cell r="I90">
            <v>24407.5</v>
          </cell>
        </row>
        <row r="91">
          <cell r="A91">
            <v>623.21199999999999</v>
          </cell>
          <cell r="B91">
            <v>1619.75</v>
          </cell>
          <cell r="C91">
            <v>1658.48</v>
          </cell>
          <cell r="D91">
            <v>1564.99</v>
          </cell>
          <cell r="F91">
            <v>34245.800000000003</v>
          </cell>
          <cell r="G91">
            <v>35035.5</v>
          </cell>
          <cell r="H91">
            <v>14293.2</v>
          </cell>
          <cell r="I91">
            <v>30480.2</v>
          </cell>
        </row>
        <row r="92">
          <cell r="A92">
            <v>693.34199999999998</v>
          </cell>
          <cell r="B92">
            <v>1667.67</v>
          </cell>
          <cell r="C92">
            <v>1614.45</v>
          </cell>
          <cell r="D92">
            <v>1609.37</v>
          </cell>
          <cell r="F92">
            <v>33419.1</v>
          </cell>
          <cell r="G92">
            <v>18538.099999999999</v>
          </cell>
          <cell r="H92">
            <v>18281.2</v>
          </cell>
          <cell r="I92">
            <v>30761.7</v>
          </cell>
        </row>
        <row r="93">
          <cell r="A93">
            <v>824.98900000000003</v>
          </cell>
          <cell r="B93">
            <v>1726.51</v>
          </cell>
          <cell r="C93">
            <v>1681.89</v>
          </cell>
          <cell r="D93">
            <v>1726.26</v>
          </cell>
          <cell r="F93">
            <v>33725.300000000003</v>
          </cell>
          <cell r="G93">
            <v>14905.7</v>
          </cell>
          <cell r="H93">
            <v>15456.4</v>
          </cell>
          <cell r="I93">
            <v>28366.7</v>
          </cell>
        </row>
        <row r="94">
          <cell r="A94">
            <v>951.59900000000005</v>
          </cell>
          <cell r="B94">
            <v>1752.47</v>
          </cell>
          <cell r="C94">
            <v>1647.2</v>
          </cell>
          <cell r="D94">
            <v>1654.54</v>
          </cell>
          <cell r="F94">
            <v>41056</v>
          </cell>
          <cell r="G94">
            <v>21332.7</v>
          </cell>
          <cell r="H94">
            <v>16748.599999999999</v>
          </cell>
          <cell r="I94">
            <v>29582.1</v>
          </cell>
        </row>
        <row r="95">
          <cell r="A95">
            <v>260.012</v>
          </cell>
          <cell r="B95">
            <v>1733.58</v>
          </cell>
          <cell r="C95">
            <v>1703.74</v>
          </cell>
          <cell r="D95">
            <v>1757.75</v>
          </cell>
          <cell r="F95">
            <v>33664.9</v>
          </cell>
          <cell r="G95">
            <v>20260.2</v>
          </cell>
          <cell r="H95">
            <v>13101.2</v>
          </cell>
          <cell r="I95">
            <v>27453.5</v>
          </cell>
        </row>
        <row r="96">
          <cell r="A96">
            <v>382.01</v>
          </cell>
          <cell r="B96">
            <v>1850.2</v>
          </cell>
          <cell r="C96">
            <v>1759.28</v>
          </cell>
          <cell r="D96">
            <v>1789.43</v>
          </cell>
          <cell r="F96">
            <v>35818.199999999997</v>
          </cell>
          <cell r="G96">
            <v>15512.7</v>
          </cell>
          <cell r="H96">
            <v>7469.32</v>
          </cell>
          <cell r="I96">
            <v>18008</v>
          </cell>
        </row>
        <row r="97">
          <cell r="A97">
            <v>411.36599999999999</v>
          </cell>
          <cell r="B97">
            <v>1967.92</v>
          </cell>
          <cell r="C97">
            <v>1733.8</v>
          </cell>
          <cell r="D97">
            <v>1840.69</v>
          </cell>
          <cell r="F97">
            <v>38150.1</v>
          </cell>
          <cell r="G97">
            <v>16082.6</v>
          </cell>
          <cell r="H97">
            <v>11475.2</v>
          </cell>
          <cell r="I97">
            <v>20565</v>
          </cell>
        </row>
        <row r="98">
          <cell r="A98">
            <v>437.46600000000001</v>
          </cell>
          <cell r="B98">
            <v>1710.63</v>
          </cell>
          <cell r="C98">
            <v>1718.52</v>
          </cell>
          <cell r="D98">
            <v>1822.93</v>
          </cell>
          <cell r="F98">
            <v>27369.7</v>
          </cell>
          <cell r="G98">
            <v>13245.4</v>
          </cell>
          <cell r="H98">
            <v>14904.3</v>
          </cell>
          <cell r="I98">
            <v>18874.5</v>
          </cell>
        </row>
        <row r="99">
          <cell r="A99">
            <v>1488.24</v>
          </cell>
          <cell r="B99">
            <v>1789.05</v>
          </cell>
          <cell r="C99">
            <v>1764</v>
          </cell>
          <cell r="D99">
            <v>1887.52</v>
          </cell>
          <cell r="F99">
            <v>32404.2</v>
          </cell>
          <cell r="G99">
            <v>16717.099999999999</v>
          </cell>
          <cell r="H99">
            <v>15773.6</v>
          </cell>
          <cell r="I99">
            <v>20414</v>
          </cell>
        </row>
        <row r="100">
          <cell r="A100">
            <v>1541.28</v>
          </cell>
          <cell r="B100">
            <v>1912.12</v>
          </cell>
          <cell r="C100">
            <v>1722.24</v>
          </cell>
          <cell r="D100">
            <v>1918.69</v>
          </cell>
          <cell r="F100">
            <v>26327.4</v>
          </cell>
          <cell r="G100">
            <v>14524</v>
          </cell>
          <cell r="H100">
            <v>9667.9599999999991</v>
          </cell>
          <cell r="I100">
            <v>18170</v>
          </cell>
        </row>
        <row r="101">
          <cell r="A101">
            <v>1571.6</v>
          </cell>
          <cell r="B101">
            <v>1884.24</v>
          </cell>
          <cell r="C101">
            <v>1802.63</v>
          </cell>
          <cell r="D101">
            <v>1856.83</v>
          </cell>
          <cell r="F101">
            <v>26560.9</v>
          </cell>
          <cell r="G101">
            <v>15613</v>
          </cell>
          <cell r="H101">
            <v>10814.7</v>
          </cell>
          <cell r="I101">
            <v>17196.3</v>
          </cell>
        </row>
        <row r="102">
          <cell r="A102">
            <v>1632.75</v>
          </cell>
          <cell r="B102">
            <v>1638.62</v>
          </cell>
          <cell r="C102">
            <v>1780.59</v>
          </cell>
          <cell r="D102">
            <v>2140.4</v>
          </cell>
          <cell r="F102">
            <v>16956</v>
          </cell>
          <cell r="G102">
            <v>19081.7</v>
          </cell>
          <cell r="H102">
            <v>14897.4</v>
          </cell>
          <cell r="I102">
            <v>14687.3</v>
          </cell>
        </row>
        <row r="103">
          <cell r="A103">
            <v>1679.88</v>
          </cell>
          <cell r="B103">
            <v>1607.76</v>
          </cell>
          <cell r="C103">
            <v>1808.49</v>
          </cell>
          <cell r="D103">
            <v>1675.61</v>
          </cell>
          <cell r="F103">
            <v>18948.7</v>
          </cell>
          <cell r="G103">
            <v>27719.7</v>
          </cell>
          <cell r="H103">
            <v>9474.32</v>
          </cell>
          <cell r="I103">
            <v>21275</v>
          </cell>
        </row>
        <row r="104">
          <cell r="A104">
            <v>1604.46</v>
          </cell>
          <cell r="B104">
            <v>1678.67</v>
          </cell>
          <cell r="C104">
            <v>1792.45</v>
          </cell>
          <cell r="D104">
            <v>1744.44</v>
          </cell>
          <cell r="F104">
            <v>20457.900000000001</v>
          </cell>
          <cell r="G104">
            <v>15298.3</v>
          </cell>
          <cell r="H104">
            <v>10566.1</v>
          </cell>
          <cell r="I104">
            <v>15994.7</v>
          </cell>
        </row>
        <row r="105">
          <cell r="A105">
            <v>1660.01</v>
          </cell>
          <cell r="B105">
            <v>1704.17</v>
          </cell>
          <cell r="C105">
            <v>1826.05</v>
          </cell>
          <cell r="D105">
            <v>1710.23</v>
          </cell>
          <cell r="F105">
            <v>20140.7</v>
          </cell>
          <cell r="G105">
            <v>18123.2</v>
          </cell>
          <cell r="H105">
            <v>14400.3</v>
          </cell>
          <cell r="I105">
            <v>21258.5</v>
          </cell>
        </row>
        <row r="106">
          <cell r="A106">
            <v>1695.78</v>
          </cell>
          <cell r="B106">
            <v>1649.23</v>
          </cell>
          <cell r="C106">
            <v>1849.97</v>
          </cell>
          <cell r="D106">
            <v>1778.13</v>
          </cell>
          <cell r="F106">
            <v>12827.9</v>
          </cell>
          <cell r="G106">
            <v>26283.200000000001</v>
          </cell>
          <cell r="H106">
            <v>14150.4</v>
          </cell>
          <cell r="I106">
            <v>18893.7</v>
          </cell>
        </row>
        <row r="107">
          <cell r="A107">
            <v>1713.02</v>
          </cell>
          <cell r="B107">
            <v>1801.3</v>
          </cell>
          <cell r="C107">
            <v>1833.76</v>
          </cell>
          <cell r="D107">
            <v>1807.17</v>
          </cell>
          <cell r="F107">
            <v>18900.599999999999</v>
          </cell>
          <cell r="G107">
            <v>16450.5</v>
          </cell>
          <cell r="H107">
            <v>11710</v>
          </cell>
          <cell r="I107">
            <v>21119.8</v>
          </cell>
        </row>
        <row r="108">
          <cell r="A108">
            <v>1737.13</v>
          </cell>
          <cell r="B108">
            <v>1776.5</v>
          </cell>
          <cell r="C108">
            <v>1874.52</v>
          </cell>
          <cell r="D108">
            <v>1901.47</v>
          </cell>
          <cell r="F108">
            <v>16945.099999999999</v>
          </cell>
          <cell r="G108">
            <v>15400</v>
          </cell>
          <cell r="H108">
            <v>5686.79</v>
          </cell>
          <cell r="I108">
            <v>12891.1</v>
          </cell>
        </row>
        <row r="109">
          <cell r="A109">
            <v>1770.12</v>
          </cell>
          <cell r="B109">
            <v>1762.47</v>
          </cell>
          <cell r="C109">
            <v>1914.53</v>
          </cell>
          <cell r="D109">
            <v>1938.49</v>
          </cell>
          <cell r="F109">
            <v>13927.9</v>
          </cell>
          <cell r="G109">
            <v>13447.2</v>
          </cell>
          <cell r="H109">
            <v>11971</v>
          </cell>
          <cell r="I109">
            <v>15043</v>
          </cell>
        </row>
        <row r="110">
          <cell r="A110">
            <v>1800.93</v>
          </cell>
          <cell r="B110">
            <v>1829.44</v>
          </cell>
          <cell r="C110">
            <v>1894.14</v>
          </cell>
          <cell r="D110">
            <v>1967.65</v>
          </cell>
          <cell r="F110">
            <v>16136.2</v>
          </cell>
          <cell r="G110">
            <v>16234.9</v>
          </cell>
          <cell r="H110">
            <v>9786.06</v>
          </cell>
          <cell r="I110">
            <v>13132.8</v>
          </cell>
        </row>
        <row r="111">
          <cell r="A111">
            <v>1829.31</v>
          </cell>
          <cell r="B111">
            <v>1817.97</v>
          </cell>
          <cell r="C111">
            <v>1968.2</v>
          </cell>
          <cell r="D111">
            <v>1948.77</v>
          </cell>
          <cell r="F111">
            <v>16235.1</v>
          </cell>
          <cell r="G111">
            <v>16303.6</v>
          </cell>
          <cell r="H111">
            <v>8941.49</v>
          </cell>
          <cell r="I111">
            <v>11935.3</v>
          </cell>
        </row>
        <row r="112">
          <cell r="A112">
            <v>1841.41</v>
          </cell>
          <cell r="B112">
            <v>1897.73</v>
          </cell>
          <cell r="C112">
            <v>1941.48</v>
          </cell>
          <cell r="D112">
            <v>1999.09</v>
          </cell>
          <cell r="F112">
            <v>16652.599999999999</v>
          </cell>
          <cell r="G112">
            <v>12617.7</v>
          </cell>
          <cell r="H112">
            <v>8202.66</v>
          </cell>
          <cell r="I112">
            <v>7598.42</v>
          </cell>
        </row>
        <row r="113">
          <cell r="A113">
            <v>1859.15</v>
          </cell>
          <cell r="B113">
            <v>1871.83</v>
          </cell>
          <cell r="C113">
            <v>1920.01</v>
          </cell>
          <cell r="D113">
            <v>2004.11</v>
          </cell>
          <cell r="F113">
            <v>15887.6</v>
          </cell>
          <cell r="G113">
            <v>13478.8</v>
          </cell>
          <cell r="H113">
            <v>8173.82</v>
          </cell>
          <cell r="I113">
            <v>9688.56</v>
          </cell>
        </row>
        <row r="114">
          <cell r="A114">
            <v>1919.73</v>
          </cell>
          <cell r="B114">
            <v>1926.46</v>
          </cell>
          <cell r="C114">
            <v>1991.86</v>
          </cell>
          <cell r="D114">
            <v>1978.67</v>
          </cell>
          <cell r="F114">
            <v>10996</v>
          </cell>
          <cell r="G114">
            <v>13160.1</v>
          </cell>
          <cell r="H114">
            <v>5118.25</v>
          </cell>
          <cell r="I114">
            <v>15194.1</v>
          </cell>
        </row>
        <row r="115">
          <cell r="A115">
            <v>1912.66</v>
          </cell>
          <cell r="B115">
            <v>1949.89</v>
          </cell>
          <cell r="C115">
            <v>2000.06</v>
          </cell>
          <cell r="D115">
            <v>2028.6</v>
          </cell>
          <cell r="F115">
            <v>12558.8</v>
          </cell>
          <cell r="G115">
            <v>10914.8</v>
          </cell>
          <cell r="H115">
            <v>6656.33</v>
          </cell>
          <cell r="I115">
            <v>11399.7</v>
          </cell>
        </row>
        <row r="116">
          <cell r="A116">
            <v>1940.32</v>
          </cell>
          <cell r="B116">
            <v>2017.82</v>
          </cell>
          <cell r="C116">
            <v>2073.1999999999998</v>
          </cell>
          <cell r="D116">
            <v>2051.2399999999998</v>
          </cell>
          <cell r="F116">
            <v>11266.5</v>
          </cell>
          <cell r="G116">
            <v>5754.05</v>
          </cell>
          <cell r="H116">
            <v>3749.08</v>
          </cell>
          <cell r="I116">
            <v>6120.76</v>
          </cell>
        </row>
        <row r="117">
          <cell r="A117">
            <v>1967.53</v>
          </cell>
          <cell r="B117">
            <v>2010.16</v>
          </cell>
          <cell r="C117">
            <v>2046.45</v>
          </cell>
          <cell r="D117">
            <v>2062.63</v>
          </cell>
          <cell r="F117">
            <v>9956.3799999999992</v>
          </cell>
          <cell r="G117">
            <v>8033.69</v>
          </cell>
          <cell r="H117">
            <v>4378.05</v>
          </cell>
          <cell r="I117">
            <v>8664.09</v>
          </cell>
        </row>
        <row r="118">
          <cell r="A118">
            <v>1992.54</v>
          </cell>
          <cell r="B118">
            <v>1988.58</v>
          </cell>
          <cell r="C118">
            <v>2021.24</v>
          </cell>
          <cell r="D118">
            <v>2013.62</v>
          </cell>
          <cell r="F118">
            <v>11435.4</v>
          </cell>
          <cell r="G118">
            <v>9416.59</v>
          </cell>
          <cell r="H118">
            <v>5789.79</v>
          </cell>
          <cell r="I118">
            <v>7485.81</v>
          </cell>
        </row>
        <row r="119">
          <cell r="A119">
            <v>2050.65</v>
          </cell>
          <cell r="B119">
            <v>1557.59</v>
          </cell>
          <cell r="C119">
            <v>2033.01</v>
          </cell>
          <cell r="D119">
            <v>2043.44</v>
          </cell>
          <cell r="F119">
            <v>8735.52</v>
          </cell>
          <cell r="G119">
            <v>31574.5</v>
          </cell>
          <cell r="H119">
            <v>5582.42</v>
          </cell>
          <cell r="I119">
            <v>8529.51</v>
          </cell>
        </row>
        <row r="120">
          <cell r="A120">
            <v>2125.4</v>
          </cell>
          <cell r="B120">
            <v>1940.25</v>
          </cell>
          <cell r="C120">
            <v>2085.42</v>
          </cell>
          <cell r="D120">
            <v>2115.61</v>
          </cell>
          <cell r="F120">
            <v>5309.15</v>
          </cell>
          <cell r="G120">
            <v>10850.3</v>
          </cell>
          <cell r="H120">
            <v>3147.58</v>
          </cell>
          <cell r="I120">
            <v>2599.64</v>
          </cell>
        </row>
        <row r="121">
          <cell r="A121">
            <v>1942.21</v>
          </cell>
          <cell r="B121">
            <v>583.24900000000002</v>
          </cell>
          <cell r="C121">
            <v>2095.94</v>
          </cell>
          <cell r="D121">
            <v>2120.21</v>
          </cell>
          <cell r="F121">
            <v>9479.84</v>
          </cell>
          <cell r="G121">
            <v>34752.6</v>
          </cell>
          <cell r="H121">
            <v>2044.83</v>
          </cell>
          <cell r="I121">
            <v>2668.3</v>
          </cell>
        </row>
        <row r="122">
          <cell r="A122">
            <v>2035.05</v>
          </cell>
          <cell r="B122">
            <v>396.27</v>
          </cell>
          <cell r="C122">
            <v>2105.5500000000002</v>
          </cell>
          <cell r="D122">
            <v>2077.5100000000002</v>
          </cell>
          <cell r="F122">
            <v>10518</v>
          </cell>
          <cell r="G122">
            <v>29635.7</v>
          </cell>
          <cell r="H122">
            <v>1899.26</v>
          </cell>
          <cell r="I122">
            <v>3506.01</v>
          </cell>
        </row>
        <row r="123">
          <cell r="A123">
            <v>2062.19</v>
          </cell>
          <cell r="B123">
            <v>824.73500000000001</v>
          </cell>
          <cell r="C123">
            <v>1940.82</v>
          </cell>
          <cell r="D123">
            <v>2081.23</v>
          </cell>
          <cell r="F123">
            <v>7185.07</v>
          </cell>
          <cell r="G123">
            <v>32909.599999999999</v>
          </cell>
          <cell r="H123">
            <v>7283.93</v>
          </cell>
          <cell r="I123">
            <v>2590.0300000000002</v>
          </cell>
        </row>
        <row r="124">
          <cell r="A124">
            <v>2087.23</v>
          </cell>
          <cell r="B124">
            <v>1220.44</v>
          </cell>
          <cell r="C124">
            <v>1980.25</v>
          </cell>
          <cell r="D124">
            <v>2099.9299999999998</v>
          </cell>
          <cell r="F124">
            <v>3966.07</v>
          </cell>
          <cell r="G124">
            <v>34633.1</v>
          </cell>
          <cell r="H124">
            <v>7373.19</v>
          </cell>
          <cell r="I124">
            <v>6373.44</v>
          </cell>
        </row>
        <row r="125">
          <cell r="A125">
            <v>2075.6</v>
          </cell>
          <cell r="B125">
            <v>1423.28</v>
          </cell>
          <cell r="C125">
            <v>2012.37</v>
          </cell>
          <cell r="D125">
            <v>2159.06</v>
          </cell>
          <cell r="F125">
            <v>6812.91</v>
          </cell>
          <cell r="G125">
            <v>26389.200000000001</v>
          </cell>
          <cell r="H125">
            <v>1995.39</v>
          </cell>
          <cell r="I125">
            <v>2986.91</v>
          </cell>
        </row>
        <row r="126">
          <cell r="A126">
            <v>2111.85</v>
          </cell>
          <cell r="B126">
            <v>1583.57</v>
          </cell>
          <cell r="C126">
            <v>359.30900000000003</v>
          </cell>
          <cell r="D126">
            <v>2209.9</v>
          </cell>
          <cell r="F126">
            <v>4894.42</v>
          </cell>
          <cell r="G126">
            <v>26249.1</v>
          </cell>
          <cell r="H126">
            <v>26091.1</v>
          </cell>
          <cell r="I126">
            <v>6785.43</v>
          </cell>
        </row>
        <row r="127">
          <cell r="A127">
            <v>2005.4</v>
          </cell>
          <cell r="B127">
            <v>1660.54</v>
          </cell>
          <cell r="C127">
            <v>329.32</v>
          </cell>
          <cell r="D127">
            <v>2191.58</v>
          </cell>
          <cell r="F127">
            <v>4244.8500000000004</v>
          </cell>
          <cell r="G127">
            <v>5398.42</v>
          </cell>
          <cell r="H127">
            <v>35020.300000000003</v>
          </cell>
          <cell r="I127">
            <v>2715</v>
          </cell>
        </row>
        <row r="128">
          <cell r="A128">
            <v>2021.41</v>
          </cell>
          <cell r="B128">
            <v>1295.3699999999999</v>
          </cell>
          <cell r="C128">
            <v>472.42099999999999</v>
          </cell>
          <cell r="D128">
            <v>2176.56</v>
          </cell>
          <cell r="F128">
            <v>3219</v>
          </cell>
          <cell r="G128">
            <v>30724.7</v>
          </cell>
          <cell r="H128">
            <v>25832.9</v>
          </cell>
          <cell r="I128">
            <v>5918.88</v>
          </cell>
        </row>
        <row r="129">
          <cell r="A129">
            <v>2098.1799999999998</v>
          </cell>
          <cell r="B129">
            <v>1539.27</v>
          </cell>
          <cell r="C129">
            <v>160.16</v>
          </cell>
          <cell r="D129">
            <v>1870.63</v>
          </cell>
          <cell r="F129">
            <v>7360.85</v>
          </cell>
          <cell r="G129">
            <v>37068</v>
          </cell>
          <cell r="H129">
            <v>11379.1</v>
          </cell>
          <cell r="I129">
            <v>11911.9</v>
          </cell>
        </row>
        <row r="130">
          <cell r="A130">
            <v>2139.63</v>
          </cell>
          <cell r="B130">
            <v>2044.53</v>
          </cell>
          <cell r="C130">
            <v>207.82599999999999</v>
          </cell>
          <cell r="D130">
            <v>2115.85</v>
          </cell>
          <cell r="F130">
            <v>4272.3100000000004</v>
          </cell>
          <cell r="G130">
            <v>6709.92</v>
          </cell>
          <cell r="H130">
            <v>25319.3</v>
          </cell>
          <cell r="I130">
            <v>5462.95</v>
          </cell>
        </row>
        <row r="131">
          <cell r="A131">
            <v>2162.0300000000002</v>
          </cell>
          <cell r="B131">
            <v>2037.57</v>
          </cell>
          <cell r="C131">
            <v>1031.58</v>
          </cell>
          <cell r="D131">
            <v>2094.34</v>
          </cell>
          <cell r="F131">
            <v>5218.51</v>
          </cell>
          <cell r="G131">
            <v>9187.34</v>
          </cell>
          <cell r="H131">
            <v>33373.699999999997</v>
          </cell>
          <cell r="I131">
            <v>6444.85</v>
          </cell>
        </row>
        <row r="132">
          <cell r="A132">
            <v>2175.79</v>
          </cell>
          <cell r="B132">
            <v>2061.0300000000002</v>
          </cell>
          <cell r="C132">
            <v>1245.07</v>
          </cell>
          <cell r="D132">
            <v>2077.39</v>
          </cell>
          <cell r="F132">
            <v>1300.51</v>
          </cell>
          <cell r="G132">
            <v>7910.18</v>
          </cell>
          <cell r="H132">
            <v>24886.7</v>
          </cell>
          <cell r="I132">
            <v>5188.29</v>
          </cell>
        </row>
        <row r="133">
          <cell r="A133">
            <v>2186.1</v>
          </cell>
          <cell r="B133">
            <v>2078.02</v>
          </cell>
          <cell r="C133">
            <v>1426.31</v>
          </cell>
          <cell r="D133">
            <v>2163.81</v>
          </cell>
          <cell r="F133">
            <v>1402.13</v>
          </cell>
          <cell r="G133">
            <v>9021.17</v>
          </cell>
          <cell r="H133">
            <v>19366.099999999999</v>
          </cell>
          <cell r="I133">
            <v>3534.85</v>
          </cell>
        </row>
        <row r="134">
          <cell r="A134">
            <v>2149.69</v>
          </cell>
          <cell r="B134">
            <v>2096.27</v>
          </cell>
          <cell r="C134">
            <v>2048.9899999999998</v>
          </cell>
          <cell r="D134">
            <v>2189.29</v>
          </cell>
          <cell r="F134">
            <v>1531.22</v>
          </cell>
          <cell r="G134">
            <v>4498.91</v>
          </cell>
          <cell r="H134">
            <v>2296.14</v>
          </cell>
          <cell r="I134">
            <v>1906.13</v>
          </cell>
        </row>
        <row r="135">
          <cell r="A135">
            <v>490.00400000000002</v>
          </cell>
          <cell r="B135">
            <v>2108.9899999999998</v>
          </cell>
          <cell r="C135">
            <v>2049.94</v>
          </cell>
          <cell r="D135">
            <v>2232.5300000000002</v>
          </cell>
          <cell r="F135">
            <v>27051.1</v>
          </cell>
          <cell r="G135">
            <v>4121.26</v>
          </cell>
          <cell r="H135">
            <v>3337.09</v>
          </cell>
          <cell r="I135">
            <v>1485.9</v>
          </cell>
        </row>
        <row r="136">
          <cell r="A136">
            <v>513.14599999999996</v>
          </cell>
          <cell r="B136">
            <v>2119.7399999999998</v>
          </cell>
          <cell r="C136">
            <v>2061.39</v>
          </cell>
          <cell r="D136">
            <v>2244.77</v>
          </cell>
          <cell r="F136">
            <v>38573.1</v>
          </cell>
          <cell r="G136">
            <v>3044.59</v>
          </cell>
          <cell r="H136">
            <v>2515.87</v>
          </cell>
          <cell r="I136">
            <v>1395.26</v>
          </cell>
        </row>
        <row r="137">
          <cell r="A137">
            <v>243.61</v>
          </cell>
          <cell r="B137">
            <v>2132.41</v>
          </cell>
          <cell r="C137">
            <v>2011.46</v>
          </cell>
          <cell r="D137">
            <v>1345.18</v>
          </cell>
          <cell r="F137">
            <v>28640</v>
          </cell>
          <cell r="G137">
            <v>4239.3599999999997</v>
          </cell>
          <cell r="H137">
            <v>4273.68</v>
          </cell>
          <cell r="I137">
            <v>23991.4</v>
          </cell>
        </row>
        <row r="138">
          <cell r="A138">
            <v>326.59199999999998</v>
          </cell>
          <cell r="B138">
            <v>2077.33</v>
          </cell>
          <cell r="C138">
            <v>284.77199999999999</v>
          </cell>
          <cell r="D138">
            <v>1490.05</v>
          </cell>
          <cell r="F138">
            <v>33493.199999999997</v>
          </cell>
          <cell r="G138">
            <v>1306</v>
          </cell>
          <cell r="H138">
            <v>39215.699999999997</v>
          </cell>
          <cell r="I138">
            <v>20911.099999999999</v>
          </cell>
        </row>
        <row r="139">
          <cell r="A139">
            <v>166.68600000000001</v>
          </cell>
          <cell r="B139">
            <v>2147.58</v>
          </cell>
          <cell r="C139">
            <v>299.286</v>
          </cell>
          <cell r="F139">
            <v>25547.4</v>
          </cell>
          <cell r="G139">
            <v>2601.02</v>
          </cell>
          <cell r="H139">
            <v>17644</v>
          </cell>
        </row>
        <row r="140">
          <cell r="A140">
            <v>193.26900000000001</v>
          </cell>
          <cell r="B140">
            <v>1853.83</v>
          </cell>
          <cell r="C140">
            <v>376.56400000000002</v>
          </cell>
          <cell r="F140">
            <v>42833</v>
          </cell>
          <cell r="G140">
            <v>11281.6</v>
          </cell>
          <cell r="H140">
            <v>44593.5</v>
          </cell>
        </row>
        <row r="141">
          <cell r="A141">
            <v>211.33799999999999</v>
          </cell>
          <cell r="C141">
            <v>388.91199999999998</v>
          </cell>
          <cell r="F141">
            <v>30941.7</v>
          </cell>
          <cell r="H141">
            <v>29853.9</v>
          </cell>
        </row>
        <row r="142">
          <cell r="A142">
            <v>369.77300000000002</v>
          </cell>
          <cell r="F142">
            <v>26354.9</v>
          </cell>
        </row>
        <row r="143">
          <cell r="A143">
            <v>296.3</v>
          </cell>
          <cell r="F143">
            <v>39907.9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volumes"/>
      <sheetName val="Sheet3"/>
      <sheetName val="cell area"/>
      <sheetName val="area volume ratio"/>
      <sheetName val="SA^3 over V^2"/>
      <sheetName val="sphericity"/>
      <sheetName val="Sheet2"/>
      <sheetName val="cell x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355.52699999999999</v>
          </cell>
          <cell r="B2">
            <v>178.006</v>
          </cell>
          <cell r="C2">
            <v>206.88499999999999</v>
          </cell>
          <cell r="D2">
            <v>326.90499999999997</v>
          </cell>
          <cell r="E2">
            <v>285.55700000000002</v>
          </cell>
          <cell r="G2">
            <v>14930.5</v>
          </cell>
          <cell r="H2">
            <v>44343.7</v>
          </cell>
          <cell r="I2">
            <v>6826.64</v>
          </cell>
          <cell r="J2">
            <v>5064.6899999999996</v>
          </cell>
          <cell r="K2">
            <v>44649.7</v>
          </cell>
        </row>
        <row r="3">
          <cell r="A3">
            <v>427.27499999999998</v>
          </cell>
          <cell r="B3">
            <v>239.55099999999999</v>
          </cell>
          <cell r="C3">
            <v>175.88900000000001</v>
          </cell>
          <cell r="D3">
            <v>322.52699999999999</v>
          </cell>
          <cell r="E3">
            <v>317.86700000000002</v>
          </cell>
          <cell r="G3">
            <v>24165.9</v>
          </cell>
          <cell r="H3">
            <v>51620.800000000003</v>
          </cell>
          <cell r="I3">
            <v>11169</v>
          </cell>
          <cell r="K3">
            <v>33912</v>
          </cell>
        </row>
        <row r="4">
          <cell r="A4">
            <v>518.30600000000004</v>
          </cell>
          <cell r="B4">
            <v>269.61900000000003</v>
          </cell>
          <cell r="C4">
            <v>197.06899999999999</v>
          </cell>
          <cell r="D4">
            <v>376.37799999999999</v>
          </cell>
          <cell r="E4">
            <v>373.74</v>
          </cell>
          <cell r="G4">
            <v>44765.4</v>
          </cell>
          <cell r="H4">
            <v>43089.9</v>
          </cell>
          <cell r="I4">
            <v>19910</v>
          </cell>
          <cell r="K4">
            <v>33219.800000000003</v>
          </cell>
        </row>
        <row r="5">
          <cell r="A5">
            <v>538.23900000000003</v>
          </cell>
          <cell r="B5">
            <v>290.24</v>
          </cell>
          <cell r="C5">
            <v>187.97399999999999</v>
          </cell>
          <cell r="D5">
            <v>395.82900000000001</v>
          </cell>
          <cell r="E5">
            <v>339.49900000000002</v>
          </cell>
          <cell r="G5">
            <v>27599.200000000001</v>
          </cell>
          <cell r="H5">
            <v>40716.800000000003</v>
          </cell>
          <cell r="I5">
            <v>7353.99</v>
          </cell>
          <cell r="K5">
            <v>28704.5</v>
          </cell>
        </row>
        <row r="6">
          <cell r="A6">
            <v>623.18299999999999</v>
          </cell>
          <cell r="B6">
            <v>254.649</v>
          </cell>
          <cell r="C6">
            <v>157.53399999999999</v>
          </cell>
          <cell r="D6">
            <v>434.93799999999999</v>
          </cell>
          <cell r="E6">
            <v>356.30200000000002</v>
          </cell>
          <cell r="G6">
            <v>35063</v>
          </cell>
          <cell r="H6">
            <v>12534.1</v>
          </cell>
          <cell r="I6">
            <v>15041.7</v>
          </cell>
          <cell r="K6">
            <v>22828.2</v>
          </cell>
        </row>
        <row r="7">
          <cell r="A7">
            <v>666.86500000000001</v>
          </cell>
          <cell r="B7">
            <v>328.69400000000002</v>
          </cell>
          <cell r="C7">
            <v>222.60499999999999</v>
          </cell>
          <cell r="D7">
            <v>408.71699999999998</v>
          </cell>
          <cell r="E7">
            <v>395.25599999999997</v>
          </cell>
          <cell r="G7">
            <v>14653.1</v>
          </cell>
          <cell r="H7">
            <v>4743.3599999999997</v>
          </cell>
          <cell r="I7">
            <v>28829.599999999999</v>
          </cell>
          <cell r="K7">
            <v>37923.300000000003</v>
          </cell>
        </row>
        <row r="8">
          <cell r="A8">
            <v>641.45699999999999</v>
          </cell>
          <cell r="B8">
            <v>344.55200000000002</v>
          </cell>
          <cell r="C8">
            <v>170.14699999999999</v>
          </cell>
          <cell r="D8">
            <v>531.85400000000004</v>
          </cell>
          <cell r="E8">
            <v>424.89699999999999</v>
          </cell>
          <cell r="G8">
            <v>11940.8</v>
          </cell>
          <cell r="H8">
            <v>29319.9</v>
          </cell>
          <cell r="I8">
            <v>10935.5</v>
          </cell>
          <cell r="K8">
            <v>45096</v>
          </cell>
        </row>
        <row r="9">
          <cell r="A9">
            <v>687.50699999999995</v>
          </cell>
          <cell r="B9">
            <v>336.30500000000001</v>
          </cell>
          <cell r="C9">
            <v>228.22900000000001</v>
          </cell>
          <cell r="D9">
            <v>463.85300000000001</v>
          </cell>
          <cell r="E9">
            <v>477.48700000000002</v>
          </cell>
          <cell r="G9">
            <v>62012.6</v>
          </cell>
          <cell r="H9">
            <v>13047.7</v>
          </cell>
          <cell r="I9">
            <v>7360.85</v>
          </cell>
          <cell r="K9">
            <v>36706.6</v>
          </cell>
        </row>
        <row r="10">
          <cell r="A10">
            <v>653.80600000000004</v>
          </cell>
          <cell r="B10">
            <v>356.61099999999999</v>
          </cell>
          <cell r="C10">
            <v>248.91300000000001</v>
          </cell>
          <cell r="D10">
            <v>551.88599999999997</v>
          </cell>
          <cell r="E10">
            <v>503.67</v>
          </cell>
          <cell r="G10">
            <v>10143.200000000001</v>
          </cell>
          <cell r="H10">
            <v>18328</v>
          </cell>
          <cell r="I10">
            <v>5939.5</v>
          </cell>
          <cell r="K10">
            <v>39635.800000000003</v>
          </cell>
        </row>
        <row r="11">
          <cell r="A11">
            <v>727.06500000000005</v>
          </cell>
          <cell r="B11">
            <v>212.02699999999999</v>
          </cell>
          <cell r="C11">
            <v>311.54000000000002</v>
          </cell>
          <cell r="D11">
            <v>586.72900000000004</v>
          </cell>
          <cell r="E11">
            <v>534.125</v>
          </cell>
          <cell r="G11">
            <v>61180.4</v>
          </cell>
          <cell r="H11">
            <v>7380.09</v>
          </cell>
          <cell r="I11">
            <v>19926.5</v>
          </cell>
          <cell r="K11">
            <v>39089.300000000003</v>
          </cell>
        </row>
        <row r="12">
          <cell r="A12">
            <v>709.41099999999994</v>
          </cell>
          <cell r="B12">
            <v>211.17500000000001</v>
          </cell>
          <cell r="C12">
            <v>267.58699999999999</v>
          </cell>
          <cell r="D12">
            <v>611.80600000000004</v>
          </cell>
          <cell r="E12">
            <v>557.19299999999998</v>
          </cell>
          <cell r="G12">
            <v>10699.4</v>
          </cell>
          <cell r="H12">
            <v>8224.67</v>
          </cell>
          <cell r="I12">
            <v>37931.800000000003</v>
          </cell>
          <cell r="K12">
            <v>44895.5</v>
          </cell>
        </row>
        <row r="13">
          <cell r="A13">
            <v>757.60699999999997</v>
          </cell>
          <cell r="B13">
            <v>423.673</v>
          </cell>
          <cell r="C13">
            <v>289.589</v>
          </cell>
          <cell r="D13">
            <v>532.14499999999998</v>
          </cell>
          <cell r="E13">
            <v>580.61300000000006</v>
          </cell>
          <cell r="G13">
            <v>52645.4</v>
          </cell>
          <cell r="H13">
            <v>54585.7</v>
          </cell>
          <cell r="I13">
            <v>35220.9</v>
          </cell>
          <cell r="K13">
            <v>40998.1</v>
          </cell>
        </row>
        <row r="14">
          <cell r="A14">
            <v>812.19299999999998</v>
          </cell>
          <cell r="B14">
            <v>389.72800000000001</v>
          </cell>
          <cell r="C14">
            <v>329.42200000000003</v>
          </cell>
          <cell r="D14">
            <v>650.09500000000003</v>
          </cell>
          <cell r="E14">
            <v>654.101</v>
          </cell>
          <cell r="G14">
            <v>27198.2</v>
          </cell>
          <cell r="H14">
            <v>17495.8</v>
          </cell>
          <cell r="I14">
            <v>37360.5</v>
          </cell>
          <cell r="K14">
            <v>27483.599999999999</v>
          </cell>
        </row>
        <row r="15">
          <cell r="A15">
            <v>857.51700000000005</v>
          </cell>
          <cell r="B15">
            <v>365.96</v>
          </cell>
          <cell r="C15">
            <v>245.29</v>
          </cell>
          <cell r="D15">
            <v>626.13</v>
          </cell>
          <cell r="E15">
            <v>714.99300000000005</v>
          </cell>
          <cell r="G15">
            <v>31224.7</v>
          </cell>
          <cell r="H15">
            <v>13904.6</v>
          </cell>
          <cell r="I15">
            <v>22723.9</v>
          </cell>
          <cell r="K15">
            <v>41496.6</v>
          </cell>
        </row>
        <row r="16">
          <cell r="A16">
            <v>789.96600000000001</v>
          </cell>
          <cell r="B16">
            <v>448.59</v>
          </cell>
          <cell r="C16">
            <v>310.06400000000002</v>
          </cell>
          <cell r="D16">
            <v>586.79200000000003</v>
          </cell>
          <cell r="E16">
            <v>738.74599999999998</v>
          </cell>
          <cell r="G16">
            <v>48823.5</v>
          </cell>
          <cell r="H16">
            <v>50106.1</v>
          </cell>
          <cell r="I16">
            <v>10996</v>
          </cell>
          <cell r="K16">
            <v>35830.400000000001</v>
          </cell>
        </row>
        <row r="17">
          <cell r="A17">
            <v>831.36500000000001</v>
          </cell>
          <cell r="B17">
            <v>509.79599999999999</v>
          </cell>
          <cell r="C17">
            <v>304.08800000000002</v>
          </cell>
          <cell r="D17">
            <v>731.77099999999996</v>
          </cell>
          <cell r="E17">
            <v>762.02700000000004</v>
          </cell>
          <cell r="G17">
            <v>27207.8</v>
          </cell>
          <cell r="H17">
            <v>18166</v>
          </cell>
          <cell r="I17">
            <v>6639.88</v>
          </cell>
          <cell r="K17">
            <v>40369.199999999997</v>
          </cell>
        </row>
        <row r="18">
          <cell r="A18">
            <v>882.39599999999996</v>
          </cell>
          <cell r="B18">
            <v>489.91300000000001</v>
          </cell>
          <cell r="C18">
            <v>435.423</v>
          </cell>
          <cell r="D18">
            <v>702.61</v>
          </cell>
          <cell r="E18">
            <v>787.66300000000001</v>
          </cell>
          <cell r="G18">
            <v>28925.8</v>
          </cell>
          <cell r="H18">
            <v>14581.7</v>
          </cell>
          <cell r="I18">
            <v>30112.2</v>
          </cell>
          <cell r="K18">
            <v>37460.5</v>
          </cell>
        </row>
        <row r="19">
          <cell r="A19">
            <v>944.13</v>
          </cell>
          <cell r="B19">
            <v>499.57600000000002</v>
          </cell>
          <cell r="C19">
            <v>420.88200000000001</v>
          </cell>
          <cell r="D19">
            <v>680.673</v>
          </cell>
          <cell r="E19">
            <v>832.74599999999998</v>
          </cell>
          <cell r="G19">
            <v>40495.800000000003</v>
          </cell>
          <cell r="H19">
            <v>33778.9</v>
          </cell>
          <cell r="I19">
            <v>32692.6</v>
          </cell>
          <cell r="K19">
            <v>44178.7</v>
          </cell>
        </row>
        <row r="20">
          <cell r="A20">
            <v>965.51700000000005</v>
          </cell>
          <cell r="B20">
            <v>462.57499999999999</v>
          </cell>
          <cell r="C20">
            <v>385.459</v>
          </cell>
          <cell r="D20">
            <v>729.06799999999998</v>
          </cell>
          <cell r="E20">
            <v>809.13</v>
          </cell>
          <cell r="G20">
            <v>42970.5</v>
          </cell>
          <cell r="H20">
            <v>10721.3</v>
          </cell>
          <cell r="I20">
            <v>13927.9</v>
          </cell>
          <cell r="K20">
            <v>14072.1</v>
          </cell>
        </row>
        <row r="21">
          <cell r="A21">
            <v>991.80100000000004</v>
          </cell>
          <cell r="B21">
            <v>528.52599999999995</v>
          </cell>
          <cell r="C21">
            <v>348.93400000000003</v>
          </cell>
          <cell r="D21">
            <v>808.50099999999998</v>
          </cell>
          <cell r="E21">
            <v>869.86099999999999</v>
          </cell>
          <cell r="G21">
            <v>54017.3</v>
          </cell>
          <cell r="H21">
            <v>21092.400000000001</v>
          </cell>
          <cell r="I21">
            <v>41181</v>
          </cell>
          <cell r="K21">
            <v>43390.400000000001</v>
          </cell>
        </row>
        <row r="22">
          <cell r="A22">
            <v>1040.8699999999999</v>
          </cell>
          <cell r="B22">
            <v>581.68600000000004</v>
          </cell>
          <cell r="C22">
            <v>408.64100000000002</v>
          </cell>
          <cell r="D22">
            <v>842.82100000000003</v>
          </cell>
          <cell r="E22">
            <v>896.03499999999997</v>
          </cell>
          <cell r="G22">
            <v>28655.200000000001</v>
          </cell>
          <cell r="H22">
            <v>50042.9</v>
          </cell>
          <cell r="I22">
            <v>12810.1</v>
          </cell>
          <cell r="K22">
            <v>30787.7</v>
          </cell>
        </row>
        <row r="23">
          <cell r="A23">
            <v>1139.23</v>
          </cell>
          <cell r="B23">
            <v>625.35400000000004</v>
          </cell>
          <cell r="C23">
            <v>370.61700000000002</v>
          </cell>
          <cell r="D23">
            <v>817.28099999999995</v>
          </cell>
          <cell r="E23">
            <v>936.13300000000004</v>
          </cell>
          <cell r="G23">
            <v>25834.5</v>
          </cell>
          <cell r="H23">
            <v>29498.400000000001</v>
          </cell>
          <cell r="I23">
            <v>44954.8</v>
          </cell>
          <cell r="K23">
            <v>37772.300000000003</v>
          </cell>
        </row>
        <row r="24">
          <cell r="A24">
            <v>1117.96</v>
          </cell>
          <cell r="B24">
            <v>555.53200000000004</v>
          </cell>
          <cell r="C24">
            <v>396.26</v>
          </cell>
          <cell r="D24">
            <v>796.06</v>
          </cell>
          <cell r="E24">
            <v>912.91499999999996</v>
          </cell>
          <cell r="G24">
            <v>38959.1</v>
          </cell>
          <cell r="H24">
            <v>35888.300000000003</v>
          </cell>
          <cell r="I24">
            <v>33568.800000000003</v>
          </cell>
          <cell r="K24">
            <v>16656.599999999999</v>
          </cell>
        </row>
        <row r="25">
          <cell r="A25">
            <v>1094.97</v>
          </cell>
          <cell r="B25">
            <v>598.87300000000005</v>
          </cell>
          <cell r="C25">
            <v>537.98800000000006</v>
          </cell>
          <cell r="D25">
            <v>789.10500000000002</v>
          </cell>
          <cell r="E25">
            <v>201.423</v>
          </cell>
          <cell r="G25">
            <v>33151.4</v>
          </cell>
          <cell r="H25">
            <v>9700.9599999999991</v>
          </cell>
          <cell r="I25">
            <v>48333.1</v>
          </cell>
          <cell r="K25">
            <v>12402.2</v>
          </cell>
        </row>
        <row r="26">
          <cell r="A26">
            <v>1076.6500000000001</v>
          </cell>
          <cell r="B26">
            <v>652.31100000000004</v>
          </cell>
          <cell r="C26">
            <v>465.399</v>
          </cell>
          <cell r="D26">
            <v>763.678</v>
          </cell>
          <cell r="E26">
            <v>187.303</v>
          </cell>
          <cell r="G26">
            <v>29951.599999999999</v>
          </cell>
          <cell r="H26">
            <v>31510.3</v>
          </cell>
          <cell r="I26">
            <v>22423.1</v>
          </cell>
          <cell r="K26">
            <v>7279.8</v>
          </cell>
        </row>
        <row r="27">
          <cell r="A27">
            <v>1196.1600000000001</v>
          </cell>
          <cell r="B27">
            <v>676.21500000000003</v>
          </cell>
          <cell r="C27">
            <v>488.72</v>
          </cell>
          <cell r="D27">
            <v>953.16499999999996</v>
          </cell>
          <cell r="E27">
            <v>260.791</v>
          </cell>
          <cell r="G27">
            <v>26326.1</v>
          </cell>
          <cell r="H27">
            <v>66168.100000000006</v>
          </cell>
          <cell r="I27">
            <v>17285.7</v>
          </cell>
          <cell r="K27">
            <v>21645.8</v>
          </cell>
        </row>
        <row r="28">
          <cell r="A28">
            <v>1179.5999999999999</v>
          </cell>
          <cell r="B28">
            <v>749.78099999999995</v>
          </cell>
          <cell r="C28">
            <v>508.935</v>
          </cell>
          <cell r="D28">
            <v>888.71199999999999</v>
          </cell>
          <cell r="E28">
            <v>626.55899999999997</v>
          </cell>
          <cell r="G28">
            <v>26114.6</v>
          </cell>
          <cell r="H28">
            <v>11756.8</v>
          </cell>
          <cell r="I28">
            <v>34975</v>
          </cell>
          <cell r="K28">
            <v>35540.699999999997</v>
          </cell>
        </row>
        <row r="29">
          <cell r="A29">
            <v>1218.1300000000001</v>
          </cell>
          <cell r="B29">
            <v>727.96199999999999</v>
          </cell>
          <cell r="C29">
            <v>516.21600000000001</v>
          </cell>
          <cell r="D29">
            <v>952.66</v>
          </cell>
          <cell r="E29">
            <v>599.75</v>
          </cell>
          <cell r="G29">
            <v>41418.699999999997</v>
          </cell>
          <cell r="H29">
            <v>11748.5</v>
          </cell>
          <cell r="I29">
            <v>13731.6</v>
          </cell>
          <cell r="K29">
            <v>27636</v>
          </cell>
        </row>
        <row r="30">
          <cell r="A30">
            <v>1260.49</v>
          </cell>
          <cell r="B30">
            <v>788.072</v>
          </cell>
          <cell r="C30">
            <v>453.51799999999997</v>
          </cell>
          <cell r="D30">
            <v>915.06100000000004</v>
          </cell>
          <cell r="E30">
            <v>853.45399999999995</v>
          </cell>
          <cell r="G30">
            <v>28634.6</v>
          </cell>
          <cell r="H30">
            <v>12734.6</v>
          </cell>
          <cell r="I30">
            <v>25470.5</v>
          </cell>
          <cell r="K30">
            <v>10314.799999999999</v>
          </cell>
        </row>
        <row r="31">
          <cell r="A31">
            <v>1293.21</v>
          </cell>
          <cell r="B31">
            <v>526.80799999999999</v>
          </cell>
          <cell r="C31">
            <v>480.65499999999997</v>
          </cell>
          <cell r="D31">
            <v>891.22</v>
          </cell>
          <cell r="E31">
            <v>961.93100000000004</v>
          </cell>
          <cell r="G31">
            <v>23211.5</v>
          </cell>
          <cell r="H31">
            <v>30679.4</v>
          </cell>
          <cell r="I31">
            <v>32846.400000000001</v>
          </cell>
          <cell r="K31">
            <v>14344</v>
          </cell>
        </row>
        <row r="32">
          <cell r="A32">
            <v>1313.37</v>
          </cell>
          <cell r="B32">
            <v>607.23599999999999</v>
          </cell>
          <cell r="C32">
            <v>555.87099999999998</v>
          </cell>
          <cell r="D32">
            <v>871.178</v>
          </cell>
          <cell r="E32">
            <v>917.375</v>
          </cell>
          <cell r="G32">
            <v>25389.5</v>
          </cell>
          <cell r="H32">
            <v>19587.3</v>
          </cell>
          <cell r="I32">
            <v>21634.9</v>
          </cell>
          <cell r="K32">
            <v>7077.92</v>
          </cell>
        </row>
        <row r="33">
          <cell r="A33">
            <v>641.79899999999998</v>
          </cell>
          <cell r="B33">
            <v>719.61099999999999</v>
          </cell>
          <cell r="C33">
            <v>642.61900000000003</v>
          </cell>
          <cell r="D33">
            <v>936.63400000000001</v>
          </cell>
          <cell r="E33">
            <v>1011.38</v>
          </cell>
          <cell r="G33">
            <v>17965.5</v>
          </cell>
          <cell r="H33">
            <v>7260.61</v>
          </cell>
          <cell r="I33">
            <v>25389.5</v>
          </cell>
          <cell r="K33">
            <v>28465.5</v>
          </cell>
        </row>
        <row r="34">
          <cell r="A34">
            <v>660.13900000000001</v>
          </cell>
          <cell r="B34">
            <v>700.53200000000004</v>
          </cell>
          <cell r="C34">
            <v>576.80499999999995</v>
          </cell>
          <cell r="D34">
            <v>1063.78</v>
          </cell>
          <cell r="E34">
            <v>970.654</v>
          </cell>
          <cell r="G34">
            <v>7962.38</v>
          </cell>
          <cell r="H34">
            <v>35256.6</v>
          </cell>
          <cell r="I34">
            <v>26831.4</v>
          </cell>
          <cell r="K34">
            <v>9284.7999999999993</v>
          </cell>
        </row>
        <row r="35">
          <cell r="A35">
            <v>843.78399999999999</v>
          </cell>
          <cell r="B35">
            <v>735.08900000000006</v>
          </cell>
          <cell r="C35">
            <v>597.12599999999998</v>
          </cell>
          <cell r="D35">
            <v>996.33500000000004</v>
          </cell>
          <cell r="E35">
            <v>995.72299999999996</v>
          </cell>
          <cell r="G35">
            <v>23341.9</v>
          </cell>
          <cell r="H35">
            <v>13345.7</v>
          </cell>
          <cell r="I35">
            <v>12940.5</v>
          </cell>
          <cell r="K35">
            <v>5798.02</v>
          </cell>
        </row>
        <row r="36">
          <cell r="A36">
            <v>817.92600000000004</v>
          </cell>
          <cell r="B36">
            <v>761.10699999999997</v>
          </cell>
          <cell r="C36">
            <v>600.93600000000004</v>
          </cell>
          <cell r="D36">
            <v>1001.78</v>
          </cell>
          <cell r="E36">
            <v>989.89499999999998</v>
          </cell>
          <cell r="G36">
            <v>14863.2</v>
          </cell>
          <cell r="H36">
            <v>39056.5</v>
          </cell>
          <cell r="I36">
            <v>40733.300000000003</v>
          </cell>
          <cell r="K36">
            <v>7991.16</v>
          </cell>
        </row>
        <row r="37">
          <cell r="A37">
            <v>900.29600000000005</v>
          </cell>
          <cell r="B37">
            <v>474.58</v>
          </cell>
          <cell r="C37">
            <v>741.34799999999996</v>
          </cell>
          <cell r="D37">
            <v>1022.67</v>
          </cell>
          <cell r="E37">
            <v>979.36900000000003</v>
          </cell>
          <cell r="G37">
            <v>29781.3</v>
          </cell>
          <cell r="H37">
            <v>10920.4</v>
          </cell>
          <cell r="I37">
            <v>19315.400000000001</v>
          </cell>
          <cell r="K37">
            <v>5218.49</v>
          </cell>
        </row>
        <row r="38">
          <cell r="A38">
            <v>926.31700000000001</v>
          </cell>
          <cell r="B38">
            <v>613.27300000000002</v>
          </cell>
          <cell r="C38">
            <v>702.15</v>
          </cell>
          <cell r="D38">
            <v>1042.1099999999999</v>
          </cell>
          <cell r="E38">
            <v>1070.31</v>
          </cell>
          <cell r="G38">
            <v>22441.1</v>
          </cell>
          <cell r="H38">
            <v>15758.6</v>
          </cell>
          <cell r="I38">
            <v>18551.8</v>
          </cell>
          <cell r="K38">
            <v>21942.400000000001</v>
          </cell>
        </row>
        <row r="39">
          <cell r="A39">
            <v>871.83</v>
          </cell>
          <cell r="B39">
            <v>584.05899999999997</v>
          </cell>
          <cell r="C39">
            <v>675.995</v>
          </cell>
          <cell r="D39">
            <v>974.928</v>
          </cell>
          <cell r="E39">
            <v>1039.1600000000001</v>
          </cell>
          <cell r="G39">
            <v>17379.099999999999</v>
          </cell>
          <cell r="H39">
            <v>16888.8</v>
          </cell>
          <cell r="I39">
            <v>42260.4</v>
          </cell>
          <cell r="K39">
            <v>35040.800000000003</v>
          </cell>
        </row>
        <row r="40">
          <cell r="A40">
            <v>1012.84</v>
          </cell>
          <cell r="B40">
            <v>637.15300000000002</v>
          </cell>
          <cell r="C40">
            <v>642.76400000000001</v>
          </cell>
          <cell r="D40">
            <v>981.60400000000004</v>
          </cell>
          <cell r="E40">
            <v>1107.6500000000001</v>
          </cell>
          <cell r="G40">
            <v>15176.3</v>
          </cell>
          <cell r="H40">
            <v>18079.400000000001</v>
          </cell>
          <cell r="I40">
            <v>6453.11</v>
          </cell>
          <cell r="K40">
            <v>25734</v>
          </cell>
        </row>
        <row r="41">
          <cell r="A41">
            <v>1027.6600000000001</v>
          </cell>
          <cell r="B41">
            <v>743.495</v>
          </cell>
          <cell r="C41">
            <v>657.68299999999999</v>
          </cell>
          <cell r="D41">
            <v>1169.01</v>
          </cell>
          <cell r="E41">
            <v>1086.6199999999999</v>
          </cell>
          <cell r="G41">
            <v>8732.7999999999993</v>
          </cell>
          <cell r="H41">
            <v>14345.4</v>
          </cell>
          <cell r="I41">
            <v>9585.59</v>
          </cell>
          <cell r="K41">
            <v>8809.64</v>
          </cell>
        </row>
        <row r="42">
          <cell r="A42">
            <v>1060.6500000000001</v>
          </cell>
          <cell r="B42">
            <v>718.90800000000002</v>
          </cell>
          <cell r="C42">
            <v>723.72799999999995</v>
          </cell>
          <cell r="D42">
            <v>1122.3</v>
          </cell>
          <cell r="E42">
            <v>807.46</v>
          </cell>
          <cell r="G42">
            <v>4817.53</v>
          </cell>
          <cell r="H42">
            <v>28000.1</v>
          </cell>
          <cell r="I42">
            <v>16751.400000000001</v>
          </cell>
          <cell r="K42">
            <v>6424.24</v>
          </cell>
        </row>
        <row r="43">
          <cell r="A43">
            <v>1334.38</v>
          </cell>
          <cell r="B43">
            <v>737.05</v>
          </cell>
          <cell r="C43">
            <v>435.66</v>
          </cell>
          <cell r="D43">
            <v>1084.43</v>
          </cell>
          <cell r="E43">
            <v>405.28500000000003</v>
          </cell>
          <cell r="G43">
            <v>22566</v>
          </cell>
          <cell r="H43">
            <v>9960.51</v>
          </cell>
          <cell r="I43">
            <v>7933.52</v>
          </cell>
          <cell r="K43">
            <v>8919.5</v>
          </cell>
        </row>
        <row r="44">
          <cell r="A44">
            <v>1240.52</v>
          </cell>
          <cell r="B44">
            <v>652.04200000000003</v>
          </cell>
          <cell r="C44">
            <v>621.60400000000004</v>
          </cell>
          <cell r="D44">
            <v>1141.5899999999999</v>
          </cell>
          <cell r="E44">
            <v>646.53300000000002</v>
          </cell>
          <cell r="G44">
            <v>9724.32</v>
          </cell>
          <cell r="H44">
            <v>13031.2</v>
          </cell>
          <cell r="I44">
            <v>17806.099999999999</v>
          </cell>
          <cell r="K44">
            <v>10117</v>
          </cell>
        </row>
        <row r="45">
          <cell r="A45">
            <v>1277.04</v>
          </cell>
          <cell r="B45">
            <v>841.08399999999995</v>
          </cell>
          <cell r="C45">
            <v>564.995</v>
          </cell>
          <cell r="D45">
            <v>1123.07</v>
          </cell>
          <cell r="E45">
            <v>666.58399999999995</v>
          </cell>
          <cell r="G45">
            <v>8903.09</v>
          </cell>
          <cell r="H45">
            <v>26028.1</v>
          </cell>
          <cell r="I45">
            <v>13882.6</v>
          </cell>
          <cell r="K45">
            <v>17144.099999999999</v>
          </cell>
        </row>
        <row r="46">
          <cell r="A46">
            <v>1361.98</v>
          </cell>
          <cell r="B46">
            <v>794.19799999999998</v>
          </cell>
          <cell r="C46">
            <v>718.43799999999999</v>
          </cell>
          <cell r="D46">
            <v>1100.8399999999999</v>
          </cell>
          <cell r="E46">
            <v>1137.1400000000001</v>
          </cell>
          <cell r="G46">
            <v>19999.3</v>
          </cell>
          <cell r="H46">
            <v>36461</v>
          </cell>
          <cell r="I46">
            <v>7134.26</v>
          </cell>
          <cell r="K46">
            <v>29784.9</v>
          </cell>
        </row>
        <row r="47">
          <cell r="A47">
            <v>1378.7</v>
          </cell>
          <cell r="B47">
            <v>918.62800000000004</v>
          </cell>
          <cell r="C47">
            <v>695.61400000000003</v>
          </cell>
          <cell r="D47">
            <v>1147.05</v>
          </cell>
          <cell r="E47">
            <v>1206.8399999999999</v>
          </cell>
          <cell r="G47">
            <v>7654.76</v>
          </cell>
          <cell r="H47">
            <v>17520.5</v>
          </cell>
          <cell r="I47">
            <v>19511.8</v>
          </cell>
          <cell r="K47">
            <v>7198.7</v>
          </cell>
        </row>
        <row r="48">
          <cell r="A48">
            <v>1349.21</v>
          </cell>
          <cell r="B48">
            <v>898.03800000000001</v>
          </cell>
          <cell r="C48">
            <v>660.02800000000002</v>
          </cell>
          <cell r="D48">
            <v>1116.53</v>
          </cell>
          <cell r="E48">
            <v>1190.04</v>
          </cell>
          <cell r="G48">
            <v>6731.9</v>
          </cell>
          <cell r="H48">
            <v>11511</v>
          </cell>
          <cell r="I48">
            <v>4795.54</v>
          </cell>
          <cell r="K48">
            <v>7050.39</v>
          </cell>
        </row>
        <row r="49">
          <cell r="A49">
            <v>1424.99</v>
          </cell>
          <cell r="B49">
            <v>906.173</v>
          </cell>
          <cell r="C49">
            <v>655.58</v>
          </cell>
          <cell r="D49">
            <v>1279.42</v>
          </cell>
          <cell r="E49">
            <v>1264.6099999999999</v>
          </cell>
          <cell r="G49">
            <v>16170.6</v>
          </cell>
          <cell r="H49">
            <v>30893.7</v>
          </cell>
          <cell r="I49">
            <v>7319.66</v>
          </cell>
          <cell r="K49">
            <v>4673.25</v>
          </cell>
        </row>
        <row r="50">
          <cell r="A50">
            <v>1470.24</v>
          </cell>
          <cell r="B50">
            <v>848.30600000000004</v>
          </cell>
          <cell r="C50">
            <v>729.93899999999996</v>
          </cell>
          <cell r="D50">
            <v>1273.6500000000001</v>
          </cell>
          <cell r="E50">
            <v>1250.93</v>
          </cell>
          <cell r="G50">
            <v>14260.3</v>
          </cell>
          <cell r="H50">
            <v>26641.9</v>
          </cell>
          <cell r="I50">
            <v>12369.3</v>
          </cell>
          <cell r="K50">
            <v>4172</v>
          </cell>
        </row>
        <row r="51">
          <cell r="A51">
            <v>1387.07</v>
          </cell>
          <cell r="B51">
            <v>988.92499999999995</v>
          </cell>
          <cell r="C51">
            <v>710.904</v>
          </cell>
          <cell r="D51">
            <v>1234.74</v>
          </cell>
          <cell r="E51">
            <v>1297.68</v>
          </cell>
          <cell r="G51">
            <v>8463.6299999999992</v>
          </cell>
          <cell r="H51">
            <v>29240.2</v>
          </cell>
          <cell r="I51">
            <v>7922.53</v>
          </cell>
          <cell r="K51">
            <v>15938.2</v>
          </cell>
        </row>
        <row r="52">
          <cell r="A52">
            <v>1438.28</v>
          </cell>
          <cell r="B52">
            <v>1010.28</v>
          </cell>
          <cell r="C52">
            <v>855.66300000000001</v>
          </cell>
          <cell r="D52">
            <v>1208.51</v>
          </cell>
          <cell r="E52">
            <v>1278.46</v>
          </cell>
          <cell r="G52">
            <v>4297.05</v>
          </cell>
          <cell r="H52">
            <v>9430.42</v>
          </cell>
          <cell r="I52">
            <v>24823.7</v>
          </cell>
          <cell r="K52">
            <v>4791.3500000000004</v>
          </cell>
        </row>
        <row r="53">
          <cell r="A53">
            <v>1404.17</v>
          </cell>
          <cell r="B53">
            <v>1033.8800000000001</v>
          </cell>
          <cell r="C53">
            <v>761.15800000000002</v>
          </cell>
          <cell r="D53">
            <v>1253.6099999999999</v>
          </cell>
          <cell r="E53">
            <v>1335.85</v>
          </cell>
          <cell r="G53">
            <v>5355.86</v>
          </cell>
          <cell r="H53">
            <v>22342.1</v>
          </cell>
          <cell r="I53">
            <v>10424.700000000001</v>
          </cell>
          <cell r="K53">
            <v>20715.8</v>
          </cell>
        </row>
        <row r="54">
          <cell r="A54">
            <v>1487.1</v>
          </cell>
          <cell r="B54">
            <v>966.73500000000001</v>
          </cell>
          <cell r="C54">
            <v>758.80799999999999</v>
          </cell>
          <cell r="D54">
            <v>1185.6300000000001</v>
          </cell>
          <cell r="E54">
            <v>1360.03</v>
          </cell>
          <cell r="G54">
            <v>7131.53</v>
          </cell>
          <cell r="H54">
            <v>32746.2</v>
          </cell>
          <cell r="I54">
            <v>12069.9</v>
          </cell>
          <cell r="K54">
            <v>7818.05</v>
          </cell>
        </row>
        <row r="55">
          <cell r="A55">
            <v>1496.62</v>
          </cell>
          <cell r="B55">
            <v>1049.48</v>
          </cell>
          <cell r="C55">
            <v>795.73500000000001</v>
          </cell>
          <cell r="D55">
            <v>1310.3</v>
          </cell>
          <cell r="E55">
            <v>1418.3</v>
          </cell>
          <cell r="G55">
            <v>5174.58</v>
          </cell>
          <cell r="H55">
            <v>12539.6</v>
          </cell>
          <cell r="I55">
            <v>15000.5</v>
          </cell>
          <cell r="K55">
            <v>3787.49</v>
          </cell>
        </row>
        <row r="56">
          <cell r="A56">
            <v>1509.9</v>
          </cell>
          <cell r="B56">
            <v>1077.8399999999999</v>
          </cell>
          <cell r="C56">
            <v>845.65300000000002</v>
          </cell>
          <cell r="D56">
            <v>1329.71</v>
          </cell>
          <cell r="E56">
            <v>1401.57</v>
          </cell>
          <cell r="G56">
            <v>10626.6</v>
          </cell>
          <cell r="H56">
            <v>24763.3</v>
          </cell>
          <cell r="I56">
            <v>11348.9</v>
          </cell>
          <cell r="K56">
            <v>7767.23</v>
          </cell>
        </row>
        <row r="57">
          <cell r="A57">
            <v>1522.08</v>
          </cell>
          <cell r="B57">
            <v>1112.4100000000001</v>
          </cell>
          <cell r="C57">
            <v>823.36099999999999</v>
          </cell>
          <cell r="D57">
            <v>1294.69</v>
          </cell>
          <cell r="E57">
            <v>1428.16</v>
          </cell>
          <cell r="G57">
            <v>4787.3100000000004</v>
          </cell>
          <cell r="H57">
            <v>45913.4</v>
          </cell>
          <cell r="I57">
            <v>33207.599999999999</v>
          </cell>
          <cell r="K57">
            <v>3198.35</v>
          </cell>
        </row>
        <row r="58">
          <cell r="A58">
            <v>1568.16</v>
          </cell>
          <cell r="B58">
            <v>787.97500000000002</v>
          </cell>
          <cell r="C58">
            <v>802.25099999999998</v>
          </cell>
          <cell r="D58">
            <v>1347.08</v>
          </cell>
          <cell r="E58">
            <v>1454.45</v>
          </cell>
          <cell r="G58">
            <v>3959.22</v>
          </cell>
          <cell r="H58">
            <v>38382.199999999997</v>
          </cell>
          <cell r="I58">
            <v>27382.1</v>
          </cell>
          <cell r="K58">
            <v>4016.82</v>
          </cell>
        </row>
        <row r="59">
          <cell r="A59">
            <v>1589.52</v>
          </cell>
          <cell r="B59">
            <v>956.10699999999997</v>
          </cell>
          <cell r="C59">
            <v>777.01099999999997</v>
          </cell>
          <cell r="D59">
            <v>1329.1</v>
          </cell>
          <cell r="E59">
            <v>1448.31</v>
          </cell>
          <cell r="G59">
            <v>11123.7</v>
          </cell>
          <cell r="H59">
            <v>11110</v>
          </cell>
          <cell r="I59">
            <v>35237.300000000003</v>
          </cell>
          <cell r="K59">
            <v>2749.29</v>
          </cell>
        </row>
        <row r="60">
          <cell r="A60">
            <v>1557.44</v>
          </cell>
          <cell r="B60">
            <v>889.65200000000004</v>
          </cell>
          <cell r="C60">
            <v>840.55600000000004</v>
          </cell>
          <cell r="D60">
            <v>1485.5</v>
          </cell>
          <cell r="E60">
            <v>1467.82</v>
          </cell>
          <cell r="G60">
            <v>8021.43</v>
          </cell>
          <cell r="H60">
            <v>16897</v>
          </cell>
          <cell r="I60">
            <v>15596.5</v>
          </cell>
          <cell r="K60">
            <v>7226.17</v>
          </cell>
        </row>
        <row r="61">
          <cell r="A61">
            <v>1574.99</v>
          </cell>
          <cell r="B61">
            <v>932.23500000000001</v>
          </cell>
          <cell r="C61">
            <v>959.82399999999996</v>
          </cell>
          <cell r="D61">
            <v>1514.71</v>
          </cell>
          <cell r="E61">
            <v>1510.74</v>
          </cell>
          <cell r="G61">
            <v>5729.4</v>
          </cell>
          <cell r="H61">
            <v>33296.9</v>
          </cell>
          <cell r="I61">
            <v>18730.400000000001</v>
          </cell>
          <cell r="K61">
            <v>8039.14</v>
          </cell>
        </row>
        <row r="62">
          <cell r="A62">
            <v>1542.05</v>
          </cell>
          <cell r="B62">
            <v>1017.98</v>
          </cell>
          <cell r="C62">
            <v>871.24699999999996</v>
          </cell>
          <cell r="D62">
            <v>1081.3499999999999</v>
          </cell>
          <cell r="E62">
            <v>1492.38</v>
          </cell>
          <cell r="G62">
            <v>4434.38</v>
          </cell>
          <cell r="H62">
            <v>36675.199999999997</v>
          </cell>
          <cell r="I62">
            <v>14780.8</v>
          </cell>
          <cell r="K62">
            <v>4280.49</v>
          </cell>
        </row>
        <row r="63">
          <cell r="A63">
            <v>1605.02</v>
          </cell>
          <cell r="B63">
            <v>1054.1300000000001</v>
          </cell>
          <cell r="C63">
            <v>949.66600000000005</v>
          </cell>
          <cell r="D63">
            <v>1228.77</v>
          </cell>
          <cell r="E63">
            <v>1530.51</v>
          </cell>
          <cell r="G63">
            <v>6843.14</v>
          </cell>
          <cell r="H63">
            <v>32987.9</v>
          </cell>
          <cell r="I63">
            <v>20536.2</v>
          </cell>
          <cell r="K63">
            <v>4388.9799999999996</v>
          </cell>
        </row>
        <row r="64">
          <cell r="A64">
            <v>1636.62</v>
          </cell>
          <cell r="B64">
            <v>1140.06</v>
          </cell>
          <cell r="C64">
            <v>899.63499999999999</v>
          </cell>
          <cell r="D64">
            <v>1384.63</v>
          </cell>
          <cell r="E64">
            <v>1523.29</v>
          </cell>
          <cell r="G64">
            <v>9010.2000000000007</v>
          </cell>
          <cell r="H64">
            <v>41377.4</v>
          </cell>
          <cell r="I64">
            <v>25062.6</v>
          </cell>
          <cell r="K64">
            <v>2607.85</v>
          </cell>
        </row>
        <row r="65">
          <cell r="A65">
            <v>1621.77</v>
          </cell>
          <cell r="B65">
            <v>1168.8800000000001</v>
          </cell>
          <cell r="C65">
            <v>927.44600000000003</v>
          </cell>
          <cell r="D65">
            <v>1364.98</v>
          </cell>
          <cell r="E65">
            <v>1584.39</v>
          </cell>
          <cell r="G65">
            <v>5575.59</v>
          </cell>
          <cell r="H65">
            <v>29962.6</v>
          </cell>
          <cell r="I65">
            <v>24205.7</v>
          </cell>
          <cell r="K65">
            <v>7412.93</v>
          </cell>
        </row>
        <row r="66">
          <cell r="A66">
            <v>1653.78</v>
          </cell>
          <cell r="B66">
            <v>1085.48</v>
          </cell>
          <cell r="C66">
            <v>880.32600000000002</v>
          </cell>
          <cell r="D66">
            <v>1291.93</v>
          </cell>
          <cell r="E66">
            <v>1567.82</v>
          </cell>
          <cell r="G66">
            <v>3309.65</v>
          </cell>
          <cell r="H66">
            <v>32400.2</v>
          </cell>
          <cell r="I66">
            <v>23664.6</v>
          </cell>
          <cell r="K66">
            <v>2404.6</v>
          </cell>
        </row>
        <row r="67">
          <cell r="A67">
            <v>1654.14</v>
          </cell>
          <cell r="B67">
            <v>1169.72</v>
          </cell>
          <cell r="C67">
            <v>908.91</v>
          </cell>
          <cell r="D67">
            <v>1306.3499999999999</v>
          </cell>
          <cell r="E67">
            <v>1542.77</v>
          </cell>
          <cell r="G67">
            <v>3867.21</v>
          </cell>
          <cell r="H67">
            <v>14003.5</v>
          </cell>
          <cell r="I67">
            <v>16060.7</v>
          </cell>
          <cell r="K67">
            <v>2683.38</v>
          </cell>
        </row>
        <row r="68">
          <cell r="A68">
            <v>1686.63</v>
          </cell>
          <cell r="B68">
            <v>1196.02</v>
          </cell>
          <cell r="C68">
            <v>1042.94</v>
          </cell>
          <cell r="D68">
            <v>1359.21</v>
          </cell>
          <cell r="E68">
            <v>1558.06</v>
          </cell>
          <cell r="G68">
            <v>3607.65</v>
          </cell>
          <cell r="H68">
            <v>8570.74</v>
          </cell>
          <cell r="I68">
            <v>6457.23</v>
          </cell>
          <cell r="K68">
            <v>2565.27</v>
          </cell>
        </row>
        <row r="69">
          <cell r="A69">
            <v>1616.99</v>
          </cell>
          <cell r="B69">
            <v>1221.02</v>
          </cell>
          <cell r="C69">
            <v>1065.52</v>
          </cell>
          <cell r="D69">
            <v>1465.56</v>
          </cell>
          <cell r="E69">
            <v>1612.87</v>
          </cell>
          <cell r="G69">
            <v>3839.74</v>
          </cell>
          <cell r="H69">
            <v>19371.7</v>
          </cell>
          <cell r="I69">
            <v>17118.099999999999</v>
          </cell>
          <cell r="K69">
            <v>2618.83</v>
          </cell>
        </row>
        <row r="70">
          <cell r="A70">
            <v>1667.72</v>
          </cell>
          <cell r="B70">
            <v>1254.42</v>
          </cell>
          <cell r="C70">
            <v>1055.93</v>
          </cell>
          <cell r="D70">
            <v>1449.37</v>
          </cell>
          <cell r="E70">
            <v>1601.59</v>
          </cell>
          <cell r="G70">
            <v>4446.74</v>
          </cell>
          <cell r="H70">
            <v>9471.6200000000008</v>
          </cell>
          <cell r="I70">
            <v>11699.1</v>
          </cell>
          <cell r="K70">
            <v>2938.81</v>
          </cell>
        </row>
        <row r="71">
          <cell r="A71">
            <v>1704.12</v>
          </cell>
          <cell r="B71">
            <v>1259.98</v>
          </cell>
          <cell r="C71">
            <v>980.25300000000004</v>
          </cell>
          <cell r="D71">
            <v>1401.84</v>
          </cell>
          <cell r="E71">
            <v>1629.99</v>
          </cell>
          <cell r="G71">
            <v>7673.99</v>
          </cell>
          <cell r="H71">
            <v>11292.6</v>
          </cell>
          <cell r="I71">
            <v>20147.599999999999</v>
          </cell>
          <cell r="K71">
            <v>2536.44</v>
          </cell>
        </row>
        <row r="72">
          <cell r="A72">
            <v>1721.8</v>
          </cell>
          <cell r="B72">
            <v>1237.01</v>
          </cell>
          <cell r="C72">
            <v>1009.75</v>
          </cell>
          <cell r="D72">
            <v>1424.56</v>
          </cell>
          <cell r="E72">
            <v>1673.43</v>
          </cell>
          <cell r="G72">
            <v>7040.9</v>
          </cell>
          <cell r="H72">
            <v>22329.8</v>
          </cell>
          <cell r="I72">
            <v>9994.83</v>
          </cell>
          <cell r="K72">
            <v>1455.67</v>
          </cell>
        </row>
        <row r="73">
          <cell r="A73">
            <v>1054.55</v>
          </cell>
          <cell r="B73">
            <v>1212.3599999999999</v>
          </cell>
          <cell r="C73">
            <v>1027.8499999999999</v>
          </cell>
          <cell r="D73">
            <v>1462.5</v>
          </cell>
          <cell r="E73">
            <v>1651.74</v>
          </cell>
          <cell r="G73">
            <v>7367.74</v>
          </cell>
          <cell r="H73">
            <v>7439.14</v>
          </cell>
          <cell r="I73">
            <v>23825.3</v>
          </cell>
          <cell r="K73">
            <v>1400.74</v>
          </cell>
        </row>
        <row r="74">
          <cell r="A74">
            <v>1019.39</v>
          </cell>
          <cell r="B74">
            <v>1356.95</v>
          </cell>
          <cell r="C74">
            <v>1008.07</v>
          </cell>
          <cell r="D74">
            <v>1564.27</v>
          </cell>
          <cell r="E74">
            <v>1720.45</v>
          </cell>
          <cell r="G74">
            <v>4526.3900000000003</v>
          </cell>
          <cell r="H74">
            <v>11846</v>
          </cell>
          <cell r="I74">
            <v>10597.7</v>
          </cell>
          <cell r="K74">
            <v>1635.57</v>
          </cell>
        </row>
        <row r="75">
          <cell r="A75">
            <v>1462.85</v>
          </cell>
          <cell r="B75">
            <v>1301</v>
          </cell>
          <cell r="C75">
            <v>994.64599999999996</v>
          </cell>
          <cell r="D75">
            <v>1592.65</v>
          </cell>
          <cell r="E75">
            <v>1216.8499999999999</v>
          </cell>
          <cell r="G75">
            <v>4537.38</v>
          </cell>
          <cell r="H75">
            <v>14385.3</v>
          </cell>
          <cell r="I75">
            <v>15170.8</v>
          </cell>
          <cell r="K75">
            <v>2454.04</v>
          </cell>
        </row>
        <row r="76">
          <cell r="A76">
            <v>1736.81</v>
          </cell>
          <cell r="B76">
            <v>1376.78</v>
          </cell>
          <cell r="C76">
            <v>1106.5999999999999</v>
          </cell>
          <cell r="D76">
            <v>1584.58</v>
          </cell>
          <cell r="E76">
            <v>1192.2</v>
          </cell>
          <cell r="G76">
            <v>3543.11</v>
          </cell>
          <cell r="H76">
            <v>6806.05</v>
          </cell>
          <cell r="I76">
            <v>13602.5</v>
          </cell>
          <cell r="K76">
            <v>8254.75</v>
          </cell>
        </row>
        <row r="77">
          <cell r="A77">
            <v>1799.04</v>
          </cell>
          <cell r="B77">
            <v>1330.79</v>
          </cell>
          <cell r="C77">
            <v>1126.3900000000001</v>
          </cell>
          <cell r="D77">
            <v>1542.25</v>
          </cell>
          <cell r="E77">
            <v>1273.07</v>
          </cell>
          <cell r="G77">
            <v>2651.84</v>
          </cell>
          <cell r="H77">
            <v>28895.5</v>
          </cell>
          <cell r="I77">
            <v>5214.3999999999996</v>
          </cell>
          <cell r="K77">
            <v>6597.21</v>
          </cell>
        </row>
        <row r="78">
          <cell r="A78">
            <v>1751.19</v>
          </cell>
          <cell r="B78">
            <v>1417.46</v>
          </cell>
          <cell r="C78">
            <v>1099.3699999999999</v>
          </cell>
          <cell r="D78">
            <v>1566.08</v>
          </cell>
          <cell r="E78">
            <v>1256.04</v>
          </cell>
          <cell r="G78">
            <v>4049.85</v>
          </cell>
          <cell r="H78">
            <v>11251.4</v>
          </cell>
          <cell r="I78">
            <v>11497.2</v>
          </cell>
          <cell r="K78">
            <v>4766.63</v>
          </cell>
        </row>
        <row r="79">
          <cell r="A79">
            <v>1746.95</v>
          </cell>
          <cell r="B79">
            <v>1435.88</v>
          </cell>
          <cell r="C79">
            <v>1118.33</v>
          </cell>
          <cell r="D79">
            <v>1525.09</v>
          </cell>
          <cell r="E79">
            <v>1314.82</v>
          </cell>
          <cell r="G79">
            <v>3508.77</v>
          </cell>
          <cell r="H79">
            <v>13533.8</v>
          </cell>
          <cell r="I79">
            <v>5837.87</v>
          </cell>
          <cell r="K79">
            <v>6183.85</v>
          </cell>
        </row>
        <row r="80">
          <cell r="A80">
            <v>1807.47</v>
          </cell>
          <cell r="B80">
            <v>1195.3599999999999</v>
          </cell>
          <cell r="C80">
            <v>1127.1500000000001</v>
          </cell>
          <cell r="D80">
            <v>1707.61</v>
          </cell>
          <cell r="E80">
            <v>1371.74</v>
          </cell>
          <cell r="G80">
            <v>2535.11</v>
          </cell>
          <cell r="H80">
            <v>7432.27</v>
          </cell>
          <cell r="I80">
            <v>7430.89</v>
          </cell>
          <cell r="K80">
            <v>4067.64</v>
          </cell>
        </row>
        <row r="81">
          <cell r="A81">
            <v>1770.31</v>
          </cell>
          <cell r="B81">
            <v>1303.44</v>
          </cell>
          <cell r="C81">
            <v>1151.79</v>
          </cell>
          <cell r="D81">
            <v>1685.36</v>
          </cell>
          <cell r="E81">
            <v>1418.92</v>
          </cell>
          <cell r="G81">
            <v>2745.22</v>
          </cell>
          <cell r="H81">
            <v>9622.68</v>
          </cell>
          <cell r="I81">
            <v>8053</v>
          </cell>
          <cell r="K81">
            <v>2967.64</v>
          </cell>
        </row>
        <row r="82">
          <cell r="A82">
            <v>1824.75</v>
          </cell>
          <cell r="B82">
            <v>1396.14</v>
          </cell>
          <cell r="C82">
            <v>933.005</v>
          </cell>
          <cell r="D82">
            <v>1611.29</v>
          </cell>
          <cell r="E82">
            <v>1486.15</v>
          </cell>
          <cell r="G82">
            <v>2764.45</v>
          </cell>
          <cell r="H82">
            <v>18650.7</v>
          </cell>
          <cell r="I82">
            <v>8572.1</v>
          </cell>
          <cell r="K82">
            <v>3041.8</v>
          </cell>
        </row>
        <row r="83">
          <cell r="A83">
            <v>776.87800000000004</v>
          </cell>
          <cell r="B83">
            <v>1357.8</v>
          </cell>
          <cell r="C83">
            <v>1045.1600000000001</v>
          </cell>
          <cell r="D83">
            <v>1645.96</v>
          </cell>
          <cell r="E83">
            <v>1478.14</v>
          </cell>
          <cell r="G83">
            <v>12915.9</v>
          </cell>
          <cell r="H83">
            <v>7131.52</v>
          </cell>
          <cell r="I83">
            <v>7027.14</v>
          </cell>
          <cell r="K83">
            <v>4828.43</v>
          </cell>
        </row>
        <row r="84">
          <cell r="A84">
            <v>1244.76</v>
          </cell>
          <cell r="B84">
            <v>1374.1</v>
          </cell>
          <cell r="C84">
            <v>976.19500000000005</v>
          </cell>
          <cell r="D84">
            <v>1669.39</v>
          </cell>
          <cell r="E84">
            <v>1500.42</v>
          </cell>
          <cell r="G84">
            <v>8620.19</v>
          </cell>
          <cell r="H84">
            <v>6369.34</v>
          </cell>
          <cell r="I84">
            <v>8640.76</v>
          </cell>
          <cell r="K84">
            <v>1097.25</v>
          </cell>
        </row>
        <row r="85">
          <cell r="A85">
            <v>254.54300000000001</v>
          </cell>
          <cell r="B85">
            <v>1397.59</v>
          </cell>
          <cell r="C85">
            <v>1167.5999999999999</v>
          </cell>
          <cell r="D85">
            <v>1677.12</v>
          </cell>
          <cell r="E85">
            <v>1542.08</v>
          </cell>
          <cell r="G85">
            <v>8400.43</v>
          </cell>
          <cell r="H85">
            <v>6569.85</v>
          </cell>
          <cell r="I85">
            <v>14107.8</v>
          </cell>
          <cell r="K85">
            <v>1952.79</v>
          </cell>
        </row>
        <row r="86">
          <cell r="A86">
            <v>330.935</v>
          </cell>
          <cell r="B86">
            <v>1461.15</v>
          </cell>
          <cell r="C86">
            <v>1177.78</v>
          </cell>
          <cell r="D86">
            <v>1633.55</v>
          </cell>
          <cell r="E86">
            <v>1157.31</v>
          </cell>
          <cell r="G86">
            <v>38898.5</v>
          </cell>
          <cell r="H86">
            <v>6420.16</v>
          </cell>
          <cell r="I86">
            <v>8224.66</v>
          </cell>
          <cell r="K86">
            <v>6304.7</v>
          </cell>
        </row>
        <row r="87">
          <cell r="A87">
            <v>402.45499999999998</v>
          </cell>
          <cell r="B87">
            <v>1468.49</v>
          </cell>
          <cell r="C87">
            <v>1155.3</v>
          </cell>
          <cell r="D87">
            <v>1821.76</v>
          </cell>
          <cell r="E87">
            <v>1381.42</v>
          </cell>
          <cell r="G87">
            <v>34446.300000000003</v>
          </cell>
          <cell r="H87">
            <v>12152.3</v>
          </cell>
          <cell r="I87">
            <v>7020.28</v>
          </cell>
          <cell r="K87">
            <v>3194.23</v>
          </cell>
        </row>
        <row r="88">
          <cell r="A88">
            <v>377.34300000000002</v>
          </cell>
          <cell r="B88">
            <v>1449.78</v>
          </cell>
          <cell r="C88">
            <v>1135.79</v>
          </cell>
          <cell r="D88">
            <v>1729.78</v>
          </cell>
          <cell r="E88">
            <v>92.753</v>
          </cell>
          <cell r="G88">
            <v>35362.300000000003</v>
          </cell>
          <cell r="H88">
            <v>3571.94</v>
          </cell>
          <cell r="I88">
            <v>8940.14</v>
          </cell>
          <cell r="K88">
            <v>22712.799999999999</v>
          </cell>
        </row>
        <row r="89">
          <cell r="A89">
            <v>427.60599999999999</v>
          </cell>
          <cell r="B89">
            <v>1436.75</v>
          </cell>
          <cell r="C89">
            <v>1204.77</v>
          </cell>
          <cell r="D89">
            <v>1752.85</v>
          </cell>
          <cell r="E89">
            <v>168.035</v>
          </cell>
          <cell r="G89">
            <v>21125.4</v>
          </cell>
          <cell r="H89">
            <v>5968.34</v>
          </cell>
          <cell r="I89">
            <v>5424.51</v>
          </cell>
          <cell r="K89">
            <v>45384.4</v>
          </cell>
        </row>
        <row r="90">
          <cell r="A90">
            <v>454.32400000000001</v>
          </cell>
          <cell r="B90">
            <v>1593.79</v>
          </cell>
          <cell r="C90">
            <v>1245.19</v>
          </cell>
          <cell r="D90">
            <v>1786.4</v>
          </cell>
          <cell r="E90">
            <v>226.99700000000001</v>
          </cell>
          <cell r="G90">
            <v>44849</v>
          </cell>
          <cell r="H90">
            <v>5292.68</v>
          </cell>
          <cell r="I90">
            <v>5685.44</v>
          </cell>
          <cell r="K90">
            <v>54041.599999999999</v>
          </cell>
        </row>
        <row r="91">
          <cell r="A91">
            <v>487.52199999999999</v>
          </cell>
          <cell r="B91">
            <v>1537.7</v>
          </cell>
          <cell r="C91">
            <v>1223.77</v>
          </cell>
          <cell r="D91">
            <v>1731.98</v>
          </cell>
          <cell r="E91">
            <v>452.12700000000001</v>
          </cell>
          <cell r="G91">
            <v>54891.9</v>
          </cell>
          <cell r="H91">
            <v>5744.49</v>
          </cell>
          <cell r="I91">
            <v>18043.7</v>
          </cell>
          <cell r="K91">
            <v>43389</v>
          </cell>
        </row>
        <row r="92">
          <cell r="A92">
            <v>560.29300000000001</v>
          </cell>
          <cell r="B92">
            <v>1506.63</v>
          </cell>
          <cell r="C92">
            <v>1206.6500000000001</v>
          </cell>
          <cell r="D92">
            <v>1765.77</v>
          </cell>
          <cell r="E92">
            <v>688.51400000000001</v>
          </cell>
          <cell r="G92">
            <v>49205.1</v>
          </cell>
          <cell r="H92">
            <v>14934.6</v>
          </cell>
          <cell r="I92">
            <v>8272.7199999999993</v>
          </cell>
          <cell r="K92">
            <v>46868.9</v>
          </cell>
        </row>
        <row r="93">
          <cell r="A93">
            <v>587.60599999999999</v>
          </cell>
          <cell r="B93">
            <v>1532.11</v>
          </cell>
          <cell r="C93">
            <v>1232.42</v>
          </cell>
          <cell r="D93">
            <v>1912.38</v>
          </cell>
          <cell r="E93">
            <v>1233.6400000000001</v>
          </cell>
          <cell r="G93">
            <v>40473.699999999997</v>
          </cell>
          <cell r="H93">
            <v>4454.97</v>
          </cell>
          <cell r="I93">
            <v>6808.79</v>
          </cell>
          <cell r="K93">
            <v>19665.5</v>
          </cell>
        </row>
        <row r="94">
          <cell r="A94">
            <v>600.52099999999996</v>
          </cell>
          <cell r="B94">
            <v>1573.43</v>
          </cell>
          <cell r="C94">
            <v>1189.6500000000001</v>
          </cell>
          <cell r="D94">
            <v>1848.93</v>
          </cell>
          <cell r="E94">
            <v>1220.5999999999999</v>
          </cell>
          <cell r="G94">
            <v>26037.599999999999</v>
          </cell>
          <cell r="H94">
            <v>5961.48</v>
          </cell>
          <cell r="I94">
            <v>18943.2</v>
          </cell>
          <cell r="K94">
            <v>2654.57</v>
          </cell>
        </row>
        <row r="95">
          <cell r="A95">
            <v>1019.84</v>
          </cell>
          <cell r="B95">
            <v>1594.76</v>
          </cell>
          <cell r="C95">
            <v>1262.9100000000001</v>
          </cell>
          <cell r="D95">
            <v>1856.81</v>
          </cell>
          <cell r="E95">
            <v>956.04100000000005</v>
          </cell>
          <cell r="G95">
            <v>16855.8</v>
          </cell>
          <cell r="H95">
            <v>3254.71</v>
          </cell>
          <cell r="I95">
            <v>21493.4</v>
          </cell>
          <cell r="K95">
            <v>5955.95</v>
          </cell>
        </row>
        <row r="96">
          <cell r="A96">
            <v>905.15700000000004</v>
          </cell>
          <cell r="B96">
            <v>1574.85</v>
          </cell>
          <cell r="C96">
            <v>1246.52</v>
          </cell>
          <cell r="D96">
            <v>1881.2</v>
          </cell>
          <cell r="E96">
            <v>983.32600000000002</v>
          </cell>
          <cell r="G96">
            <v>11167.6</v>
          </cell>
          <cell r="H96">
            <v>5615.4</v>
          </cell>
          <cell r="I96">
            <v>6954.36</v>
          </cell>
          <cell r="K96">
            <v>7855.2</v>
          </cell>
        </row>
        <row r="97">
          <cell r="A97">
            <v>1159.72</v>
          </cell>
          <cell r="B97">
            <v>1522.6</v>
          </cell>
          <cell r="C97">
            <v>1385.39</v>
          </cell>
          <cell r="D97">
            <v>1969.52</v>
          </cell>
          <cell r="E97">
            <v>954.56500000000005</v>
          </cell>
          <cell r="G97">
            <v>33767.800000000003</v>
          </cell>
          <cell r="H97">
            <v>5387.44</v>
          </cell>
          <cell r="I97">
            <v>15332.8</v>
          </cell>
          <cell r="K97">
            <v>3834.22</v>
          </cell>
        </row>
        <row r="98">
          <cell r="A98">
            <v>1915.98</v>
          </cell>
          <cell r="B98">
            <v>1549.81</v>
          </cell>
          <cell r="C98">
            <v>1284.47</v>
          </cell>
          <cell r="D98">
            <v>1939.57</v>
          </cell>
          <cell r="E98">
            <v>1171.1199999999999</v>
          </cell>
          <cell r="G98">
            <v>3684.54</v>
          </cell>
          <cell r="H98">
            <v>8675.11</v>
          </cell>
          <cell r="I98">
            <v>18078</v>
          </cell>
          <cell r="K98">
            <v>21993.200000000001</v>
          </cell>
        </row>
        <row r="99">
          <cell r="A99">
            <v>1781.86</v>
          </cell>
          <cell r="B99">
            <v>1704.58</v>
          </cell>
          <cell r="C99">
            <v>1305.81</v>
          </cell>
          <cell r="D99">
            <v>1956.04</v>
          </cell>
          <cell r="E99">
            <v>605.61199999999997</v>
          </cell>
          <cell r="G99">
            <v>1709.75</v>
          </cell>
          <cell r="H99">
            <v>6747</v>
          </cell>
          <cell r="I99">
            <v>18950.099999999999</v>
          </cell>
          <cell r="K99">
            <v>5874.92</v>
          </cell>
        </row>
        <row r="100">
          <cell r="A100">
            <v>1787.07</v>
          </cell>
          <cell r="B100">
            <v>1676.19</v>
          </cell>
          <cell r="C100">
            <v>1348.22</v>
          </cell>
          <cell r="D100">
            <v>1991.55</v>
          </cell>
          <cell r="E100">
            <v>619.18100000000004</v>
          </cell>
          <cell r="G100">
            <v>3662.57</v>
          </cell>
          <cell r="H100">
            <v>2878.43</v>
          </cell>
          <cell r="I100">
            <v>5354.47</v>
          </cell>
          <cell r="K100">
            <v>10427.4</v>
          </cell>
        </row>
        <row r="101">
          <cell r="A101">
            <v>1882.45</v>
          </cell>
          <cell r="B101">
            <v>1690.88</v>
          </cell>
          <cell r="C101">
            <v>1329.81</v>
          </cell>
          <cell r="D101">
            <v>1919.86</v>
          </cell>
          <cell r="E101">
            <v>518.98800000000006</v>
          </cell>
          <cell r="G101">
            <v>796.51</v>
          </cell>
          <cell r="H101">
            <v>2760.32</v>
          </cell>
          <cell r="I101">
            <v>17520.5</v>
          </cell>
          <cell r="K101">
            <v>7186.42</v>
          </cell>
        </row>
        <row r="102">
          <cell r="A102">
            <v>1882.04</v>
          </cell>
          <cell r="B102">
            <v>1639.98</v>
          </cell>
          <cell r="C102">
            <v>1361.56</v>
          </cell>
          <cell r="D102">
            <v>1608.85</v>
          </cell>
          <cell r="E102">
            <v>1087.4000000000001</v>
          </cell>
          <cell r="G102">
            <v>914.61300000000006</v>
          </cell>
          <cell r="H102">
            <v>3044.6</v>
          </cell>
          <cell r="I102">
            <v>14492.4</v>
          </cell>
          <cell r="K102">
            <v>6929.61</v>
          </cell>
        </row>
        <row r="103">
          <cell r="A103">
            <v>1858.77</v>
          </cell>
          <cell r="B103">
            <v>1663.42</v>
          </cell>
          <cell r="C103">
            <v>1405.28</v>
          </cell>
          <cell r="D103">
            <v>850.28399999999999</v>
          </cell>
          <cell r="E103">
            <v>1766.33</v>
          </cell>
          <cell r="G103">
            <v>3831.49</v>
          </cell>
          <cell r="H103">
            <v>5204.79</v>
          </cell>
          <cell r="I103">
            <v>4553.84</v>
          </cell>
          <cell r="K103">
            <v>276.03100000000001</v>
          </cell>
        </row>
        <row r="104">
          <cell r="A104">
            <v>1900.56</v>
          </cell>
          <cell r="B104">
            <v>1609.15</v>
          </cell>
          <cell r="C104">
            <v>1427.29</v>
          </cell>
          <cell r="D104">
            <v>567.39</v>
          </cell>
          <cell r="E104">
            <v>1619.43</v>
          </cell>
          <cell r="G104">
            <v>1181.03</v>
          </cell>
          <cell r="H104">
            <v>3823.25</v>
          </cell>
          <cell r="I104">
            <v>5285.81</v>
          </cell>
          <cell r="K104">
            <v>2173.91</v>
          </cell>
        </row>
        <row r="105">
          <cell r="A105">
            <v>1871.96</v>
          </cell>
          <cell r="B105">
            <v>1618.81</v>
          </cell>
          <cell r="C105">
            <v>1469.42</v>
          </cell>
          <cell r="D105">
            <v>661.30200000000002</v>
          </cell>
          <cell r="E105">
            <v>1664.17</v>
          </cell>
          <cell r="G105">
            <v>1598.51</v>
          </cell>
          <cell r="H105">
            <v>10350.5</v>
          </cell>
          <cell r="I105">
            <v>11210.2</v>
          </cell>
          <cell r="K105">
            <v>1866.3</v>
          </cell>
        </row>
        <row r="106">
          <cell r="A106">
            <v>1838.82</v>
          </cell>
          <cell r="B106">
            <v>1658.36</v>
          </cell>
          <cell r="C106">
            <v>1449.42</v>
          </cell>
          <cell r="D106">
            <v>519.63099999999997</v>
          </cell>
          <cell r="E106">
            <v>1702.1</v>
          </cell>
          <cell r="G106">
            <v>1153.57</v>
          </cell>
          <cell r="H106">
            <v>3375.56</v>
          </cell>
          <cell r="I106">
            <v>4832.62</v>
          </cell>
          <cell r="K106">
            <v>1623.23</v>
          </cell>
        </row>
        <row r="107">
          <cell r="A107">
            <v>1447.66</v>
          </cell>
          <cell r="B107">
            <v>1681.75</v>
          </cell>
          <cell r="C107">
            <v>1409.98</v>
          </cell>
          <cell r="D107">
            <v>1199.79</v>
          </cell>
          <cell r="E107">
            <v>1691.58</v>
          </cell>
          <cell r="G107">
            <v>15195.5</v>
          </cell>
          <cell r="H107">
            <v>2963.57</v>
          </cell>
          <cell r="I107">
            <v>8031.02</v>
          </cell>
          <cell r="K107">
            <v>950.31500000000005</v>
          </cell>
        </row>
        <row r="108">
          <cell r="B108">
            <v>1652.45</v>
          </cell>
          <cell r="C108">
            <v>1440.67</v>
          </cell>
          <cell r="D108">
            <v>1177.53</v>
          </cell>
          <cell r="E108">
            <v>1682.66</v>
          </cell>
          <cell r="H108">
            <v>2551.58</v>
          </cell>
          <cell r="I108">
            <v>5370.95</v>
          </cell>
          <cell r="K108">
            <v>1499.63</v>
          </cell>
        </row>
        <row r="109">
          <cell r="B109">
            <v>1636.1</v>
          </cell>
          <cell r="C109">
            <v>1427.84</v>
          </cell>
          <cell r="D109">
            <v>1019.76</v>
          </cell>
          <cell r="E109">
            <v>1746.63</v>
          </cell>
          <cell r="H109">
            <v>4394.55</v>
          </cell>
          <cell r="I109">
            <v>5910.66</v>
          </cell>
          <cell r="K109">
            <v>1535.34</v>
          </cell>
        </row>
        <row r="110">
          <cell r="B110">
            <v>1724.84</v>
          </cell>
          <cell r="C110">
            <v>1486.92</v>
          </cell>
          <cell r="D110">
            <v>948.30700000000002</v>
          </cell>
          <cell r="E110">
            <v>1733.22</v>
          </cell>
          <cell r="H110">
            <v>1858.07</v>
          </cell>
          <cell r="I110">
            <v>8194.44</v>
          </cell>
          <cell r="K110">
            <v>880.27700000000004</v>
          </cell>
        </row>
        <row r="111">
          <cell r="B111">
            <v>1802.81</v>
          </cell>
          <cell r="C111">
            <v>1455.51</v>
          </cell>
          <cell r="D111">
            <v>485.57799999999997</v>
          </cell>
          <cell r="E111">
            <v>1637.34</v>
          </cell>
          <cell r="H111">
            <v>1753.7</v>
          </cell>
          <cell r="I111">
            <v>4111.6400000000003</v>
          </cell>
          <cell r="K111">
            <v>1507.87</v>
          </cell>
        </row>
        <row r="112">
          <cell r="B112">
            <v>1784.23</v>
          </cell>
          <cell r="C112">
            <v>1494.99</v>
          </cell>
          <cell r="D112">
            <v>765.98199999999997</v>
          </cell>
          <cell r="H112">
            <v>1532.6</v>
          </cell>
          <cell r="I112">
            <v>4279.18</v>
          </cell>
        </row>
        <row r="113">
          <cell r="B113">
            <v>1762.58</v>
          </cell>
          <cell r="C113">
            <v>1511.25</v>
          </cell>
          <cell r="D113">
            <v>10117.799999999999</v>
          </cell>
          <cell r="H113">
            <v>1760.56</v>
          </cell>
          <cell r="I113">
            <v>9533.41</v>
          </cell>
          <cell r="J113">
            <v>42778</v>
          </cell>
        </row>
        <row r="114">
          <cell r="B114">
            <v>1793.67</v>
          </cell>
          <cell r="C114">
            <v>1529.08</v>
          </cell>
          <cell r="H114">
            <v>1682.29</v>
          </cell>
          <cell r="I114">
            <v>2636.72</v>
          </cell>
        </row>
        <row r="115">
          <cell r="B115">
            <v>1736.56</v>
          </cell>
          <cell r="C115">
            <v>1592.64</v>
          </cell>
          <cell r="H115">
            <v>2517.25</v>
          </cell>
          <cell r="I115">
            <v>3116</v>
          </cell>
        </row>
        <row r="116">
          <cell r="B116">
            <v>1710.57</v>
          </cell>
          <cell r="C116">
            <v>1565.58</v>
          </cell>
          <cell r="H116">
            <v>2298.9</v>
          </cell>
          <cell r="I116">
            <v>4178.93</v>
          </cell>
        </row>
        <row r="117">
          <cell r="B117">
            <v>1738.87</v>
          </cell>
          <cell r="C117">
            <v>1585.64</v>
          </cell>
          <cell r="H117">
            <v>720.98</v>
          </cell>
          <cell r="I117">
            <v>3830.12</v>
          </cell>
        </row>
        <row r="118">
          <cell r="B118">
            <v>1781.04</v>
          </cell>
          <cell r="C118">
            <v>1542.98</v>
          </cell>
          <cell r="H118">
            <v>1837.47</v>
          </cell>
          <cell r="I118">
            <v>8348.25</v>
          </cell>
        </row>
        <row r="119">
          <cell r="B119">
            <v>1750.61</v>
          </cell>
          <cell r="C119">
            <v>1575.07</v>
          </cell>
          <cell r="H119">
            <v>1378.79</v>
          </cell>
          <cell r="I119">
            <v>4275.0600000000004</v>
          </cell>
        </row>
        <row r="120">
          <cell r="B120">
            <v>1763.91</v>
          </cell>
          <cell r="C120">
            <v>1526.06</v>
          </cell>
          <cell r="H120">
            <v>1121.98</v>
          </cell>
          <cell r="I120">
            <v>3681.8</v>
          </cell>
        </row>
        <row r="121">
          <cell r="B121">
            <v>1724.47</v>
          </cell>
          <cell r="C121">
            <v>1556.88</v>
          </cell>
          <cell r="H121">
            <v>1557.32</v>
          </cell>
          <cell r="I121">
            <v>3334.36</v>
          </cell>
        </row>
        <row r="122">
          <cell r="B122">
            <v>1832.66</v>
          </cell>
          <cell r="C122">
            <v>1647.64</v>
          </cell>
          <cell r="H122">
            <v>653.68899999999996</v>
          </cell>
          <cell r="I122">
            <v>2397.77</v>
          </cell>
        </row>
        <row r="123">
          <cell r="B123">
            <v>1818.5</v>
          </cell>
          <cell r="C123">
            <v>1632.91</v>
          </cell>
          <cell r="H123">
            <v>726.47299999999996</v>
          </cell>
          <cell r="I123">
            <v>4206.3999999999996</v>
          </cell>
        </row>
        <row r="124">
          <cell r="B124">
            <v>1841.38</v>
          </cell>
          <cell r="C124">
            <v>1670.04</v>
          </cell>
          <cell r="H124">
            <v>1330.72</v>
          </cell>
          <cell r="I124">
            <v>8874.2199999999993</v>
          </cell>
        </row>
        <row r="125">
          <cell r="B125">
            <v>1197.47</v>
          </cell>
          <cell r="C125">
            <v>1619.9</v>
          </cell>
          <cell r="H125">
            <v>11042.7</v>
          </cell>
          <cell r="I125">
            <v>4340.9799999999996</v>
          </cell>
        </row>
        <row r="126">
          <cell r="B126">
            <v>990.85799999999995</v>
          </cell>
          <cell r="C126">
            <v>1605.08</v>
          </cell>
          <cell r="H126">
            <v>15379.5</v>
          </cell>
          <cell r="I126">
            <v>6337.75</v>
          </cell>
        </row>
        <row r="127">
          <cell r="B127">
            <v>401.44200000000001</v>
          </cell>
          <cell r="C127">
            <v>1647.54</v>
          </cell>
          <cell r="H127">
            <v>43769.7</v>
          </cell>
          <cell r="I127">
            <v>2916.88</v>
          </cell>
        </row>
        <row r="128">
          <cell r="B128">
            <v>558.83900000000006</v>
          </cell>
          <cell r="C128">
            <v>1737.1</v>
          </cell>
          <cell r="H128">
            <v>9335.66</v>
          </cell>
          <cell r="I128">
            <v>5103.16</v>
          </cell>
        </row>
        <row r="129">
          <cell r="B129">
            <v>160.72800000000001</v>
          </cell>
          <cell r="C129">
            <v>1718.48</v>
          </cell>
          <cell r="H129">
            <v>15114.5</v>
          </cell>
          <cell r="I129">
            <v>3116</v>
          </cell>
        </row>
        <row r="130">
          <cell r="B130">
            <v>147.41999999999999</v>
          </cell>
          <cell r="C130">
            <v>1756.38</v>
          </cell>
          <cell r="H130">
            <v>23904.9</v>
          </cell>
          <cell r="I130">
            <v>3381.05</v>
          </cell>
        </row>
        <row r="131">
          <cell r="B131">
            <v>374.92</v>
          </cell>
          <cell r="C131">
            <v>1710.72</v>
          </cell>
          <cell r="H131">
            <v>36702.6</v>
          </cell>
          <cell r="I131">
            <v>2682.04</v>
          </cell>
        </row>
        <row r="132">
          <cell r="B132">
            <v>320.54300000000001</v>
          </cell>
          <cell r="C132">
            <v>1083.22</v>
          </cell>
          <cell r="H132">
            <v>32858.800000000003</v>
          </cell>
          <cell r="I132">
            <v>19283.8</v>
          </cell>
        </row>
        <row r="133">
          <cell r="B133">
            <v>625.44600000000003</v>
          </cell>
          <cell r="H133">
            <v>11881.7</v>
          </cell>
        </row>
        <row r="134">
          <cell r="B134">
            <v>821.66399999999999</v>
          </cell>
          <cell r="H134">
            <v>47963.7</v>
          </cell>
        </row>
        <row r="135">
          <cell r="B135">
            <v>865.29700000000003</v>
          </cell>
          <cell r="H135">
            <v>30901.8</v>
          </cell>
        </row>
        <row r="136">
          <cell r="B136">
            <v>947.28300000000002</v>
          </cell>
          <cell r="H136">
            <v>35307.4</v>
          </cell>
        </row>
        <row r="137">
          <cell r="B137">
            <v>1486.29</v>
          </cell>
          <cell r="H137">
            <v>13347</v>
          </cell>
        </row>
        <row r="138">
          <cell r="B138">
            <v>474.815</v>
          </cell>
          <cell r="H138">
            <v>39545.4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btl_calcein"/>
    </sheetNames>
    <sheetDataSet>
      <sheetData sheetId="0"/>
      <sheetData sheetId="1">
        <row r="1">
          <cell r="B1" t="str">
            <v>6dpf</v>
          </cell>
          <cell r="C1" t="str">
            <v>9dpf</v>
          </cell>
          <cell r="D1" t="str">
            <v>15 dpf</v>
          </cell>
          <cell r="E1" t="str">
            <v>22dpf</v>
          </cell>
        </row>
        <row r="2">
          <cell r="G2" t="str">
            <v>spzl-/-</v>
          </cell>
        </row>
        <row r="4">
          <cell r="G4" t="str">
            <v>spzlWT</v>
          </cell>
        </row>
        <row r="13">
          <cell r="B13">
            <v>175.815</v>
          </cell>
          <cell r="C13">
            <v>171.70699999999999</v>
          </cell>
          <cell r="D13">
            <v>156.351</v>
          </cell>
          <cell r="E13">
            <v>121.941</v>
          </cell>
        </row>
        <row r="15">
          <cell r="B15">
            <v>174.57376923076924</v>
          </cell>
          <cell r="C15">
            <v>171.92984615384614</v>
          </cell>
          <cell r="D15">
            <v>151.1716923076923</v>
          </cell>
          <cell r="E15">
            <v>124.53769230769231</v>
          </cell>
        </row>
        <row r="16">
          <cell r="B16">
            <v>2.0501460043258533</v>
          </cell>
          <cell r="C16">
            <v>3.3089773657582779</v>
          </cell>
          <cell r="D16">
            <v>11.545674543938789</v>
          </cell>
          <cell r="E16">
            <v>19.323295535877548</v>
          </cell>
        </row>
        <row r="22">
          <cell r="B22">
            <v>176.0436666666667</v>
          </cell>
          <cell r="C22">
            <v>175.53599999999997</v>
          </cell>
          <cell r="D22">
            <v>174.63</v>
          </cell>
          <cell r="E22">
            <v>175.06299999999999</v>
          </cell>
        </row>
        <row r="23">
          <cell r="B23">
            <v>1.5472410571365083</v>
          </cell>
          <cell r="C23">
            <v>1.1657292424344017</v>
          </cell>
          <cell r="D23">
            <v>4.2006847854447082</v>
          </cell>
          <cell r="E23">
            <v>4.9737302567254895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ochord deformation index"/>
      <sheetName val="Sheet2"/>
      <sheetName val="notochord diameter"/>
      <sheetName val="noto dia time course meas."/>
      <sheetName val="symmetry index micro ct"/>
    </sheetNames>
    <sheetDataSet>
      <sheetData sheetId="0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</row>
        <row r="35">
          <cell r="B35">
            <v>-0.87030046600924715</v>
          </cell>
          <cell r="C35">
            <v>-0.82360001488388901</v>
          </cell>
          <cell r="D35">
            <v>-0.88772371459110833</v>
          </cell>
          <cell r="E35">
            <v>-0.77060919615586876</v>
          </cell>
          <cell r="F35">
            <v>-0.83294178138934605</v>
          </cell>
          <cell r="G35">
            <v>-0.73627514410175154</v>
          </cell>
          <cell r="H35">
            <v>-0.72013111658112139</v>
          </cell>
          <cell r="I35">
            <v>-0.71200190686794718</v>
          </cell>
          <cell r="J35">
            <v>-0.65907356693833508</v>
          </cell>
          <cell r="K35">
            <v>-0.73684054050473125</v>
          </cell>
          <cell r="L35">
            <v>-0.75993455167943169</v>
          </cell>
          <cell r="M35">
            <v>-0.85819816040959562</v>
          </cell>
          <cell r="N35">
            <v>-1.0023838188263778</v>
          </cell>
          <cell r="O35">
            <v>-0.88822573449851372</v>
          </cell>
          <cell r="P35">
            <v>-0.89023314129640452</v>
          </cell>
          <cell r="Q35">
            <v>-0.88431210589912135</v>
          </cell>
          <cell r="R35">
            <v>-0.92171754480599988</v>
          </cell>
          <cell r="S35">
            <v>-0.75654861631198422</v>
          </cell>
          <cell r="T35">
            <v>-0.93608429772362334</v>
          </cell>
          <cell r="U35">
            <v>-0.7651205862852396</v>
          </cell>
          <cell r="V35">
            <v>-0.75874296137588093</v>
          </cell>
          <cell r="W35">
            <v>-0.70087712297888982</v>
          </cell>
          <cell r="X35">
            <v>-0.89350225029633634</v>
          </cell>
          <cell r="Y35">
            <v>-0.74946861147216026</v>
          </cell>
          <cell r="Z35">
            <v>-1.2638158845589187</v>
          </cell>
          <cell r="AA35">
            <v>-1.3679089008288789</v>
          </cell>
        </row>
        <row r="36">
          <cell r="B36">
            <v>0.13294643767607778</v>
          </cell>
          <cell r="C36">
            <v>2.2163444158789888E-2</v>
          </cell>
          <cell r="D36">
            <v>0.10621696937905178</v>
          </cell>
          <cell r="E36">
            <v>9.1863359618641852E-2</v>
          </cell>
          <cell r="F36">
            <v>0.15277939032463375</v>
          </cell>
          <cell r="G36">
            <v>8.2977464083642496E-2</v>
          </cell>
          <cell r="H36">
            <v>7.9185984032041232E-2</v>
          </cell>
          <cell r="I36">
            <v>0.12407812166073624</v>
          </cell>
          <cell r="J36">
            <v>6.739273673735631E-2</v>
          </cell>
          <cell r="K36">
            <v>0.17479439810866126</v>
          </cell>
          <cell r="L36">
            <v>0.22369122594653007</v>
          </cell>
          <cell r="M36">
            <v>0.10947085368179799</v>
          </cell>
          <cell r="N36">
            <v>0.17159469355384088</v>
          </cell>
          <cell r="O36">
            <v>0.18198526971706869</v>
          </cell>
          <cell r="P36">
            <v>0.13787096507188598</v>
          </cell>
          <cell r="Q36">
            <v>3.3329940200937824E-2</v>
          </cell>
          <cell r="R36">
            <v>3.9221484503691187E-2</v>
          </cell>
          <cell r="S36">
            <v>0.12640202190552233</v>
          </cell>
          <cell r="T36">
            <v>0.10003990089951051</v>
          </cell>
          <cell r="U36">
            <v>9.8233864517491831E-2</v>
          </cell>
          <cell r="V36">
            <v>0.19467567404971431</v>
          </cell>
          <cell r="W36">
            <v>0.19825548320214131</v>
          </cell>
          <cell r="X36">
            <v>7.0308641496724097E-2</v>
          </cell>
          <cell r="Y36">
            <v>4.601039821567604E-2</v>
          </cell>
          <cell r="Z36">
            <v>0.41185979111675741</v>
          </cell>
          <cell r="AA36">
            <v>0.18699406137745297</v>
          </cell>
        </row>
        <row r="38">
          <cell r="B38">
            <v>-0.18340862508590761</v>
          </cell>
          <cell r="C38">
            <v>-1.8534205916252049</v>
          </cell>
          <cell r="D38">
            <v>-0.21324799954410545</v>
          </cell>
          <cell r="E38">
            <v>0.39530416131180635</v>
          </cell>
          <cell r="F38">
            <v>0.62221230824556473</v>
          </cell>
          <cell r="G38">
            <v>0.63081341072816421</v>
          </cell>
          <cell r="H38">
            <v>0.86671171021535043</v>
          </cell>
          <cell r="I38">
            <v>-0.38306432112889677</v>
          </cell>
          <cell r="J38">
            <v>-1.5782278069136333</v>
          </cell>
          <cell r="K38">
            <v>-0.65651819655455645</v>
          </cell>
          <cell r="L38">
            <v>-0.24800438654365192</v>
          </cell>
          <cell r="M38">
            <v>-0.74471273311623443</v>
          </cell>
          <cell r="N38">
            <v>-0.10808559431950227</v>
          </cell>
          <cell r="O38">
            <v>-0.15932067102735956</v>
          </cell>
          <cell r="P38">
            <v>0.3207375147629522</v>
          </cell>
          <cell r="Q38">
            <v>-0.5367766280983568</v>
          </cell>
          <cell r="R38">
            <v>-0.41274805357189337</v>
          </cell>
          <cell r="S38">
            <v>-0.28118953243626554</v>
          </cell>
          <cell r="T38">
            <v>-0.25991925821390205</v>
          </cell>
          <cell r="U38">
            <v>0.81542145332544758</v>
          </cell>
          <cell r="V38">
            <v>-1.7749392841047367</v>
          </cell>
          <cell r="W38">
            <v>-0.92049529777290717</v>
          </cell>
          <cell r="X38">
            <v>-0.78268987063692574</v>
          </cell>
          <cell r="Y38">
            <v>-0.41714591953371538</v>
          </cell>
          <cell r="Z38">
            <v>0.37111770546557726</v>
          </cell>
          <cell r="AA38">
            <v>0.39094924527361991</v>
          </cell>
        </row>
        <row r="39">
          <cell r="B39">
            <v>1.5714889146766935</v>
          </cell>
          <cell r="C39">
            <v>2.8687575794995976</v>
          </cell>
          <cell r="D39">
            <v>1.1130172029405381</v>
          </cell>
          <cell r="E39">
            <v>0.59423104285688932</v>
          </cell>
          <cell r="F39">
            <v>0.31964165838864056</v>
          </cell>
          <cell r="G39">
            <v>0.2955546930632954</v>
          </cell>
          <cell r="H39">
            <v>0.61395387181218952</v>
          </cell>
          <cell r="I39">
            <v>1.1178628397964872</v>
          </cell>
          <cell r="J39">
            <v>1.6199581068088464</v>
          </cell>
          <cell r="K39">
            <v>0.38054748645908276</v>
          </cell>
          <cell r="L39">
            <v>0.57380248739936712</v>
          </cell>
          <cell r="M39">
            <v>0.75682405879437942</v>
          </cell>
          <cell r="N39">
            <v>1.0035767335198613</v>
          </cell>
          <cell r="O39">
            <v>0.85374284921567511</v>
          </cell>
          <cell r="P39">
            <v>1.6514086914751569</v>
          </cell>
          <cell r="Q39">
            <v>0.92280367903670424</v>
          </cell>
          <cell r="R39">
            <v>0.85541076109381653</v>
          </cell>
          <cell r="S39">
            <v>0.75718092744573728</v>
          </cell>
          <cell r="T39">
            <v>0.45947609737770956</v>
          </cell>
          <cell r="U39">
            <v>2.0069198779770656</v>
          </cell>
          <cell r="V39">
            <v>1.9002482823086289</v>
          </cell>
          <cell r="W39">
            <v>1.6936592432926396</v>
          </cell>
          <cell r="X39">
            <v>1.1927470818150137</v>
          </cell>
          <cell r="Y39">
            <v>2.0551831784807653</v>
          </cell>
          <cell r="Z39">
            <v>0.25867524819130494</v>
          </cell>
          <cell r="AA39">
            <v>1.382504266743992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H2">
            <v>2</v>
          </cell>
          <cell r="J2">
            <v>45.66</v>
          </cell>
          <cell r="K2">
            <v>2.7457785781085851</v>
          </cell>
        </row>
        <row r="3">
          <cell r="H3">
            <v>3</v>
          </cell>
          <cell r="J3">
            <v>52.16</v>
          </cell>
          <cell r="K3">
            <v>8.9753384337305384</v>
          </cell>
        </row>
        <row r="4">
          <cell r="H4">
            <v>4</v>
          </cell>
          <cell r="J4">
            <v>55.763333333333343</v>
          </cell>
          <cell r="K4">
            <v>2.863081090946141</v>
          </cell>
        </row>
        <row r="5">
          <cell r="H5">
            <v>5</v>
          </cell>
          <cell r="J5">
            <v>59.463333333333331</v>
          </cell>
          <cell r="K5">
            <v>3.7757692372989844</v>
          </cell>
        </row>
        <row r="6">
          <cell r="H6">
            <v>6</v>
          </cell>
          <cell r="J6">
            <v>58.789999999999992</v>
          </cell>
          <cell r="K6">
            <v>9.833753098385257</v>
          </cell>
        </row>
        <row r="7">
          <cell r="H7">
            <v>7</v>
          </cell>
          <cell r="J7">
            <v>57.02</v>
          </cell>
          <cell r="K7">
            <v>7.3785635458400511</v>
          </cell>
        </row>
        <row r="8">
          <cell r="H8">
            <v>8</v>
          </cell>
          <cell r="J8">
            <v>56.31</v>
          </cell>
          <cell r="K8">
            <v>13.65247230357925</v>
          </cell>
        </row>
        <row r="9">
          <cell r="H9">
            <v>9</v>
          </cell>
          <cell r="J9">
            <v>64.069999999999993</v>
          </cell>
          <cell r="K9">
            <v>10.744649831427827</v>
          </cell>
        </row>
        <row r="10">
          <cell r="H10">
            <v>10</v>
          </cell>
          <cell r="J10">
            <v>58.293333333333329</v>
          </cell>
          <cell r="K10">
            <v>8.2213157908775738</v>
          </cell>
        </row>
        <row r="32">
          <cell r="H32">
            <v>2</v>
          </cell>
          <cell r="J32">
            <v>58.795000000000002</v>
          </cell>
          <cell r="K32">
            <v>5.310371926710971</v>
          </cell>
        </row>
        <row r="33">
          <cell r="H33">
            <v>3</v>
          </cell>
          <cell r="J33">
            <v>49.9</v>
          </cell>
          <cell r="K33">
            <v>10.974297244015213</v>
          </cell>
        </row>
        <row r="34">
          <cell r="H34">
            <v>4</v>
          </cell>
          <cell r="J34">
            <v>60.51</v>
          </cell>
          <cell r="K34">
            <v>0.55154328932550789</v>
          </cell>
        </row>
        <row r="35">
          <cell r="H35">
            <v>5</v>
          </cell>
          <cell r="J35">
            <v>69.77000000000001</v>
          </cell>
          <cell r="K35">
            <v>1.7111984104714462</v>
          </cell>
        </row>
        <row r="36">
          <cell r="H36">
            <v>6</v>
          </cell>
          <cell r="J36">
            <v>77.62</v>
          </cell>
          <cell r="K36">
            <v>2.2485995641732157</v>
          </cell>
        </row>
        <row r="37">
          <cell r="H37">
            <v>7</v>
          </cell>
          <cell r="J37">
            <v>85.634999999999991</v>
          </cell>
          <cell r="K37">
            <v>0.47376154339498805</v>
          </cell>
        </row>
        <row r="38">
          <cell r="H38">
            <v>8</v>
          </cell>
          <cell r="J38">
            <v>83.294999999999987</v>
          </cell>
          <cell r="K38">
            <v>3.1466251762801383</v>
          </cell>
        </row>
        <row r="39">
          <cell r="H39">
            <v>9</v>
          </cell>
          <cell r="J39">
            <v>84.295000000000002</v>
          </cell>
          <cell r="K39">
            <v>4.2497117549311447</v>
          </cell>
        </row>
        <row r="40">
          <cell r="H40">
            <v>10</v>
          </cell>
          <cell r="J40">
            <v>86.57</v>
          </cell>
          <cell r="K40">
            <v>7.1134942187366601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P45" sqref="P45"/>
    </sheetView>
  </sheetViews>
  <sheetFormatPr defaultRowHeight="15" x14ac:dyDescent="0.25"/>
  <cols>
    <col min="1" max="1" width="20.140625" customWidth="1"/>
    <col min="8" max="8" width="9.85546875" customWidth="1"/>
  </cols>
  <sheetData>
    <row r="1" spans="1:11" x14ac:dyDescent="0.25">
      <c r="A1" t="s">
        <v>11</v>
      </c>
      <c r="B1" t="s">
        <v>0</v>
      </c>
    </row>
    <row r="2" spans="1:11" x14ac:dyDescent="0.25">
      <c r="A2" t="s">
        <v>1</v>
      </c>
      <c r="G2" t="s">
        <v>12</v>
      </c>
    </row>
    <row r="3" spans="1:11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G3" t="s">
        <v>2</v>
      </c>
      <c r="H3" t="s">
        <v>10</v>
      </c>
      <c r="I3" t="s">
        <v>13</v>
      </c>
      <c r="J3" t="s">
        <v>5</v>
      </c>
      <c r="K3" t="s">
        <v>6</v>
      </c>
    </row>
    <row r="4" spans="1:11" x14ac:dyDescent="0.25">
      <c r="A4">
        <v>1</v>
      </c>
      <c r="B4">
        <v>2.2719999999999998</v>
      </c>
      <c r="C4">
        <v>2.911</v>
      </c>
      <c r="D4">
        <v>2.7730000000000001</v>
      </c>
      <c r="E4">
        <v>3.1480000000000001</v>
      </c>
      <c r="G4">
        <v>1</v>
      </c>
      <c r="H4">
        <v>2.9239999999999999</v>
      </c>
      <c r="I4">
        <v>3.3639999999999999</v>
      </c>
      <c r="J4">
        <v>3.83</v>
      </c>
      <c r="K4">
        <v>3.9209999999999998</v>
      </c>
    </row>
    <row r="5" spans="1:11" x14ac:dyDescent="0.25">
      <c r="A5">
        <v>2</v>
      </c>
      <c r="B5">
        <v>2.319</v>
      </c>
      <c r="C5">
        <v>2.6389999999999998</v>
      </c>
      <c r="D5">
        <v>3.2909999999999999</v>
      </c>
      <c r="E5">
        <v>3.33</v>
      </c>
      <c r="G5">
        <v>2</v>
      </c>
      <c r="H5">
        <v>3.0350000000000001</v>
      </c>
      <c r="I5">
        <v>3.4910000000000001</v>
      </c>
      <c r="J5">
        <v>3.669</v>
      </c>
      <c r="K5">
        <v>3.9580000000000002</v>
      </c>
    </row>
    <row r="6" spans="1:11" x14ac:dyDescent="0.25">
      <c r="A6">
        <v>3</v>
      </c>
      <c r="B6">
        <v>2.4590000000000001</v>
      </c>
      <c r="C6">
        <v>2.7120000000000002</v>
      </c>
      <c r="D6">
        <v>2.9630000000000001</v>
      </c>
      <c r="E6">
        <v>3.0950000000000002</v>
      </c>
      <c r="G6">
        <v>3</v>
      </c>
      <c r="H6">
        <v>2.9870000000000001</v>
      </c>
      <c r="I6">
        <v>3.7</v>
      </c>
      <c r="J6">
        <v>3.8490000000000002</v>
      </c>
      <c r="K6">
        <v>3.956</v>
      </c>
    </row>
    <row r="7" spans="1:11" x14ac:dyDescent="0.25">
      <c r="A7">
        <v>4</v>
      </c>
      <c r="B7">
        <v>2.2450000000000001</v>
      </c>
      <c r="C7">
        <v>2.9260000000000002</v>
      </c>
      <c r="D7">
        <v>2.8969999999999998</v>
      </c>
      <c r="E7">
        <v>3.3860000000000001</v>
      </c>
      <c r="G7">
        <v>4</v>
      </c>
      <c r="H7">
        <v>3.048</v>
      </c>
      <c r="I7">
        <v>3.6339999999999999</v>
      </c>
      <c r="J7">
        <v>3.73</v>
      </c>
      <c r="K7">
        <v>3.9140000000000001</v>
      </c>
    </row>
    <row r="8" spans="1:11" x14ac:dyDescent="0.25">
      <c r="A8">
        <v>5</v>
      </c>
      <c r="B8">
        <v>2.508</v>
      </c>
      <c r="C8">
        <v>2.7909999999999999</v>
      </c>
      <c r="D8">
        <v>3.085</v>
      </c>
      <c r="E8">
        <v>3.1779999999999999</v>
      </c>
      <c r="G8">
        <v>5</v>
      </c>
      <c r="H8">
        <v>3.0739999999999998</v>
      </c>
      <c r="I8">
        <v>3.4950000000000001</v>
      </c>
      <c r="J8">
        <v>3.8380000000000001</v>
      </c>
      <c r="K8">
        <v>4.0019999999999998</v>
      </c>
    </row>
    <row r="9" spans="1:11" x14ac:dyDescent="0.25">
      <c r="A9">
        <v>6</v>
      </c>
      <c r="B9">
        <v>2.5470000000000002</v>
      </c>
      <c r="C9">
        <v>2.7879999999999998</v>
      </c>
      <c r="D9">
        <v>2.9409999999999998</v>
      </c>
      <c r="E9">
        <v>3.302</v>
      </c>
      <c r="G9">
        <v>6</v>
      </c>
      <c r="H9">
        <v>3.0179999999999998</v>
      </c>
      <c r="I9">
        <v>3.3359999999999999</v>
      </c>
      <c r="J9">
        <v>3.8690000000000002</v>
      </c>
      <c r="K9">
        <v>3.641</v>
      </c>
    </row>
    <row r="10" spans="1:11" x14ac:dyDescent="0.25">
      <c r="A10">
        <v>7</v>
      </c>
      <c r="B10">
        <v>2.512</v>
      </c>
      <c r="C10">
        <v>2.6920000000000002</v>
      </c>
      <c r="D10">
        <v>2.9609999999999999</v>
      </c>
      <c r="E10">
        <v>3.22</v>
      </c>
      <c r="G10">
        <v>7</v>
      </c>
      <c r="H10">
        <v>2.968</v>
      </c>
      <c r="I10">
        <v>3.444</v>
      </c>
      <c r="J10">
        <v>3.786</v>
      </c>
      <c r="K10">
        <v>3.859</v>
      </c>
    </row>
    <row r="11" spans="1:11" x14ac:dyDescent="0.25">
      <c r="A11">
        <v>8</v>
      </c>
      <c r="B11">
        <v>2.4929999999999999</v>
      </c>
      <c r="C11">
        <v>2.7370000000000001</v>
      </c>
      <c r="D11">
        <v>3.0150000000000001</v>
      </c>
      <c r="E11">
        <v>3.1389999999999998</v>
      </c>
      <c r="G11">
        <v>8</v>
      </c>
      <c r="H11">
        <v>2.83</v>
      </c>
      <c r="I11">
        <v>3.6120000000000001</v>
      </c>
      <c r="J11">
        <v>3.702</v>
      </c>
      <c r="K11">
        <v>3.907</v>
      </c>
    </row>
    <row r="12" spans="1:11" x14ac:dyDescent="0.25">
      <c r="A12">
        <v>9</v>
      </c>
      <c r="B12">
        <v>2.5569999999999999</v>
      </c>
      <c r="C12">
        <v>2.891</v>
      </c>
      <c r="D12">
        <v>3.117</v>
      </c>
      <c r="E12">
        <v>3.5390000000000001</v>
      </c>
      <c r="G12">
        <v>9</v>
      </c>
      <c r="H12">
        <v>2.9319999999999999</v>
      </c>
      <c r="I12">
        <v>3.516</v>
      </c>
      <c r="J12">
        <v>3.8639999999999999</v>
      </c>
      <c r="K12">
        <v>3.9209999999999998</v>
      </c>
    </row>
    <row r="13" spans="1:11" x14ac:dyDescent="0.25">
      <c r="A13">
        <v>10</v>
      </c>
      <c r="B13">
        <v>2.3079999999999998</v>
      </c>
      <c r="C13">
        <v>2.9380000000000002</v>
      </c>
      <c r="D13">
        <v>3.1589999999999998</v>
      </c>
      <c r="E13">
        <v>3.0579999999999998</v>
      </c>
      <c r="G13">
        <v>10</v>
      </c>
      <c r="H13">
        <v>2.8420000000000001</v>
      </c>
      <c r="I13">
        <v>3.56</v>
      </c>
      <c r="J13">
        <v>3.7839999999999998</v>
      </c>
      <c r="K13">
        <v>4.0469999999999997</v>
      </c>
    </row>
    <row r="14" spans="1:11" x14ac:dyDescent="0.25">
      <c r="A14">
        <v>11</v>
      </c>
      <c r="B14">
        <v>2.4140000000000001</v>
      </c>
      <c r="C14">
        <v>2.6680000000000001</v>
      </c>
      <c r="D14">
        <v>3.3279999999999998</v>
      </c>
      <c r="E14">
        <v>3.5510000000000002</v>
      </c>
      <c r="G14">
        <v>11</v>
      </c>
      <c r="H14">
        <v>2.8010000000000002</v>
      </c>
      <c r="I14">
        <v>3.585</v>
      </c>
      <c r="J14">
        <v>3.8769999999999998</v>
      </c>
      <c r="K14">
        <v>3.879</v>
      </c>
    </row>
    <row r="15" spans="1:11" x14ac:dyDescent="0.25">
      <c r="A15">
        <v>12</v>
      </c>
      <c r="B15">
        <v>2.444</v>
      </c>
      <c r="C15">
        <v>2.9239999999999999</v>
      </c>
      <c r="D15">
        <v>3.1560000000000001</v>
      </c>
      <c r="E15">
        <v>3.4359999999999999</v>
      </c>
      <c r="G15">
        <v>12</v>
      </c>
      <c r="H15">
        <v>2.7719999999999998</v>
      </c>
      <c r="I15">
        <v>3.581</v>
      </c>
      <c r="J15">
        <v>3.9009999999999998</v>
      </c>
      <c r="K15">
        <v>4.0570000000000004</v>
      </c>
    </row>
    <row r="16" spans="1:11" x14ac:dyDescent="0.25">
      <c r="A16">
        <v>13</v>
      </c>
      <c r="B16">
        <v>2.508</v>
      </c>
      <c r="C16">
        <v>2.7909999999999999</v>
      </c>
      <c r="D16">
        <v>3.1459999999999999</v>
      </c>
      <c r="E16">
        <v>3.1469999999999998</v>
      </c>
      <c r="G16">
        <v>13</v>
      </c>
      <c r="H16">
        <v>3.14</v>
      </c>
      <c r="I16">
        <v>3.5750000000000002</v>
      </c>
      <c r="J16">
        <v>3.7749999999999999</v>
      </c>
      <c r="K16">
        <v>4.0380000000000003</v>
      </c>
    </row>
    <row r="17" spans="1:11" x14ac:dyDescent="0.25">
      <c r="A17">
        <v>14</v>
      </c>
      <c r="B17">
        <v>2.3940000000000001</v>
      </c>
      <c r="C17">
        <v>2.718</v>
      </c>
      <c r="D17">
        <v>3.1949999999999998</v>
      </c>
      <c r="E17">
        <v>3.4569999999999999</v>
      </c>
      <c r="G17">
        <v>14</v>
      </c>
      <c r="H17">
        <v>2.8519999999999999</v>
      </c>
      <c r="I17">
        <v>3.2810000000000001</v>
      </c>
      <c r="J17">
        <v>3.698</v>
      </c>
      <c r="K17">
        <v>3.8370000000000002</v>
      </c>
    </row>
    <row r="18" spans="1:11" x14ac:dyDescent="0.25">
      <c r="A18">
        <v>15</v>
      </c>
      <c r="B18">
        <v>2.431</v>
      </c>
      <c r="C18">
        <v>2.7810000000000001</v>
      </c>
      <c r="D18">
        <v>3.4129999999999998</v>
      </c>
      <c r="E18">
        <v>3.46</v>
      </c>
      <c r="G18">
        <v>15</v>
      </c>
      <c r="H18">
        <v>2.9580000000000002</v>
      </c>
      <c r="I18">
        <v>3.41</v>
      </c>
      <c r="J18">
        <v>3.7869999999999999</v>
      </c>
      <c r="K18">
        <v>4.0490000000000004</v>
      </c>
    </row>
    <row r="19" spans="1:11" x14ac:dyDescent="0.25">
      <c r="A19">
        <v>16</v>
      </c>
      <c r="B19">
        <v>2.581</v>
      </c>
      <c r="C19">
        <v>2.8519999999999999</v>
      </c>
      <c r="D19">
        <v>3.0150000000000001</v>
      </c>
      <c r="E19">
        <v>3.609</v>
      </c>
      <c r="G19">
        <v>16</v>
      </c>
      <c r="H19">
        <v>2.9020000000000001</v>
      </c>
      <c r="I19">
        <v>3.532</v>
      </c>
      <c r="J19">
        <v>3.8519999999999999</v>
      </c>
      <c r="K19">
        <v>3.968</v>
      </c>
    </row>
    <row r="20" spans="1:11" x14ac:dyDescent="0.25">
      <c r="A20">
        <v>17</v>
      </c>
      <c r="B20">
        <v>2.46</v>
      </c>
      <c r="C20">
        <v>2.8929999999999998</v>
      </c>
      <c r="D20">
        <v>3.29</v>
      </c>
      <c r="E20">
        <v>3.573</v>
      </c>
      <c r="G20">
        <v>17</v>
      </c>
      <c r="H20">
        <v>3.1269999999999998</v>
      </c>
      <c r="I20">
        <v>3.5590000000000002</v>
      </c>
      <c r="J20">
        <v>3.762</v>
      </c>
      <c r="K20">
        <v>3.9860000000000002</v>
      </c>
    </row>
    <row r="21" spans="1:11" x14ac:dyDescent="0.25">
      <c r="A21">
        <v>18</v>
      </c>
      <c r="B21">
        <v>2.48</v>
      </c>
      <c r="C21">
        <v>2.6360000000000001</v>
      </c>
      <c r="D21">
        <v>3.1360000000000001</v>
      </c>
      <c r="E21">
        <v>3.488</v>
      </c>
      <c r="G21">
        <v>18</v>
      </c>
      <c r="H21">
        <v>2.9550000000000001</v>
      </c>
      <c r="I21">
        <v>3.5470000000000002</v>
      </c>
      <c r="J21">
        <v>3.5640000000000001</v>
      </c>
      <c r="K21">
        <v>3.87</v>
      </c>
    </row>
    <row r="22" spans="1:11" x14ac:dyDescent="0.25">
      <c r="A22">
        <v>19</v>
      </c>
      <c r="B22">
        <v>2.512</v>
      </c>
      <c r="C22">
        <v>2.6890000000000001</v>
      </c>
      <c r="D22">
        <v>3.2109999999999999</v>
      </c>
      <c r="E22">
        <v>3.3260000000000001</v>
      </c>
      <c r="G22">
        <v>19</v>
      </c>
      <c r="H22">
        <v>2.956</v>
      </c>
      <c r="I22">
        <v>3.4750000000000001</v>
      </c>
      <c r="J22">
        <v>3.7240000000000002</v>
      </c>
      <c r="K22">
        <v>3.8530000000000002</v>
      </c>
    </row>
    <row r="23" spans="1:11" x14ac:dyDescent="0.25">
      <c r="A23">
        <v>20</v>
      </c>
      <c r="B23">
        <v>2.351</v>
      </c>
      <c r="C23">
        <v>2.7530000000000001</v>
      </c>
      <c r="D23">
        <v>3.254</v>
      </c>
      <c r="E23">
        <v>3.5019999999999998</v>
      </c>
      <c r="G23">
        <v>20</v>
      </c>
      <c r="H23">
        <v>2.871</v>
      </c>
      <c r="I23">
        <v>3.5630000000000002</v>
      </c>
      <c r="J23">
        <v>3.7490000000000001</v>
      </c>
      <c r="K23">
        <v>3.9390000000000001</v>
      </c>
    </row>
    <row r="24" spans="1:11" x14ac:dyDescent="0.25">
      <c r="A24">
        <v>21</v>
      </c>
      <c r="B24">
        <v>2.3919999999999999</v>
      </c>
      <c r="C24">
        <v>2.84</v>
      </c>
      <c r="D24">
        <v>3.2570000000000001</v>
      </c>
      <c r="E24">
        <v>3.5470000000000002</v>
      </c>
      <c r="G24">
        <v>21</v>
      </c>
      <c r="H24">
        <v>2.9969999999999999</v>
      </c>
      <c r="I24">
        <v>3.4340000000000002</v>
      </c>
      <c r="J24">
        <v>3.7450000000000001</v>
      </c>
      <c r="K24">
        <v>3.8580000000000001</v>
      </c>
    </row>
    <row r="25" spans="1:11" x14ac:dyDescent="0.25">
      <c r="A25">
        <v>22</v>
      </c>
      <c r="B25">
        <v>2.448</v>
      </c>
      <c r="C25">
        <v>2.988</v>
      </c>
      <c r="D25">
        <v>3.3330000000000002</v>
      </c>
      <c r="E25">
        <v>3.3559999999999999</v>
      </c>
      <c r="G25">
        <v>22</v>
      </c>
      <c r="H25">
        <v>2.9180000000000001</v>
      </c>
      <c r="I25">
        <v>3.552</v>
      </c>
      <c r="J25">
        <v>3.9430000000000001</v>
      </c>
      <c r="K25">
        <v>3.9609999999999999</v>
      </c>
    </row>
    <row r="26" spans="1:11" x14ac:dyDescent="0.25">
      <c r="A26">
        <v>23</v>
      </c>
      <c r="B26">
        <v>2.4769999999999999</v>
      </c>
      <c r="C26">
        <v>2.8620000000000001</v>
      </c>
      <c r="D26">
        <v>3.1110000000000002</v>
      </c>
      <c r="E26">
        <v>3.302</v>
      </c>
      <c r="G26">
        <v>23</v>
      </c>
      <c r="H26">
        <v>2.9180000000000001</v>
      </c>
      <c r="I26">
        <v>3.4329999999999998</v>
      </c>
      <c r="J26">
        <v>3.9540000000000002</v>
      </c>
      <c r="K26">
        <v>3.948</v>
      </c>
    </row>
    <row r="27" spans="1:11" x14ac:dyDescent="0.25">
      <c r="A27">
        <v>24</v>
      </c>
      <c r="B27">
        <v>2.403</v>
      </c>
      <c r="C27">
        <v>2.5840000000000001</v>
      </c>
      <c r="D27">
        <v>3.2330000000000001</v>
      </c>
      <c r="E27">
        <v>3.4609999999999999</v>
      </c>
      <c r="G27">
        <v>24</v>
      </c>
      <c r="H27">
        <v>2.8929999999999998</v>
      </c>
      <c r="I27">
        <v>3.54</v>
      </c>
      <c r="J27">
        <v>3.8450000000000002</v>
      </c>
      <c r="K27">
        <v>3.9740000000000002</v>
      </c>
    </row>
    <row r="28" spans="1:11" x14ac:dyDescent="0.25">
      <c r="A28">
        <v>25</v>
      </c>
      <c r="B28">
        <v>2.3780000000000001</v>
      </c>
      <c r="C28">
        <v>2.8889999999999998</v>
      </c>
      <c r="D28">
        <v>3.2789999999999999</v>
      </c>
      <c r="E28">
        <v>3.3679999999999999</v>
      </c>
      <c r="G28">
        <v>25</v>
      </c>
      <c r="H28">
        <v>2.7909999999999999</v>
      </c>
      <c r="I28">
        <v>3.6019999999999999</v>
      </c>
      <c r="J28">
        <v>3.68</v>
      </c>
      <c r="K28">
        <v>4.0049999999999999</v>
      </c>
    </row>
    <row r="29" spans="1:11" x14ac:dyDescent="0.25">
      <c r="A29">
        <v>26</v>
      </c>
      <c r="B29">
        <v>2.4430000000000001</v>
      </c>
      <c r="C29">
        <v>2.7749999999999999</v>
      </c>
      <c r="D29">
        <v>3.2959999999999998</v>
      </c>
      <c r="E29">
        <v>3.4809999999999999</v>
      </c>
      <c r="G29">
        <v>26</v>
      </c>
      <c r="H29">
        <v>2.9279999999999999</v>
      </c>
      <c r="I29">
        <v>3.5840000000000001</v>
      </c>
      <c r="J29">
        <v>3.7410000000000001</v>
      </c>
      <c r="K29">
        <v>3.9220000000000002</v>
      </c>
    </row>
    <row r="30" spans="1:11" x14ac:dyDescent="0.25">
      <c r="A30">
        <v>27</v>
      </c>
      <c r="B30">
        <v>2.4489999999999998</v>
      </c>
      <c r="C30">
        <v>2.8820000000000001</v>
      </c>
      <c r="D30">
        <v>3.0390000000000001</v>
      </c>
      <c r="E30">
        <v>3.177</v>
      </c>
      <c r="G30">
        <v>27</v>
      </c>
      <c r="H30">
        <v>2.964</v>
      </c>
      <c r="I30">
        <v>3.4510000000000001</v>
      </c>
      <c r="J30">
        <v>3.62</v>
      </c>
      <c r="K30">
        <v>3.9569999999999999</v>
      </c>
    </row>
    <row r="31" spans="1:11" x14ac:dyDescent="0.25">
      <c r="A31">
        <v>28</v>
      </c>
      <c r="C31">
        <v>2.9950000000000001</v>
      </c>
      <c r="D31">
        <v>3.1389999999999998</v>
      </c>
      <c r="E31">
        <v>3.18</v>
      </c>
      <c r="G31">
        <v>28</v>
      </c>
      <c r="H31">
        <v>3.0710000000000002</v>
      </c>
      <c r="I31">
        <v>3.5609999999999999</v>
      </c>
      <c r="J31">
        <v>3.8140000000000001</v>
      </c>
      <c r="K31">
        <v>3.806</v>
      </c>
    </row>
    <row r="32" spans="1:11" x14ac:dyDescent="0.25">
      <c r="A32">
        <v>29</v>
      </c>
      <c r="C32">
        <v>2.85</v>
      </c>
      <c r="D32">
        <v>3.3839999999999999</v>
      </c>
      <c r="G32">
        <v>29</v>
      </c>
      <c r="H32">
        <v>2.855</v>
      </c>
      <c r="I32">
        <v>3.5249999999999999</v>
      </c>
      <c r="J32">
        <v>3.355</v>
      </c>
      <c r="K32">
        <v>3.8180000000000001</v>
      </c>
    </row>
    <row r="33" spans="1:11" x14ac:dyDescent="0.25">
      <c r="A33">
        <v>30</v>
      </c>
      <c r="C33">
        <v>2.899</v>
      </c>
      <c r="G33">
        <v>30</v>
      </c>
      <c r="H33">
        <v>2.6970000000000001</v>
      </c>
      <c r="I33">
        <v>3.5489999999999999</v>
      </c>
      <c r="J33">
        <v>3.794</v>
      </c>
      <c r="K33">
        <v>3.9580000000000002</v>
      </c>
    </row>
    <row r="37" spans="1:11" x14ac:dyDescent="0.25">
      <c r="A37" t="s">
        <v>7</v>
      </c>
      <c r="B37">
        <f>AVERAGE(B4:B30)</f>
        <v>2.4364814814814815</v>
      </c>
      <c r="C37">
        <f>AVERAGE(C4:C33)</f>
        <v>2.8098000000000001</v>
      </c>
      <c r="D37">
        <f>AVERAGE(D4:D32)</f>
        <v>3.1523103448275864</v>
      </c>
      <c r="E37">
        <f>AVERAGE(E4:E31)</f>
        <v>3.3505714285714285</v>
      </c>
      <c r="G37" t="s">
        <v>7</v>
      </c>
      <c r="H37">
        <f>AVERAGE(H4:H33)</f>
        <v>2.9341333333333335</v>
      </c>
      <c r="I37">
        <f>AVERAGE(I4:I33)</f>
        <v>3.5163666666666673</v>
      </c>
      <c r="J37">
        <f>AVERAGE(J4:J33)</f>
        <v>3.7700333333333331</v>
      </c>
      <c r="K37">
        <f>AVERAGE(K4:K33)</f>
        <v>3.9269666666666661</v>
      </c>
    </row>
    <row r="38" spans="1:11" x14ac:dyDescent="0.25">
      <c r="A38" t="s">
        <v>8</v>
      </c>
      <c r="B38">
        <f>STDEV(B4:B30)</f>
        <v>8.4951284850323466E-2</v>
      </c>
      <c r="C38">
        <f>STDEV(C4:C33)</f>
        <v>0.10953645275778569</v>
      </c>
      <c r="D38">
        <f>STDEV(D4:D32)</f>
        <v>0.15559175139912867</v>
      </c>
      <c r="E38">
        <f>STDEV(E4:E31)</f>
        <v>0.16371642795721136</v>
      </c>
      <c r="G38" t="s">
        <v>8</v>
      </c>
      <c r="H38">
        <f>STDEV(H4:H33)</f>
        <v>0.10484199386772898</v>
      </c>
      <c r="I38">
        <f>STDEV(I4:I33)</f>
        <v>9.1253902451586572E-2</v>
      </c>
      <c r="J38">
        <f>STDEV(J4:J33)</f>
        <v>0.11920439801344211</v>
      </c>
      <c r="K38">
        <f>STDEV(K4:K33)</f>
        <v>8.7195176762104865E-2</v>
      </c>
    </row>
    <row r="39" spans="1:11" x14ac:dyDescent="0.25">
      <c r="A39" t="s">
        <v>9</v>
      </c>
      <c r="B39">
        <f>B38/(COUNT(B4:B30)^(1/2))</f>
        <v>1.6348882392112941E-2</v>
      </c>
      <c r="C39">
        <f>C38/(COUNT(C4:C33)^(1/2))</f>
        <v>1.9998528681512726E-2</v>
      </c>
      <c r="D39">
        <f>D38/(COUNT(D4:D32)^(1/2))</f>
        <v>2.8892662893620982E-2</v>
      </c>
      <c r="E39">
        <f>E38/(COUNT(E4:E31)^(1/2))</f>
        <v>3.0939496707900253E-2</v>
      </c>
      <c r="G39" t="s">
        <v>14</v>
      </c>
      <c r="H39">
        <f>H38/(COUNT(H4:H33)^(1/2))</f>
        <v>1.9141441671724487E-2</v>
      </c>
      <c r="I39">
        <f>I38/(COUNT(I4:I33)^(1/2))</f>
        <v>1.6660606944369983E-2</v>
      </c>
      <c r="J39">
        <f>J38/(COUNT(J4:J33)^(1/2))</f>
        <v>2.1763645915262086E-2</v>
      </c>
      <c r="K39">
        <f>K38/(COUNT(K4:K33)^(1/2))</f>
        <v>1.5919588406085036E-2</v>
      </c>
    </row>
    <row r="42" spans="1:11" x14ac:dyDescent="0.25">
      <c r="A42" t="s">
        <v>10</v>
      </c>
    </row>
    <row r="43" spans="1:11" x14ac:dyDescent="0.25">
      <c r="A43">
        <f>TTEST(B4:B30,H5:H34,2,3)</f>
        <v>1.1547089754928281E-25</v>
      </c>
    </row>
    <row r="45" spans="1:11" x14ac:dyDescent="0.25">
      <c r="D45" t="s">
        <v>15</v>
      </c>
      <c r="E45" s="1" t="s">
        <v>16</v>
      </c>
    </row>
    <row r="46" spans="1:11" x14ac:dyDescent="0.25">
      <c r="C46">
        <v>48</v>
      </c>
      <c r="D46">
        <v>2.93</v>
      </c>
      <c r="E46">
        <v>2.44</v>
      </c>
    </row>
    <row r="47" spans="1:11" x14ac:dyDescent="0.25">
      <c r="C47">
        <v>72</v>
      </c>
      <c r="D47">
        <v>3.52</v>
      </c>
      <c r="E47">
        <v>2.81</v>
      </c>
    </row>
    <row r="48" spans="1:11" x14ac:dyDescent="0.25">
      <c r="C48">
        <v>96</v>
      </c>
      <c r="D48">
        <v>3.77</v>
      </c>
      <c r="E48">
        <v>3.15</v>
      </c>
    </row>
    <row r="49" spans="3:5" x14ac:dyDescent="0.25">
      <c r="C49" t="s">
        <v>17</v>
      </c>
      <c r="D49">
        <v>3.93</v>
      </c>
      <c r="E49">
        <v>3.35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1" sqref="G1"/>
    </sheetView>
  </sheetViews>
  <sheetFormatPr defaultRowHeight="15" x14ac:dyDescent="0.25"/>
  <cols>
    <col min="1" max="1" width="9.28515625" bestFit="1" customWidth="1"/>
    <col min="6" max="6" width="9.85546875" bestFit="1" customWidth="1"/>
  </cols>
  <sheetData>
    <row r="1" spans="1:8" x14ac:dyDescent="0.25">
      <c r="A1" t="s">
        <v>106</v>
      </c>
      <c r="B1" t="s">
        <v>98</v>
      </c>
      <c r="D1" t="s">
        <v>107</v>
      </c>
      <c r="E1" t="s">
        <v>98</v>
      </c>
    </row>
    <row r="2" spans="1:8" x14ac:dyDescent="0.25">
      <c r="A2">
        <v>8.1</v>
      </c>
      <c r="B2">
        <v>851</v>
      </c>
      <c r="D2">
        <v>10.1</v>
      </c>
      <c r="E2">
        <v>781</v>
      </c>
    </row>
    <row r="3" spans="1:8" x14ac:dyDescent="0.25">
      <c r="A3">
        <v>9.1</v>
      </c>
      <c r="B3">
        <v>718</v>
      </c>
      <c r="D3">
        <v>10.199999999999999</v>
      </c>
      <c r="E3">
        <v>394</v>
      </c>
    </row>
    <row r="4" spans="1:8" x14ac:dyDescent="0.25">
      <c r="A4">
        <v>11.1</v>
      </c>
      <c r="B4">
        <v>739</v>
      </c>
      <c r="D4">
        <v>10.3</v>
      </c>
      <c r="E4">
        <v>645</v>
      </c>
    </row>
    <row r="5" spans="1:8" x14ac:dyDescent="0.25">
      <c r="A5">
        <v>12.1</v>
      </c>
      <c r="B5">
        <v>522</v>
      </c>
      <c r="D5">
        <v>12.1</v>
      </c>
      <c r="E5">
        <v>793</v>
      </c>
    </row>
    <row r="6" spans="1:8" x14ac:dyDescent="0.25">
      <c r="A6">
        <v>14.1</v>
      </c>
      <c r="B6">
        <v>1149</v>
      </c>
      <c r="D6">
        <v>12.2</v>
      </c>
      <c r="E6">
        <v>806</v>
      </c>
    </row>
    <row r="7" spans="1:8" x14ac:dyDescent="0.25">
      <c r="A7">
        <v>26.1</v>
      </c>
      <c r="B7">
        <v>882</v>
      </c>
      <c r="D7" s="6">
        <v>14.1</v>
      </c>
      <c r="E7" s="6">
        <v>2613</v>
      </c>
      <c r="H7" s="6"/>
    </row>
    <row r="8" spans="1:8" x14ac:dyDescent="0.25">
      <c r="A8">
        <v>52.1</v>
      </c>
      <c r="B8">
        <v>1373</v>
      </c>
      <c r="D8" s="6">
        <v>15.1</v>
      </c>
      <c r="E8" s="6">
        <v>3022</v>
      </c>
      <c r="H8" s="6"/>
    </row>
    <row r="9" spans="1:8" x14ac:dyDescent="0.25">
      <c r="A9">
        <v>55.1</v>
      </c>
      <c r="B9">
        <v>1244</v>
      </c>
      <c r="D9">
        <v>17.100000000000001</v>
      </c>
      <c r="E9">
        <v>923</v>
      </c>
    </row>
    <row r="10" spans="1:8" x14ac:dyDescent="0.25">
      <c r="A10">
        <v>58.1</v>
      </c>
      <c r="B10">
        <v>1049</v>
      </c>
      <c r="D10">
        <v>19.100000000000001</v>
      </c>
      <c r="E10">
        <v>370</v>
      </c>
    </row>
    <row r="11" spans="1:8" x14ac:dyDescent="0.25">
      <c r="A11">
        <v>60.1</v>
      </c>
      <c r="B11">
        <v>859</v>
      </c>
      <c r="D11">
        <v>19.3</v>
      </c>
      <c r="E11">
        <v>639</v>
      </c>
    </row>
    <row r="12" spans="1:8" x14ac:dyDescent="0.25">
      <c r="A12">
        <v>61.1</v>
      </c>
      <c r="B12">
        <v>1063</v>
      </c>
      <c r="D12" s="6">
        <v>27.1</v>
      </c>
      <c r="E12" s="6">
        <v>1069</v>
      </c>
      <c r="H12" s="6"/>
    </row>
    <row r="13" spans="1:8" x14ac:dyDescent="0.25">
      <c r="A13">
        <v>65.099999999999994</v>
      </c>
      <c r="B13">
        <v>796</v>
      </c>
      <c r="D13" s="6">
        <v>28.1</v>
      </c>
      <c r="E13" s="6">
        <v>1569</v>
      </c>
      <c r="H13" s="6"/>
    </row>
    <row r="14" spans="1:8" x14ac:dyDescent="0.25">
      <c r="A14">
        <v>72.099999999999994</v>
      </c>
      <c r="B14">
        <v>643</v>
      </c>
      <c r="D14">
        <v>29.1</v>
      </c>
      <c r="E14">
        <v>619</v>
      </c>
    </row>
    <row r="15" spans="1:8" x14ac:dyDescent="0.25">
      <c r="A15">
        <v>75.099999999999994</v>
      </c>
      <c r="B15">
        <v>762</v>
      </c>
      <c r="D15">
        <v>29.2</v>
      </c>
      <c r="E15">
        <v>1226</v>
      </c>
    </row>
    <row r="16" spans="1:8" x14ac:dyDescent="0.25">
      <c r="A16">
        <v>75.2</v>
      </c>
      <c r="B16">
        <v>787</v>
      </c>
      <c r="D16">
        <v>29.3</v>
      </c>
      <c r="E16">
        <v>360</v>
      </c>
    </row>
    <row r="17" spans="1:8" x14ac:dyDescent="0.25">
      <c r="A17">
        <v>75.3</v>
      </c>
      <c r="B17">
        <v>708</v>
      </c>
      <c r="D17">
        <v>30.1</v>
      </c>
      <c r="E17">
        <v>623</v>
      </c>
    </row>
    <row r="18" spans="1:8" x14ac:dyDescent="0.25">
      <c r="A18">
        <v>76.099999999999994</v>
      </c>
      <c r="B18">
        <v>915</v>
      </c>
      <c r="D18">
        <v>30.2</v>
      </c>
      <c r="E18">
        <v>757</v>
      </c>
    </row>
    <row r="19" spans="1:8" x14ac:dyDescent="0.25">
      <c r="A19">
        <v>77.099999999999994</v>
      </c>
      <c r="B19">
        <v>1036</v>
      </c>
      <c r="D19">
        <v>35.1</v>
      </c>
      <c r="E19">
        <v>322</v>
      </c>
    </row>
    <row r="20" spans="1:8" x14ac:dyDescent="0.25">
      <c r="D20">
        <v>35.200000000000003</v>
      </c>
      <c r="E20">
        <v>917</v>
      </c>
    </row>
    <row r="21" spans="1:8" x14ac:dyDescent="0.25">
      <c r="D21">
        <v>35.299999999999997</v>
      </c>
      <c r="E21">
        <v>678</v>
      </c>
    </row>
    <row r="22" spans="1:8" x14ac:dyDescent="0.25">
      <c r="D22" s="6">
        <v>36.200000000000003</v>
      </c>
      <c r="E22" s="6">
        <v>794</v>
      </c>
      <c r="H22" s="6"/>
    </row>
    <row r="23" spans="1:8" x14ac:dyDescent="0.25">
      <c r="D23" s="6">
        <v>36.299999999999997</v>
      </c>
      <c r="E23" s="6">
        <v>1189</v>
      </c>
      <c r="H23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C8" sqref="AC8"/>
    </sheetView>
  </sheetViews>
  <sheetFormatPr defaultRowHeight="15" x14ac:dyDescent="0.25"/>
  <cols>
    <col min="1" max="1" width="9.28515625" bestFit="1" customWidth="1"/>
    <col min="4" max="4" width="9.85546875" bestFit="1" customWidth="1"/>
  </cols>
  <sheetData>
    <row r="1" spans="1:5" x14ac:dyDescent="0.25">
      <c r="A1" t="s">
        <v>106</v>
      </c>
      <c r="B1" t="s">
        <v>96</v>
      </c>
      <c r="D1" t="s">
        <v>107</v>
      </c>
      <c r="E1" t="s">
        <v>96</v>
      </c>
    </row>
    <row r="2" spans="1:5" x14ac:dyDescent="0.25">
      <c r="A2">
        <v>8.1</v>
      </c>
      <c r="B2">
        <v>0.51300000000000001</v>
      </c>
      <c r="D2">
        <v>10.1</v>
      </c>
      <c r="E2">
        <v>0.79</v>
      </c>
    </row>
    <row r="3" spans="1:5" x14ac:dyDescent="0.25">
      <c r="A3">
        <v>9.1</v>
      </c>
      <c r="B3">
        <v>0.58099999999999996</v>
      </c>
      <c r="D3">
        <v>10.199999999999999</v>
      </c>
      <c r="E3">
        <v>0.84</v>
      </c>
    </row>
    <row r="4" spans="1:5" x14ac:dyDescent="0.25">
      <c r="A4">
        <v>11.1</v>
      </c>
      <c r="B4">
        <v>0.57399999999999995</v>
      </c>
      <c r="D4">
        <v>10.3</v>
      </c>
      <c r="E4">
        <v>0.89700000000000002</v>
      </c>
    </row>
    <row r="5" spans="1:5" x14ac:dyDescent="0.25">
      <c r="A5">
        <v>12.1</v>
      </c>
      <c r="B5">
        <v>0.59799999999999998</v>
      </c>
      <c r="D5">
        <v>12.1</v>
      </c>
      <c r="E5">
        <v>0.91500000000000004</v>
      </c>
    </row>
    <row r="6" spans="1:5" x14ac:dyDescent="0.25">
      <c r="A6">
        <v>14.1</v>
      </c>
      <c r="B6">
        <v>0.51700000000000002</v>
      </c>
      <c r="D6">
        <v>12.2</v>
      </c>
      <c r="E6">
        <v>0.88800000000000001</v>
      </c>
    </row>
    <row r="7" spans="1:5" x14ac:dyDescent="0.25">
      <c r="A7">
        <v>26.1</v>
      </c>
      <c r="B7">
        <v>0.59099999999999997</v>
      </c>
      <c r="D7">
        <v>17.100000000000001</v>
      </c>
      <c r="E7">
        <v>0.75</v>
      </c>
    </row>
    <row r="8" spans="1:5" x14ac:dyDescent="0.25">
      <c r="A8">
        <v>52.1</v>
      </c>
      <c r="B8">
        <v>0.52</v>
      </c>
      <c r="D8">
        <v>19.100000000000001</v>
      </c>
      <c r="E8">
        <v>0.78800000000000003</v>
      </c>
    </row>
    <row r="9" spans="1:5" x14ac:dyDescent="0.25">
      <c r="A9">
        <v>55.1</v>
      </c>
      <c r="B9">
        <v>0.48499999999999999</v>
      </c>
      <c r="D9">
        <v>19.3</v>
      </c>
      <c r="E9">
        <v>0.80800000000000005</v>
      </c>
    </row>
    <row r="10" spans="1:5" x14ac:dyDescent="0.25">
      <c r="A10">
        <v>58.1</v>
      </c>
      <c r="B10">
        <v>0.52900000000000003</v>
      </c>
      <c r="D10">
        <v>29.1</v>
      </c>
      <c r="E10">
        <v>0.84299999999999997</v>
      </c>
    </row>
    <row r="11" spans="1:5" x14ac:dyDescent="0.25">
      <c r="A11">
        <v>60.1</v>
      </c>
      <c r="B11">
        <v>0.52500000000000002</v>
      </c>
      <c r="D11">
        <v>29.2</v>
      </c>
      <c r="E11">
        <v>0.51800000000000002</v>
      </c>
    </row>
    <row r="12" spans="1:5" x14ac:dyDescent="0.25">
      <c r="A12">
        <v>61.1</v>
      </c>
      <c r="B12">
        <v>0.51300000000000001</v>
      </c>
      <c r="D12">
        <v>29.3</v>
      </c>
      <c r="E12">
        <v>0.72699999999999998</v>
      </c>
    </row>
    <row r="13" spans="1:5" x14ac:dyDescent="0.25">
      <c r="A13">
        <v>65.099999999999994</v>
      </c>
      <c r="B13">
        <v>0.6</v>
      </c>
      <c r="D13">
        <v>30.1</v>
      </c>
      <c r="E13">
        <v>0.77700000000000002</v>
      </c>
    </row>
    <row r="14" spans="1:5" x14ac:dyDescent="0.25">
      <c r="A14">
        <v>72.099999999999994</v>
      </c>
      <c r="B14">
        <v>0.58399999999999996</v>
      </c>
      <c r="D14">
        <v>30.2</v>
      </c>
      <c r="E14">
        <v>0.85099999999999998</v>
      </c>
    </row>
    <row r="15" spans="1:5" x14ac:dyDescent="0.25">
      <c r="A15">
        <v>75.099999999999994</v>
      </c>
      <c r="B15">
        <v>0.54900000000000004</v>
      </c>
      <c r="D15">
        <v>35.1</v>
      </c>
      <c r="E15">
        <v>0.80400000000000005</v>
      </c>
    </row>
    <row r="16" spans="1:5" x14ac:dyDescent="0.25">
      <c r="A16">
        <v>75.2</v>
      </c>
      <c r="B16">
        <v>0.55700000000000005</v>
      </c>
      <c r="D16">
        <v>35.200000000000003</v>
      </c>
      <c r="E16">
        <v>0.70499999999999996</v>
      </c>
    </row>
    <row r="17" spans="1:5" x14ac:dyDescent="0.25">
      <c r="A17">
        <v>75.3</v>
      </c>
      <c r="B17">
        <v>0.55800000000000005</v>
      </c>
      <c r="D17">
        <v>35.299999999999997</v>
      </c>
      <c r="E17">
        <v>0.879</v>
      </c>
    </row>
    <row r="18" spans="1:5" x14ac:dyDescent="0.25">
      <c r="A18">
        <v>76.099999999999994</v>
      </c>
      <c r="B18">
        <v>0.47499999999999998</v>
      </c>
    </row>
    <row r="19" spans="1:5" x14ac:dyDescent="0.25">
      <c r="A19">
        <v>77.099999999999994</v>
      </c>
      <c r="B19">
        <v>0.47</v>
      </c>
    </row>
    <row r="22" spans="1:5" x14ac:dyDescent="0.25">
      <c r="D22" s="6"/>
      <c r="E22" s="6"/>
    </row>
    <row r="23" spans="1:5" x14ac:dyDescent="0.25">
      <c r="D23" s="6"/>
      <c r="E23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31" sqref="I31"/>
    </sheetView>
  </sheetViews>
  <sheetFormatPr defaultRowHeight="15" x14ac:dyDescent="0.25"/>
  <sheetData>
    <row r="1" spans="1:5" x14ac:dyDescent="0.25">
      <c r="A1" t="s">
        <v>18</v>
      </c>
      <c r="B1">
        <v>6</v>
      </c>
      <c r="C1">
        <v>9</v>
      </c>
      <c r="D1">
        <v>15</v>
      </c>
      <c r="E1" t="s">
        <v>50</v>
      </c>
    </row>
    <row r="2" spans="1:5" x14ac:dyDescent="0.25">
      <c r="A2">
        <v>1</v>
      </c>
      <c r="B2">
        <v>172.05699999999999</v>
      </c>
      <c r="C2">
        <v>172.04599999999999</v>
      </c>
      <c r="D2">
        <v>136.94</v>
      </c>
      <c r="E2">
        <v>83.515000000000001</v>
      </c>
    </row>
    <row r="3" spans="1:5" x14ac:dyDescent="0.25">
      <c r="A3">
        <v>2</v>
      </c>
      <c r="B3">
        <v>175.327</v>
      </c>
      <c r="C3">
        <v>169.52099999999999</v>
      </c>
      <c r="D3">
        <v>160.88399999999999</v>
      </c>
      <c r="E3">
        <v>132.18100000000001</v>
      </c>
    </row>
    <row r="4" spans="1:5" x14ac:dyDescent="0.25">
      <c r="A4">
        <v>4</v>
      </c>
      <c r="B4">
        <v>175.583</v>
      </c>
      <c r="C4">
        <v>175.566</v>
      </c>
      <c r="D4">
        <v>152.12299999999999</v>
      </c>
      <c r="E4">
        <v>140.87100000000001</v>
      </c>
    </row>
    <row r="5" spans="1:5" x14ac:dyDescent="0.25">
      <c r="A5">
        <v>5</v>
      </c>
      <c r="B5">
        <v>174.69499999999999</v>
      </c>
      <c r="C5">
        <v>168.87299999999999</v>
      </c>
      <c r="D5">
        <v>159.357</v>
      </c>
      <c r="E5">
        <v>148.64400000000001</v>
      </c>
    </row>
    <row r="6" spans="1:5" x14ac:dyDescent="0.25">
      <c r="A6">
        <v>7</v>
      </c>
      <c r="B6">
        <v>172.048</v>
      </c>
      <c r="C6">
        <v>171.68199999999999</v>
      </c>
      <c r="D6">
        <v>152.233</v>
      </c>
      <c r="E6">
        <v>118.313</v>
      </c>
    </row>
    <row r="7" spans="1:5" x14ac:dyDescent="0.25">
      <c r="A7">
        <v>8</v>
      </c>
      <c r="B7">
        <v>171.57300000000001</v>
      </c>
      <c r="C7">
        <v>164.876</v>
      </c>
      <c r="D7">
        <v>123.899</v>
      </c>
      <c r="E7">
        <v>103.333</v>
      </c>
    </row>
    <row r="8" spans="1:5" x14ac:dyDescent="0.25">
      <c r="A8">
        <v>10</v>
      </c>
      <c r="B8">
        <v>175.703</v>
      </c>
      <c r="C8">
        <v>174.78399999999999</v>
      </c>
      <c r="D8">
        <v>144.71700000000001</v>
      </c>
      <c r="E8">
        <v>115.40300000000001</v>
      </c>
    </row>
    <row r="9" spans="1:5" x14ac:dyDescent="0.25">
      <c r="A9">
        <v>11</v>
      </c>
      <c r="B9">
        <v>177.58199999999999</v>
      </c>
      <c r="C9">
        <v>175.767</v>
      </c>
      <c r="D9">
        <v>160.77099999999999</v>
      </c>
      <c r="E9">
        <v>137.261</v>
      </c>
    </row>
    <row r="10" spans="1:5" x14ac:dyDescent="0.25">
      <c r="A10">
        <v>14</v>
      </c>
      <c r="B10">
        <v>171.78399999999999</v>
      </c>
      <c r="C10">
        <v>167.77699999999999</v>
      </c>
      <c r="D10">
        <v>152.58000000000001</v>
      </c>
      <c r="E10">
        <v>122.702</v>
      </c>
    </row>
    <row r="11" spans="1:5" x14ac:dyDescent="0.25">
      <c r="A11">
        <v>15</v>
      </c>
      <c r="B11">
        <v>177.73400000000001</v>
      </c>
      <c r="C11">
        <v>175.64599999999999</v>
      </c>
      <c r="D11">
        <v>160.14099999999999</v>
      </c>
      <c r="E11">
        <v>149.65</v>
      </c>
    </row>
    <row r="12" spans="1:5" x14ac:dyDescent="0.25">
      <c r="A12">
        <v>16</v>
      </c>
      <c r="B12">
        <v>175.67400000000001</v>
      </c>
      <c r="C12">
        <v>175.11199999999999</v>
      </c>
      <c r="D12">
        <v>138.90700000000001</v>
      </c>
      <c r="E12">
        <v>101.578</v>
      </c>
    </row>
    <row r="13" spans="1:5" x14ac:dyDescent="0.25">
      <c r="A13">
        <v>17</v>
      </c>
      <c r="B13">
        <v>175.815</v>
      </c>
      <c r="C13">
        <v>171.70699999999999</v>
      </c>
      <c r="D13">
        <v>156.351</v>
      </c>
      <c r="E13">
        <v>121.941</v>
      </c>
    </row>
    <row r="14" spans="1:5" x14ac:dyDescent="0.25">
      <c r="A14">
        <v>18</v>
      </c>
      <c r="B14">
        <v>173.88399999999999</v>
      </c>
      <c r="C14">
        <v>171.73099999999999</v>
      </c>
      <c r="D14">
        <v>166.32900000000001</v>
      </c>
      <c r="E14">
        <v>143.59800000000001</v>
      </c>
    </row>
    <row r="15" spans="1:5" x14ac:dyDescent="0.25">
      <c r="A15" t="s">
        <v>19</v>
      </c>
      <c r="B15">
        <f>AVERAGE(B2:B14)</f>
        <v>174.57376923076924</v>
      </c>
      <c r="C15">
        <f t="shared" ref="C15:E15" si="0">AVERAGE(C2:C14)</f>
        <v>171.92984615384614</v>
      </c>
      <c r="D15">
        <f t="shared" si="0"/>
        <v>151.1716923076923</v>
      </c>
      <c r="E15">
        <f t="shared" si="0"/>
        <v>124.53769230769231</v>
      </c>
    </row>
    <row r="16" spans="1:5" x14ac:dyDescent="0.25">
      <c r="A16" t="s">
        <v>20</v>
      </c>
      <c r="B16">
        <f>_xlfn.STDEV.P(B2:B14)</f>
        <v>2.0501460043258533</v>
      </c>
      <c r="C16">
        <f t="shared" ref="C16:E16" si="1">_xlfn.STDEV.P(C2:C14)</f>
        <v>3.3089773657582779</v>
      </c>
      <c r="D16">
        <f t="shared" si="1"/>
        <v>11.545674543938789</v>
      </c>
      <c r="E16">
        <f t="shared" si="1"/>
        <v>19.323295535877548</v>
      </c>
    </row>
    <row r="19" spans="1:5" x14ac:dyDescent="0.25">
      <c r="A19" t="s">
        <v>21</v>
      </c>
      <c r="B19">
        <v>177.3</v>
      </c>
      <c r="C19">
        <v>175.50700000000001</v>
      </c>
      <c r="D19">
        <v>177.523</v>
      </c>
      <c r="E19">
        <v>178.19</v>
      </c>
    </row>
    <row r="20" spans="1:5" x14ac:dyDescent="0.25">
      <c r="A20" t="s">
        <v>22</v>
      </c>
      <c r="B20">
        <v>176.96700000000001</v>
      </c>
      <c r="C20">
        <v>176.97800000000001</v>
      </c>
      <c r="D20">
        <v>168.69</v>
      </c>
      <c r="E20">
        <v>178.95599999999999</v>
      </c>
    </row>
    <row r="21" spans="1:5" x14ac:dyDescent="0.25">
      <c r="A21" t="s">
        <v>23</v>
      </c>
      <c r="B21">
        <v>173.864</v>
      </c>
      <c r="C21">
        <v>174.12299999999999</v>
      </c>
      <c r="D21">
        <v>177.67699999999999</v>
      </c>
      <c r="E21">
        <v>168.04300000000001</v>
      </c>
    </row>
    <row r="22" spans="1:5" x14ac:dyDescent="0.25">
      <c r="A22" t="s">
        <v>19</v>
      </c>
      <c r="B22">
        <f>AVERAGE(B19:B21)</f>
        <v>176.0436666666667</v>
      </c>
      <c r="C22">
        <f t="shared" ref="C22:D22" si="2">AVERAGE(C19:C21)</f>
        <v>175.53599999999997</v>
      </c>
      <c r="D22">
        <f t="shared" si="2"/>
        <v>174.63</v>
      </c>
      <c r="E22">
        <f>AVERAGE(E19:E21)</f>
        <v>175.06299999999999</v>
      </c>
    </row>
    <row r="23" spans="1:5" x14ac:dyDescent="0.25">
      <c r="A23" t="s">
        <v>20</v>
      </c>
      <c r="B23">
        <f>_xlfn.STDEV.P(B19:B21)</f>
        <v>1.5472410571365083</v>
      </c>
      <c r="C23">
        <f t="shared" ref="C23:E23" si="3">_xlfn.STDEV.P(C19:C21)</f>
        <v>1.1657292424344017</v>
      </c>
      <c r="D23">
        <f t="shared" si="3"/>
        <v>4.2006847854447082</v>
      </c>
      <c r="E23">
        <f t="shared" si="3"/>
        <v>4.9737302567254895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25" zoomScale="80" zoomScaleNormal="80" workbookViewId="0">
      <selection activeCell="U65" sqref="U65"/>
    </sheetView>
  </sheetViews>
  <sheetFormatPr defaultRowHeight="15" x14ac:dyDescent="0.25"/>
  <cols>
    <col min="1" max="1" width="16.28515625" customWidth="1"/>
  </cols>
  <sheetData>
    <row r="1" spans="1:27" x14ac:dyDescent="0.25">
      <c r="A1" t="s">
        <v>24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</row>
    <row r="2" spans="1:27" x14ac:dyDescent="0.25">
      <c r="A2" t="s">
        <v>25</v>
      </c>
      <c r="B2">
        <v>0.3412</v>
      </c>
      <c r="C2">
        <v>0.45900000000000002</v>
      </c>
      <c r="D2">
        <v>0.60029999999999994</v>
      </c>
      <c r="E2">
        <v>0.61580000000000001</v>
      </c>
      <c r="F2">
        <v>0.58169999999999999</v>
      </c>
      <c r="G2">
        <v>0.55769999999999997</v>
      </c>
      <c r="H2">
        <v>0.4788</v>
      </c>
      <c r="I2">
        <v>0.48130000000000001</v>
      </c>
      <c r="J2">
        <v>0.41339999999999999</v>
      </c>
      <c r="K2">
        <v>0.53639999999999999</v>
      </c>
      <c r="L2">
        <v>0.77790000000000004</v>
      </c>
      <c r="M2">
        <v>0.65869999999999995</v>
      </c>
      <c r="N2">
        <v>0.57979999999999998</v>
      </c>
      <c r="O2">
        <v>0.55359999999999998</v>
      </c>
      <c r="P2">
        <v>0.50380000000000003</v>
      </c>
      <c r="Q2">
        <v>0.54220000000000002</v>
      </c>
      <c r="R2">
        <v>0.70960000000000001</v>
      </c>
      <c r="S2">
        <v>0.57950000000000002</v>
      </c>
      <c r="T2">
        <v>0.55779999999999996</v>
      </c>
      <c r="U2">
        <v>0.50600000000000001</v>
      </c>
      <c r="V2">
        <v>0.77759999999999996</v>
      </c>
      <c r="W2">
        <v>0.58899999999999997</v>
      </c>
      <c r="X2">
        <v>0.53290000000000004</v>
      </c>
      <c r="Y2">
        <v>0.3695</v>
      </c>
      <c r="Z2">
        <v>1.0664</v>
      </c>
      <c r="AA2">
        <v>1.8267</v>
      </c>
    </row>
    <row r="3" spans="1:27" x14ac:dyDescent="0.25">
      <c r="A3" t="s">
        <v>26</v>
      </c>
      <c r="B3">
        <v>-0.46289999999999998</v>
      </c>
      <c r="C3">
        <v>-0.53710000000000002</v>
      </c>
      <c r="D3">
        <v>-0.81010000000000004</v>
      </c>
      <c r="E3">
        <v>-0.68520000000000003</v>
      </c>
      <c r="F3">
        <v>-0.73680000000000001</v>
      </c>
      <c r="G3">
        <v>-0.74860000000000004</v>
      </c>
      <c r="H3">
        <v>-0.77339999999999998</v>
      </c>
      <c r="I3">
        <v>-0.89529999999999998</v>
      </c>
      <c r="J3">
        <v>-0.55740000000000001</v>
      </c>
      <c r="K3">
        <v>-0.63090000000000002</v>
      </c>
      <c r="L3">
        <v>-0.82820000000000005</v>
      </c>
      <c r="M3">
        <v>-0.72230000000000005</v>
      </c>
      <c r="N3">
        <v>-0.74990000000000001</v>
      </c>
      <c r="O3">
        <v>-0.55059999999999998</v>
      </c>
      <c r="P3">
        <v>-0.7228</v>
      </c>
      <c r="Q3">
        <v>-0.59189999999999998</v>
      </c>
      <c r="R3">
        <v>-0.81830000000000003</v>
      </c>
      <c r="S3">
        <v>-0.68700000000000006</v>
      </c>
      <c r="T3">
        <v>-0.56320000000000003</v>
      </c>
      <c r="U3">
        <v>-0.56320000000000003</v>
      </c>
      <c r="V3">
        <v>-0.75880000000000003</v>
      </c>
      <c r="W3">
        <v>-0.72089999999999999</v>
      </c>
      <c r="X3">
        <v>-0.56100000000000005</v>
      </c>
      <c r="Y3">
        <v>-0.46450000000000002</v>
      </c>
      <c r="Z3">
        <v>-0.63639999999999997</v>
      </c>
      <c r="AA3">
        <v>-1.1748000000000001</v>
      </c>
    </row>
    <row r="4" spans="1:27" x14ac:dyDescent="0.25">
      <c r="A4" t="s">
        <v>27</v>
      </c>
      <c r="B4">
        <f>B2/B3</f>
        <v>-0.73709224454525824</v>
      </c>
      <c r="C4">
        <f t="shared" ref="C4:AA4" si="0">C2/C3</f>
        <v>-0.85458946192515362</v>
      </c>
      <c r="D4">
        <f t="shared" si="0"/>
        <v>-0.74101962720651759</v>
      </c>
      <c r="E4">
        <f t="shared" si="0"/>
        <v>-0.89871570344424978</v>
      </c>
      <c r="F4">
        <f t="shared" si="0"/>
        <v>-0.78949511400651462</v>
      </c>
      <c r="G4">
        <f t="shared" si="0"/>
        <v>-0.74499064921186209</v>
      </c>
      <c r="H4">
        <f t="shared" si="0"/>
        <v>-0.61908456167571768</v>
      </c>
      <c r="I4">
        <f t="shared" si="0"/>
        <v>-0.53758516698313419</v>
      </c>
      <c r="J4">
        <f t="shared" si="0"/>
        <v>-0.74165769644779334</v>
      </c>
      <c r="K4">
        <f t="shared" si="0"/>
        <v>-0.85021398002853066</v>
      </c>
      <c r="L4">
        <f t="shared" si="0"/>
        <v>-0.93926587780729287</v>
      </c>
      <c r="M4">
        <f t="shared" si="0"/>
        <v>-0.91194794406756186</v>
      </c>
      <c r="N4">
        <f t="shared" si="0"/>
        <v>-0.77316975596746229</v>
      </c>
      <c r="O4">
        <f t="shared" si="0"/>
        <v>-1.0054486015256083</v>
      </c>
      <c r="P4">
        <f t="shared" si="0"/>
        <v>-0.6970116214720532</v>
      </c>
      <c r="Q4">
        <f t="shared" si="0"/>
        <v>-0.91603311370163887</v>
      </c>
      <c r="R4">
        <f t="shared" si="0"/>
        <v>-0.86716363191983381</v>
      </c>
      <c r="S4">
        <f t="shared" si="0"/>
        <v>-0.8435225618631732</v>
      </c>
      <c r="T4">
        <f t="shared" si="0"/>
        <v>-0.99041193181818166</v>
      </c>
      <c r="U4">
        <f t="shared" si="0"/>
        <v>-0.8984375</v>
      </c>
      <c r="V4">
        <f t="shared" si="0"/>
        <v>-1.0247759620453347</v>
      </c>
      <c r="W4">
        <f t="shared" si="0"/>
        <v>-0.81703426272714663</v>
      </c>
      <c r="X4">
        <f t="shared" si="0"/>
        <v>-0.94991087344028513</v>
      </c>
      <c r="Y4">
        <f t="shared" si="0"/>
        <v>-0.79547900968783636</v>
      </c>
      <c r="Z4">
        <f t="shared" si="0"/>
        <v>-1.6756756756756759</v>
      </c>
      <c r="AA4">
        <f t="shared" si="0"/>
        <v>-1.5549029622063328</v>
      </c>
    </row>
    <row r="6" spans="1:27" x14ac:dyDescent="0.25">
      <c r="A6" t="s">
        <v>28</v>
      </c>
      <c r="B6">
        <v>0.65620000000000001</v>
      </c>
      <c r="C6">
        <v>0.64170000000000005</v>
      </c>
      <c r="D6">
        <v>0.8115</v>
      </c>
      <c r="E6">
        <v>0.77059999999999995</v>
      </c>
      <c r="F6">
        <v>0.70399999999999996</v>
      </c>
      <c r="G6">
        <v>0.78910000000000002</v>
      </c>
      <c r="H6">
        <v>1.0523</v>
      </c>
      <c r="I6">
        <v>0.96099999999999997</v>
      </c>
      <c r="J6">
        <v>0.6804</v>
      </c>
      <c r="K6">
        <v>0.60170000000000001</v>
      </c>
      <c r="L6">
        <v>0.65880000000000005</v>
      </c>
      <c r="M6">
        <v>0.59060000000000001</v>
      </c>
      <c r="N6">
        <v>0.68149999999999999</v>
      </c>
      <c r="O6">
        <v>0.55569999999999997</v>
      </c>
      <c r="P6">
        <v>0.77349999999999997</v>
      </c>
      <c r="Q6">
        <v>0.72970000000000002</v>
      </c>
      <c r="R6">
        <v>0.74199999999999999</v>
      </c>
      <c r="S6">
        <v>0.5484</v>
      </c>
      <c r="T6">
        <v>0.55959999999999999</v>
      </c>
      <c r="U6">
        <v>0.60289999999999999</v>
      </c>
      <c r="V6">
        <v>0.55649999999999999</v>
      </c>
      <c r="W6">
        <v>0.67730000000000001</v>
      </c>
      <c r="X6">
        <v>0.67920000000000003</v>
      </c>
      <c r="Y6">
        <v>0.48820000000000002</v>
      </c>
      <c r="Z6">
        <v>0.60540000000000005</v>
      </c>
      <c r="AA6">
        <v>1.4379999999999999</v>
      </c>
    </row>
    <row r="7" spans="1:27" x14ac:dyDescent="0.25">
      <c r="B7">
        <v>-0.79830000000000001</v>
      </c>
      <c r="C7">
        <v>-0.79010000000000002</v>
      </c>
      <c r="D7">
        <v>-0.82050000000000001</v>
      </c>
      <c r="E7">
        <v>-1.1203000000000001</v>
      </c>
      <c r="F7">
        <v>-1.0486</v>
      </c>
      <c r="G7">
        <v>-0.94699999999999995</v>
      </c>
      <c r="H7">
        <v>-1.2951999999999999</v>
      </c>
      <c r="I7">
        <v>-1.1778999999999999</v>
      </c>
      <c r="J7">
        <v>-1.0325</v>
      </c>
      <c r="K7">
        <v>-0.69130000000000003</v>
      </c>
      <c r="L7">
        <v>-0.73529999999999995</v>
      </c>
      <c r="M7">
        <v>-0.61709999999999998</v>
      </c>
      <c r="N7">
        <v>-0.65029999999999999</v>
      </c>
      <c r="O7">
        <v>-0.88039999999999996</v>
      </c>
      <c r="P7">
        <v>-0.80220000000000002</v>
      </c>
      <c r="Q7">
        <v>-0.81200000000000006</v>
      </c>
      <c r="R7">
        <v>-0.78910000000000002</v>
      </c>
      <c r="S7">
        <v>-0.94910000000000005</v>
      </c>
      <c r="T7">
        <v>-0.70320000000000005</v>
      </c>
      <c r="U7">
        <v>-0.82330000000000003</v>
      </c>
      <c r="V7">
        <v>-0.98609999999999998</v>
      </c>
      <c r="W7">
        <v>-0.78410000000000002</v>
      </c>
      <c r="X7">
        <v>-0.85499999999999998</v>
      </c>
      <c r="Y7">
        <v>-0.69399999999999995</v>
      </c>
      <c r="Z7">
        <v>-0.71060000000000001</v>
      </c>
      <c r="AA7">
        <v>-1.2177</v>
      </c>
    </row>
    <row r="8" spans="1:27" x14ac:dyDescent="0.25">
      <c r="A8" t="s">
        <v>27</v>
      </c>
      <c r="B8">
        <f>B6/B7</f>
        <v>-0.82199674307904291</v>
      </c>
      <c r="C8">
        <f t="shared" ref="C8:AA8" si="1">C6/C7</f>
        <v>-0.81217567396532087</v>
      </c>
      <c r="D8">
        <f t="shared" si="1"/>
        <v>-0.98903107861060324</v>
      </c>
      <c r="E8">
        <f t="shared" si="1"/>
        <v>-0.68785146835669009</v>
      </c>
      <c r="F8">
        <f t="shared" si="1"/>
        <v>-0.67137135227922939</v>
      </c>
      <c r="G8">
        <f t="shared" si="1"/>
        <v>-0.83326293558606135</v>
      </c>
      <c r="H8">
        <f t="shared" si="1"/>
        <v>-0.8124613959234096</v>
      </c>
      <c r="I8">
        <f t="shared" si="1"/>
        <v>-0.81585873164105616</v>
      </c>
      <c r="J8">
        <f t="shared" si="1"/>
        <v>-0.65898305084745767</v>
      </c>
      <c r="K8">
        <f t="shared" si="1"/>
        <v>-0.87038912194416318</v>
      </c>
      <c r="L8">
        <f t="shared" si="1"/>
        <v>-0.89596083231334167</v>
      </c>
      <c r="M8">
        <f t="shared" si="1"/>
        <v>-0.95705720304650788</v>
      </c>
      <c r="N8">
        <f t="shared" si="1"/>
        <v>-1.0479778563739812</v>
      </c>
      <c r="O8">
        <f t="shared" si="1"/>
        <v>-0.63119036801453887</v>
      </c>
      <c r="P8">
        <f t="shared" si="1"/>
        <v>-0.96422338568935417</v>
      </c>
      <c r="Q8">
        <f t="shared" si="1"/>
        <v>-0.89864532019704424</v>
      </c>
      <c r="R8">
        <f t="shared" si="1"/>
        <v>-0.94031174756051195</v>
      </c>
      <c r="S8">
        <f t="shared" si="1"/>
        <v>-0.57781055737014009</v>
      </c>
      <c r="T8">
        <f t="shared" si="1"/>
        <v>-0.7957906712172923</v>
      </c>
      <c r="U8">
        <f t="shared" si="1"/>
        <v>-0.73229685412364864</v>
      </c>
      <c r="V8">
        <f t="shared" si="1"/>
        <v>-0.56434438697900824</v>
      </c>
      <c r="W8">
        <f t="shared" si="1"/>
        <v>-0.86379288356077033</v>
      </c>
      <c r="X8">
        <f t="shared" si="1"/>
        <v>-0.79438596491228075</v>
      </c>
      <c r="Y8">
        <f t="shared" si="1"/>
        <v>-0.70345821325648428</v>
      </c>
      <c r="Z8">
        <f t="shared" si="1"/>
        <v>-0.85195609344216161</v>
      </c>
      <c r="AA8">
        <f t="shared" si="1"/>
        <v>-1.1809148394514248</v>
      </c>
    </row>
    <row r="10" spans="1:27" x14ac:dyDescent="0.25">
      <c r="A10" t="s">
        <v>29</v>
      </c>
      <c r="B10">
        <v>0.51359999999999995</v>
      </c>
      <c r="C10">
        <v>0.70940000000000003</v>
      </c>
      <c r="D10">
        <v>1.0226999999999999</v>
      </c>
      <c r="E10">
        <v>0.83550000000000002</v>
      </c>
      <c r="F10">
        <v>1.2468999999999999</v>
      </c>
      <c r="G10">
        <v>0.86009999999999998</v>
      </c>
      <c r="H10">
        <v>1.1318999999999999</v>
      </c>
      <c r="I10">
        <v>1.1614</v>
      </c>
      <c r="J10">
        <v>0.76910000000000001</v>
      </c>
      <c r="K10">
        <v>0.70950000000000002</v>
      </c>
      <c r="L10">
        <v>0.78290000000000004</v>
      </c>
      <c r="M10">
        <v>0.96319999999999995</v>
      </c>
      <c r="N10">
        <v>1.3574999999999999</v>
      </c>
      <c r="O10">
        <v>1.1293</v>
      </c>
      <c r="P10">
        <v>1.3758999999999999</v>
      </c>
      <c r="Q10">
        <v>0.92769999999999997</v>
      </c>
      <c r="R10">
        <v>1.0522</v>
      </c>
      <c r="S10">
        <v>0.76170000000000004</v>
      </c>
      <c r="T10">
        <v>1.0568</v>
      </c>
      <c r="U10">
        <v>0.90169999999999995</v>
      </c>
      <c r="V10">
        <v>0.73499999999999999</v>
      </c>
      <c r="W10">
        <v>0.5494</v>
      </c>
      <c r="X10">
        <v>0.80279999999999996</v>
      </c>
    </row>
    <row r="11" spans="1:27" x14ac:dyDescent="0.25">
      <c r="B11">
        <v>-0.48830000000000001</v>
      </c>
      <c r="C11">
        <v>-0.88229999999999997</v>
      </c>
      <c r="D11">
        <v>-1.0960000000000001</v>
      </c>
      <c r="E11">
        <v>-1.1519999999999999</v>
      </c>
      <c r="F11">
        <v>-1.2013</v>
      </c>
      <c r="G11">
        <v>-1.3640000000000001</v>
      </c>
      <c r="H11">
        <v>-1.5529999999999999</v>
      </c>
      <c r="I11">
        <v>-1.4841</v>
      </c>
      <c r="J11">
        <v>-1.3339000000000001</v>
      </c>
      <c r="K11">
        <v>-1.4481999999999999</v>
      </c>
      <c r="L11">
        <v>-1.7609999999999999</v>
      </c>
      <c r="M11">
        <v>-1.3651</v>
      </c>
      <c r="N11">
        <v>-1.1446000000000001</v>
      </c>
      <c r="O11">
        <v>-1.0985</v>
      </c>
      <c r="P11">
        <v>-1.363</v>
      </c>
      <c r="Q11">
        <v>-1.1067</v>
      </c>
      <c r="R11">
        <v>-1.0987</v>
      </c>
      <c r="S11">
        <v>-0.89790000000000003</v>
      </c>
      <c r="T11">
        <v>-1.034</v>
      </c>
      <c r="U11">
        <v>-1.3567</v>
      </c>
      <c r="V11">
        <v>-1.0697000000000001</v>
      </c>
      <c r="W11">
        <v>-1.3025</v>
      </c>
      <c r="X11">
        <v>-0.85750000000000004</v>
      </c>
    </row>
    <row r="12" spans="1:27" x14ac:dyDescent="0.25">
      <c r="A12" t="s">
        <v>27</v>
      </c>
      <c r="B12">
        <f>B10/B11</f>
        <v>-1.0518124104034403</v>
      </c>
      <c r="C12">
        <f t="shared" ref="C12:X12" si="2">C10/C11</f>
        <v>-0.80403490876119244</v>
      </c>
      <c r="D12">
        <f t="shared" si="2"/>
        <v>-0.93312043795620425</v>
      </c>
      <c r="E12">
        <f t="shared" si="2"/>
        <v>-0.72526041666666674</v>
      </c>
      <c r="F12">
        <f t="shared" si="2"/>
        <v>-1.0379588778822941</v>
      </c>
      <c r="G12">
        <f t="shared" si="2"/>
        <v>-0.63057184750733131</v>
      </c>
      <c r="H12">
        <f t="shared" si="2"/>
        <v>-0.72884739214423688</v>
      </c>
      <c r="I12">
        <f t="shared" si="2"/>
        <v>-0.78256182197965096</v>
      </c>
      <c r="J12">
        <f t="shared" si="2"/>
        <v>-0.57657995351975411</v>
      </c>
      <c r="K12">
        <f t="shared" si="2"/>
        <v>-0.48991851954149984</v>
      </c>
      <c r="L12">
        <f t="shared" si="2"/>
        <v>-0.44457694491766048</v>
      </c>
      <c r="M12">
        <f t="shared" si="2"/>
        <v>-0.7055893341147168</v>
      </c>
      <c r="N12">
        <f t="shared" si="2"/>
        <v>-1.1860038441376899</v>
      </c>
      <c r="O12">
        <f t="shared" si="2"/>
        <v>-1.0280382339553937</v>
      </c>
      <c r="P12">
        <f t="shared" si="2"/>
        <v>-1.0094644167278062</v>
      </c>
      <c r="Q12">
        <f t="shared" si="2"/>
        <v>-0.83825788379868071</v>
      </c>
      <c r="R12">
        <f t="shared" si="2"/>
        <v>-0.95767725493765365</v>
      </c>
      <c r="S12">
        <f t="shared" si="2"/>
        <v>-0.84831272970263949</v>
      </c>
      <c r="T12">
        <f t="shared" si="2"/>
        <v>-1.0220502901353965</v>
      </c>
      <c r="U12">
        <f t="shared" si="2"/>
        <v>-0.66462740473207038</v>
      </c>
      <c r="V12">
        <f t="shared" si="2"/>
        <v>-0.68710853510329994</v>
      </c>
      <c r="W12">
        <f t="shared" si="2"/>
        <v>-0.42180422264875239</v>
      </c>
      <c r="X12">
        <f t="shared" si="2"/>
        <v>-0.93620991253644303</v>
      </c>
    </row>
    <row r="14" spans="1:27" x14ac:dyDescent="0.25">
      <c r="A14" t="s">
        <v>30</v>
      </c>
      <c r="B14">
        <v>0.68769999999999998</v>
      </c>
      <c r="C14">
        <v>3.9058999999999999</v>
      </c>
      <c r="D14">
        <v>1.0267999999999999</v>
      </c>
      <c r="E14">
        <v>0.57489999999999997</v>
      </c>
      <c r="F14">
        <v>0.4158</v>
      </c>
      <c r="G14">
        <v>0.42280000000000001</v>
      </c>
      <c r="H14">
        <v>0.4304</v>
      </c>
      <c r="I14">
        <v>0.82140000000000002</v>
      </c>
      <c r="J14">
        <v>0.72599999999999998</v>
      </c>
      <c r="K14">
        <v>0.55830000000000002</v>
      </c>
      <c r="L14">
        <v>0.9173</v>
      </c>
      <c r="M14">
        <v>0.77280000000000004</v>
      </c>
      <c r="N14">
        <v>1.125</v>
      </c>
      <c r="O14">
        <v>0.67179999999999995</v>
      </c>
      <c r="P14">
        <v>0.63239999999999996</v>
      </c>
      <c r="Q14">
        <v>0.37009999999999998</v>
      </c>
      <c r="R14">
        <v>0.94530000000000003</v>
      </c>
      <c r="S14">
        <v>0.50449999999999995</v>
      </c>
      <c r="T14">
        <v>0.58709999999999996</v>
      </c>
      <c r="U14">
        <v>0.43130000000000002</v>
      </c>
      <c r="V14">
        <v>0.3805</v>
      </c>
      <c r="W14">
        <v>0.39579999999999999</v>
      </c>
      <c r="X14">
        <v>1.0952</v>
      </c>
      <c r="Y14">
        <v>1.0972</v>
      </c>
      <c r="Z14">
        <v>0.43130000000000002</v>
      </c>
      <c r="AA14">
        <v>1.0361</v>
      </c>
    </row>
    <row r="15" spans="1:27" x14ac:dyDescent="0.25">
      <c r="B15">
        <v>-1.0624</v>
      </c>
      <c r="C15">
        <v>-0.97419999999999995</v>
      </c>
      <c r="D15">
        <v>3.3730000000000002</v>
      </c>
      <c r="E15">
        <v>1.9984999999999999</v>
      </c>
      <c r="F15">
        <v>4.6985000000000001</v>
      </c>
      <c r="G15">
        <v>0.37609999999999999</v>
      </c>
      <c r="H15">
        <v>-1.4892000000000001</v>
      </c>
      <c r="I15">
        <v>-6.6786000000000003</v>
      </c>
      <c r="J15">
        <v>-0.38790000000000002</v>
      </c>
      <c r="K15">
        <v>-1.8008</v>
      </c>
      <c r="L15">
        <v>-1.4211</v>
      </c>
      <c r="M15">
        <v>-0.8478</v>
      </c>
      <c r="N15">
        <v>0.74719999999999998</v>
      </c>
      <c r="O15">
        <v>4.5246000000000004</v>
      </c>
      <c r="P15">
        <v>-0.85729999999999995</v>
      </c>
      <c r="Q15">
        <v>-0.71099999999999997</v>
      </c>
      <c r="R15">
        <v>-0.56779999999999997</v>
      </c>
      <c r="S15">
        <v>-0.96650000000000003</v>
      </c>
      <c r="T15">
        <v>-0.83079999999999998</v>
      </c>
      <c r="U15">
        <v>-4.3575999999999997</v>
      </c>
      <c r="V15">
        <v>-0.69420000000000004</v>
      </c>
      <c r="W15">
        <v>-1.575</v>
      </c>
      <c r="X15">
        <v>-0.57440000000000002</v>
      </c>
      <c r="Y15">
        <v>-0.29599999999999999</v>
      </c>
      <c r="Z15">
        <v>3.1274000000000002</v>
      </c>
      <c r="AA15">
        <v>-1.0266</v>
      </c>
    </row>
    <row r="16" spans="1:27" x14ac:dyDescent="0.25">
      <c r="A16" t="s">
        <v>27</v>
      </c>
      <c r="B16">
        <f>B14/B15</f>
        <v>-0.64730798192771077</v>
      </c>
      <c r="C16">
        <f t="shared" ref="C16:AA16" si="3">C14/C15</f>
        <v>-4.0093409977417371</v>
      </c>
      <c r="D16">
        <f t="shared" si="3"/>
        <v>0.30441743255262371</v>
      </c>
      <c r="E16">
        <f t="shared" si="3"/>
        <v>0.28766574931198396</v>
      </c>
      <c r="F16">
        <f t="shared" si="3"/>
        <v>8.8496328615515582E-2</v>
      </c>
      <c r="G16">
        <f t="shared" si="3"/>
        <v>1.1241691039617123</v>
      </c>
      <c r="H16">
        <f t="shared" si="3"/>
        <v>-0.2890142358313188</v>
      </c>
      <c r="I16">
        <f t="shared" si="3"/>
        <v>-0.12298984817177253</v>
      </c>
      <c r="J16">
        <f t="shared" si="3"/>
        <v>-1.8716163959783447</v>
      </c>
      <c r="K16">
        <f t="shared" si="3"/>
        <v>-0.31002887605508667</v>
      </c>
      <c r="L16">
        <f t="shared" si="3"/>
        <v>-0.64548589121103372</v>
      </c>
      <c r="M16">
        <f t="shared" si="3"/>
        <v>-0.91153573956121736</v>
      </c>
      <c r="N16">
        <f t="shared" si="3"/>
        <v>1.5056209850107067</v>
      </c>
      <c r="O16">
        <f t="shared" si="3"/>
        <v>0.14847721345533305</v>
      </c>
      <c r="P16">
        <f t="shared" si="3"/>
        <v>-0.73766476146039894</v>
      </c>
      <c r="Q16">
        <f t="shared" si="3"/>
        <v>-0.52053445850914204</v>
      </c>
      <c r="R16">
        <f>R14/R15</f>
        <v>-1.6648467770341671</v>
      </c>
      <c r="S16">
        <f t="shared" si="3"/>
        <v>-0.52198654940506972</v>
      </c>
      <c r="T16">
        <f t="shared" si="3"/>
        <v>-0.70666827154549827</v>
      </c>
      <c r="U16">
        <f t="shared" si="3"/>
        <v>-9.8976500826142844E-2</v>
      </c>
      <c r="V16">
        <f t="shared" si="3"/>
        <v>-0.54811293575338516</v>
      </c>
      <c r="W16">
        <f t="shared" si="3"/>
        <v>-0.2513015873015873</v>
      </c>
      <c r="X16">
        <f t="shared" si="3"/>
        <v>-1.9066852367688021</v>
      </c>
      <c r="Y16">
        <f>Y14/Y15</f>
        <v>-3.7067567567567568</v>
      </c>
      <c r="Z16">
        <f t="shared" si="3"/>
        <v>0.137910085054678</v>
      </c>
      <c r="AA16">
        <f t="shared" si="3"/>
        <v>-1.0092538476524451</v>
      </c>
    </row>
    <row r="18" spans="1:27" x14ac:dyDescent="0.25">
      <c r="A18" t="s">
        <v>31</v>
      </c>
      <c r="B18">
        <v>0.80859999999999999</v>
      </c>
      <c r="C18">
        <v>3.4801000000000002</v>
      </c>
      <c r="D18">
        <v>1.4642999999999999</v>
      </c>
      <c r="E18">
        <v>0.33529999999999999</v>
      </c>
      <c r="F18">
        <v>0.35399999999999998</v>
      </c>
      <c r="G18">
        <v>0.49840000000000001</v>
      </c>
      <c r="H18">
        <v>1.2017</v>
      </c>
      <c r="I18">
        <v>1.1387</v>
      </c>
      <c r="J18">
        <v>2.4546999999999999</v>
      </c>
      <c r="K18">
        <v>0.58940000000000003</v>
      </c>
      <c r="L18">
        <v>0.89319999999999999</v>
      </c>
      <c r="M18">
        <v>1.7232000000000001</v>
      </c>
      <c r="N18">
        <v>0.98180000000000001</v>
      </c>
      <c r="O18">
        <v>0.40400000000000003</v>
      </c>
      <c r="P18">
        <v>0.49740000000000001</v>
      </c>
      <c r="Q18">
        <v>1.0487</v>
      </c>
      <c r="R18">
        <v>0.41949999999999998</v>
      </c>
      <c r="S18">
        <v>0.67579999999999996</v>
      </c>
      <c r="T18">
        <v>0.68600000000000005</v>
      </c>
      <c r="U18">
        <v>0.56289999999999996</v>
      </c>
      <c r="V18">
        <v>1.0015000000000001</v>
      </c>
      <c r="W18">
        <v>1.1722999999999999</v>
      </c>
      <c r="X18">
        <v>0.93559999999999999</v>
      </c>
      <c r="Y18">
        <v>0.52480000000000004</v>
      </c>
      <c r="Z18">
        <v>0.2979</v>
      </c>
      <c r="AA18">
        <v>-0.51070000000000004</v>
      </c>
    </row>
    <row r="19" spans="1:27" x14ac:dyDescent="0.25">
      <c r="B19">
        <v>-0.53659999999999997</v>
      </c>
      <c r="C19">
        <v>-0.56299999999999994</v>
      </c>
      <c r="D19">
        <v>-0.62270000000000003</v>
      </c>
      <c r="E19">
        <v>-4.2809999999999997</v>
      </c>
      <c r="F19">
        <v>0.56459999999999999</v>
      </c>
      <c r="G19">
        <v>1.9220999999999999</v>
      </c>
      <c r="H19">
        <v>0.92449999999999999</v>
      </c>
      <c r="I19">
        <v>1.4513</v>
      </c>
      <c r="J19">
        <v>-0.5514</v>
      </c>
      <c r="K19">
        <v>-0.97450000000000003</v>
      </c>
      <c r="L19">
        <v>-0.97689999999999999</v>
      </c>
      <c r="M19">
        <v>-0.82430000000000003</v>
      </c>
      <c r="N19">
        <v>3.1450999999999998</v>
      </c>
      <c r="O19">
        <v>-2.7482000000000002</v>
      </c>
      <c r="P19">
        <v>-1.7908999999999999</v>
      </c>
      <c r="Q19">
        <v>-0.51870000000000005</v>
      </c>
      <c r="R19">
        <v>0.76890000000000003</v>
      </c>
      <c r="S19">
        <v>0.72570000000000001</v>
      </c>
      <c r="T19">
        <v>-1.1124000000000001</v>
      </c>
      <c r="U19">
        <v>-0.99419999999999997</v>
      </c>
      <c r="V19">
        <v>-1.0384</v>
      </c>
      <c r="W19">
        <v>-0.47570000000000001</v>
      </c>
      <c r="X19">
        <v>-0.4587</v>
      </c>
      <c r="Y19">
        <v>-1.0798000000000001</v>
      </c>
      <c r="Z19">
        <v>1.3331</v>
      </c>
      <c r="AA19">
        <v>-0.22470000000000001</v>
      </c>
    </row>
    <row r="20" spans="1:27" x14ac:dyDescent="0.25">
      <c r="A20" t="s">
        <v>27</v>
      </c>
      <c r="B20">
        <f>B18/B19</f>
        <v>-1.506895266492732</v>
      </c>
      <c r="C20">
        <f t="shared" ref="C20:AA20" si="4">C18/C19</f>
        <v>-6.1813499111900541</v>
      </c>
      <c r="D20">
        <f t="shared" si="4"/>
        <v>-2.3515336438092178</v>
      </c>
      <c r="E20">
        <f t="shared" si="4"/>
        <v>-7.8322821770614351E-2</v>
      </c>
      <c r="F20">
        <f t="shared" si="4"/>
        <v>0.62699256110520718</v>
      </c>
      <c r="G20">
        <f t="shared" si="4"/>
        <v>0.25929972425992404</v>
      </c>
      <c r="H20">
        <f t="shared" si="4"/>
        <v>1.2998377501352083</v>
      </c>
      <c r="I20">
        <f t="shared" si="4"/>
        <v>0.78460690415489565</v>
      </c>
      <c r="J20">
        <f t="shared" si="4"/>
        <v>-4.451759158505622</v>
      </c>
      <c r="K20">
        <f t="shared" si="4"/>
        <v>-0.6048229861467419</v>
      </c>
      <c r="L20">
        <f t="shared" si="4"/>
        <v>-0.91432081072781246</v>
      </c>
      <c r="M20">
        <f t="shared" si="4"/>
        <v>-2.0905010311779693</v>
      </c>
      <c r="N20">
        <f t="shared" si="4"/>
        <v>0.31216813455851961</v>
      </c>
      <c r="O20">
        <f t="shared" si="4"/>
        <v>-0.14700531256822646</v>
      </c>
      <c r="P20">
        <f t="shared" si="4"/>
        <v>-0.2777374504439109</v>
      </c>
      <c r="Q20">
        <f t="shared" si="4"/>
        <v>-2.0217852323115477</v>
      </c>
      <c r="R20">
        <f t="shared" si="4"/>
        <v>0.54558460137859277</v>
      </c>
      <c r="S20">
        <f t="shared" si="4"/>
        <v>0.93123880391346281</v>
      </c>
      <c r="T20">
        <f t="shared" si="4"/>
        <v>-0.61668464581085947</v>
      </c>
      <c r="U20">
        <f t="shared" si="4"/>
        <v>-0.56618386642526652</v>
      </c>
      <c r="V20">
        <f t="shared" si="4"/>
        <v>-0.96446456086286603</v>
      </c>
      <c r="W20">
        <f t="shared" si="4"/>
        <v>-2.4643682993483287</v>
      </c>
      <c r="X20">
        <f t="shared" si="4"/>
        <v>-2.039677349029867</v>
      </c>
      <c r="Y20">
        <f t="shared" si="4"/>
        <v>-0.48601592887571771</v>
      </c>
      <c r="Z20">
        <f t="shared" si="4"/>
        <v>0.22346410621858825</v>
      </c>
      <c r="AA20">
        <f t="shared" si="4"/>
        <v>2.2728081886960392</v>
      </c>
    </row>
    <row r="22" spans="1:27" x14ac:dyDescent="0.25">
      <c r="A22" t="s">
        <v>32</v>
      </c>
      <c r="B22">
        <v>-1.2912999999999999</v>
      </c>
      <c r="C22">
        <v>-1.0641</v>
      </c>
      <c r="D22">
        <v>0.60580000000000001</v>
      </c>
      <c r="E22">
        <v>1.0755999999999999</v>
      </c>
      <c r="F22">
        <v>0.4103</v>
      </c>
      <c r="G22">
        <v>0.35899999999999999</v>
      </c>
      <c r="H22">
        <v>0.58309999999999995</v>
      </c>
      <c r="I22">
        <v>1.4822</v>
      </c>
      <c r="J22">
        <v>0.80210000000000004</v>
      </c>
      <c r="K22">
        <v>0.35149999999999998</v>
      </c>
      <c r="L22">
        <v>0.54100000000000004</v>
      </c>
      <c r="M22">
        <v>0.50049999999999994</v>
      </c>
      <c r="N22">
        <v>1.5158</v>
      </c>
      <c r="O22">
        <v>0.34710000000000002</v>
      </c>
      <c r="P22">
        <v>-1.7302</v>
      </c>
      <c r="Q22">
        <v>-0.31259999999999999</v>
      </c>
      <c r="R22">
        <v>0.49030000000000001</v>
      </c>
      <c r="S22">
        <v>0.90800000000000003</v>
      </c>
      <c r="T22">
        <v>-0.63239999999999996</v>
      </c>
      <c r="U22">
        <v>-2.2814999999999999</v>
      </c>
      <c r="V22">
        <v>1.9653</v>
      </c>
      <c r="W22">
        <v>-1.0421</v>
      </c>
      <c r="X22">
        <v>-1.321</v>
      </c>
      <c r="Y22">
        <v>-0.81399999999999995</v>
      </c>
      <c r="Z22">
        <v>-0.48459999999999998</v>
      </c>
      <c r="AA22">
        <v>0.23619999999999999</v>
      </c>
    </row>
    <row r="23" spans="1:27" x14ac:dyDescent="0.25">
      <c r="B23">
        <v>-0.51919999999999999</v>
      </c>
      <c r="C23">
        <v>-1.0891</v>
      </c>
      <c r="D23">
        <v>-3.4674999999999998</v>
      </c>
      <c r="E23">
        <v>-2.9171999999999998</v>
      </c>
      <c r="F23">
        <v>0.59340000000000004</v>
      </c>
      <c r="G23">
        <v>0.875</v>
      </c>
      <c r="H23">
        <v>0.56259999999999999</v>
      </c>
      <c r="I23">
        <v>-1.3725000000000001</v>
      </c>
      <c r="J23">
        <v>-1.4219999999999999</v>
      </c>
      <c r="K23">
        <v>-0.85109999999999997</v>
      </c>
      <c r="L23">
        <v>-1.5132000000000001</v>
      </c>
      <c r="M23">
        <v>2.8931</v>
      </c>
      <c r="N23">
        <v>-1.0361</v>
      </c>
      <c r="O23">
        <v>0.50970000000000004</v>
      </c>
      <c r="P23">
        <v>4.1130000000000004</v>
      </c>
      <c r="Q23">
        <v>-0.3785</v>
      </c>
      <c r="R23">
        <v>-0.80389999999999995</v>
      </c>
      <c r="S23">
        <v>-0.78959999999999997</v>
      </c>
      <c r="T23">
        <v>-1.3932</v>
      </c>
      <c r="U23">
        <v>-0.53310000000000002</v>
      </c>
      <c r="V23">
        <v>-1.423</v>
      </c>
      <c r="W23">
        <v>-0.68799999999999994</v>
      </c>
      <c r="X23">
        <v>1.2774000000000001</v>
      </c>
      <c r="Y23">
        <v>-0.4718</v>
      </c>
      <c r="Z23">
        <v>-1.5254000000000001</v>
      </c>
      <c r="AA23">
        <v>-2.6040000000000001</v>
      </c>
    </row>
    <row r="24" spans="1:27" x14ac:dyDescent="0.25">
      <c r="A24" t="s">
        <v>27</v>
      </c>
      <c r="B24">
        <f>B22/B23</f>
        <v>2.4870955315870567</v>
      </c>
      <c r="C24">
        <f t="shared" ref="C24:AA24" si="5">C22/C23</f>
        <v>0.97704526673400061</v>
      </c>
      <c r="D24">
        <f t="shared" si="5"/>
        <v>-0.17470800288392216</v>
      </c>
      <c r="E24">
        <f t="shared" si="5"/>
        <v>-0.3687097216508981</v>
      </c>
      <c r="F24">
        <f t="shared" si="5"/>
        <v>0.69143916413886075</v>
      </c>
      <c r="G24">
        <f t="shared" si="5"/>
        <v>0.41028571428571425</v>
      </c>
      <c r="H24">
        <f t="shared" si="5"/>
        <v>1.0364379665837185</v>
      </c>
      <c r="I24">
        <f t="shared" si="5"/>
        <v>-1.079927140255009</v>
      </c>
      <c r="J24">
        <f t="shared" si="5"/>
        <v>-0.56406469760900146</v>
      </c>
      <c r="K24">
        <f t="shared" si="5"/>
        <v>-0.41299494771472212</v>
      </c>
      <c r="L24">
        <f t="shared" si="5"/>
        <v>-0.35752048638646577</v>
      </c>
      <c r="M24">
        <f t="shared" si="5"/>
        <v>0.17299782240503264</v>
      </c>
      <c r="N24">
        <f t="shared" si="5"/>
        <v>-1.4629861982434127</v>
      </c>
      <c r="O24">
        <f t="shared" si="5"/>
        <v>0.68098881695114777</v>
      </c>
      <c r="P24">
        <f t="shared" si="5"/>
        <v>-0.42066618040359827</v>
      </c>
      <c r="Q24">
        <f t="shared" si="5"/>
        <v>0.82589167767503302</v>
      </c>
      <c r="R24">
        <f t="shared" si="5"/>
        <v>-0.60990172907078</v>
      </c>
      <c r="S24">
        <f t="shared" si="5"/>
        <v>-1.1499493414387032</v>
      </c>
      <c r="T24">
        <f t="shared" si="5"/>
        <v>0.4539190353143841</v>
      </c>
      <c r="U24">
        <f t="shared" si="5"/>
        <v>4.2796848621271799</v>
      </c>
      <c r="V24">
        <f t="shared" si="5"/>
        <v>-1.3810962754743499</v>
      </c>
      <c r="W24">
        <f t="shared" si="5"/>
        <v>1.5146802325581397</v>
      </c>
      <c r="X24">
        <f t="shared" si="5"/>
        <v>-1.0341318302802567</v>
      </c>
      <c r="Y24">
        <f t="shared" si="5"/>
        <v>1.7253073336159388</v>
      </c>
      <c r="Z24">
        <f t="shared" si="5"/>
        <v>0.31768716402255143</v>
      </c>
      <c r="AA24">
        <f t="shared" si="5"/>
        <v>-9.0706605222734243E-2</v>
      </c>
    </row>
    <row r="26" spans="1:27" x14ac:dyDescent="0.25">
      <c r="A26" t="s">
        <v>33</v>
      </c>
      <c r="B26">
        <v>0.86409999999999998</v>
      </c>
      <c r="C26">
        <v>-0.84140000000000004</v>
      </c>
      <c r="D26">
        <v>-1.3320000000000001</v>
      </c>
      <c r="E26">
        <v>1.6626000000000001</v>
      </c>
      <c r="F26">
        <v>0.44209999999999999</v>
      </c>
      <c r="G26">
        <v>0.38109999999999999</v>
      </c>
      <c r="H26">
        <v>1.5920000000000001</v>
      </c>
      <c r="I26">
        <v>1.6763999999999999</v>
      </c>
      <c r="J26">
        <v>1.8627</v>
      </c>
      <c r="K26">
        <v>0.9889</v>
      </c>
      <c r="L26">
        <v>0.27760000000000001</v>
      </c>
      <c r="M26">
        <v>0.82440000000000002</v>
      </c>
      <c r="N26">
        <v>0.56489999999999996</v>
      </c>
      <c r="O26">
        <v>1.2022999999999999</v>
      </c>
      <c r="P26">
        <v>0.58640000000000003</v>
      </c>
      <c r="Q26">
        <v>0.2878</v>
      </c>
      <c r="R26">
        <v>1.0367999999999999</v>
      </c>
      <c r="S26">
        <v>0.45300000000000001</v>
      </c>
      <c r="T26">
        <v>0.45300000000000001</v>
      </c>
      <c r="U26">
        <v>0.48599999999999999</v>
      </c>
      <c r="V26">
        <v>1.8995</v>
      </c>
      <c r="W26">
        <v>0.64700000000000002</v>
      </c>
      <c r="X26">
        <v>0.4047</v>
      </c>
    </row>
    <row r="27" spans="1:27" x14ac:dyDescent="0.25">
      <c r="A27" t="s">
        <v>34</v>
      </c>
      <c r="B27">
        <v>-0.81020000000000003</v>
      </c>
      <c r="C27">
        <v>-0.69240000000000002</v>
      </c>
      <c r="D27">
        <v>-1.6601999999999999</v>
      </c>
      <c r="E27">
        <v>1.3727</v>
      </c>
      <c r="F27">
        <v>0.72270000000000001</v>
      </c>
      <c r="G27">
        <v>0.53639999999999999</v>
      </c>
      <c r="H27">
        <v>1.1032999999999999</v>
      </c>
      <c r="I27">
        <v>-0.77110000000000001</v>
      </c>
      <c r="J27">
        <v>-1.3816999999999999</v>
      </c>
      <c r="K27">
        <v>-0.71279999999999999</v>
      </c>
      <c r="L27">
        <v>-3.6503999999999999</v>
      </c>
      <c r="M27">
        <v>-2.0952999999999999</v>
      </c>
      <c r="N27">
        <v>-4.0255999999999998</v>
      </c>
      <c r="O27">
        <v>-0.67500000000000004</v>
      </c>
      <c r="P27">
        <v>-1.0295000000000001</v>
      </c>
      <c r="Q27">
        <v>-1.6385000000000001</v>
      </c>
      <c r="R27">
        <v>-1.1795</v>
      </c>
      <c r="S27">
        <v>-1.1795</v>
      </c>
      <c r="T27">
        <v>-2.6608999999999998</v>
      </c>
      <c r="U27">
        <v>-1.3774</v>
      </c>
      <c r="V27">
        <v>-0.34420000000000001</v>
      </c>
      <c r="W27">
        <v>-0.2036</v>
      </c>
      <c r="X27">
        <v>-5.3609999999999998</v>
      </c>
    </row>
    <row r="28" spans="1:27" x14ac:dyDescent="0.25">
      <c r="B28">
        <f>B26/B27</f>
        <v>-1.0665267835102443</v>
      </c>
      <c r="C28">
        <f t="shared" ref="C28:X28" si="6">C26/C27</f>
        <v>1.2151935297515888</v>
      </c>
      <c r="D28">
        <f t="shared" si="6"/>
        <v>0.80231297434044102</v>
      </c>
      <c r="E28">
        <f t="shared" si="6"/>
        <v>1.2111896262839659</v>
      </c>
      <c r="F28">
        <f t="shared" si="6"/>
        <v>0.6117337761173377</v>
      </c>
      <c r="G28">
        <f t="shared" si="6"/>
        <v>0.71047725577926923</v>
      </c>
      <c r="H28">
        <f t="shared" si="6"/>
        <v>1.4429438955859695</v>
      </c>
      <c r="I28">
        <f t="shared" si="6"/>
        <v>-2.1740370898716117</v>
      </c>
      <c r="J28">
        <f t="shared" si="6"/>
        <v>-1.3481218788449012</v>
      </c>
      <c r="K28">
        <f t="shared" si="6"/>
        <v>-1.3873456790123457</v>
      </c>
      <c r="L28">
        <f t="shared" si="6"/>
        <v>-7.6046460661845283E-2</v>
      </c>
      <c r="M28">
        <f t="shared" si="6"/>
        <v>-0.39345201164511051</v>
      </c>
      <c r="N28">
        <f t="shared" si="6"/>
        <v>-0.14032690779014309</v>
      </c>
      <c r="O28">
        <f t="shared" si="6"/>
        <v>-1.781185185185185</v>
      </c>
      <c r="P28">
        <f t="shared" si="6"/>
        <v>-0.56959689169499761</v>
      </c>
      <c r="Q28">
        <f t="shared" si="6"/>
        <v>-0.17564845895636252</v>
      </c>
      <c r="R28">
        <f t="shared" si="6"/>
        <v>-0.87901653242899525</v>
      </c>
      <c r="S28">
        <f t="shared" si="6"/>
        <v>-0.38406104281475201</v>
      </c>
      <c r="T28">
        <f t="shared" si="6"/>
        <v>-0.1702431508136345</v>
      </c>
      <c r="U28">
        <f t="shared" si="6"/>
        <v>-0.35283868157397996</v>
      </c>
      <c r="V28">
        <f t="shared" si="6"/>
        <v>-5.5185938407902384</v>
      </c>
      <c r="W28">
        <f t="shared" si="6"/>
        <v>-3.1777996070726915</v>
      </c>
      <c r="X28">
        <f t="shared" si="6"/>
        <v>-7.5489647453833242E-2</v>
      </c>
    </row>
    <row r="30" spans="1:27" x14ac:dyDescent="0.25">
      <c r="A30" t="s">
        <v>35</v>
      </c>
      <c r="C30">
        <v>0.96760000000000002</v>
      </c>
      <c r="D30">
        <v>0.92549999999999999</v>
      </c>
      <c r="E30">
        <v>1.018</v>
      </c>
      <c r="F30">
        <v>1.0592999999999999</v>
      </c>
      <c r="G30">
        <v>0.78890000000000005</v>
      </c>
      <c r="H30">
        <v>0.85009999999999997</v>
      </c>
      <c r="I30">
        <v>1.8190999999999999</v>
      </c>
      <c r="J30">
        <v>1.0218</v>
      </c>
      <c r="K30">
        <v>1.4239999999999999</v>
      </c>
      <c r="L30">
        <v>1.5846</v>
      </c>
      <c r="M30">
        <v>0.63060000000000005</v>
      </c>
      <c r="N30">
        <v>1.8280000000000001</v>
      </c>
      <c r="O30">
        <v>0.54979999999999996</v>
      </c>
      <c r="P30">
        <v>3.0564</v>
      </c>
      <c r="Q30">
        <v>0.61270000000000002</v>
      </c>
      <c r="R30">
        <v>0.56599999999999995</v>
      </c>
      <c r="V30">
        <v>0.50339999999999996</v>
      </c>
      <c r="W30">
        <v>1.1706000000000001</v>
      </c>
      <c r="X30">
        <v>-1.6705000000000001</v>
      </c>
      <c r="Y30">
        <v>-0.88580000000000003</v>
      </c>
      <c r="Z30">
        <v>0.64319999999999999</v>
      </c>
    </row>
    <row r="31" spans="1:27" x14ac:dyDescent="0.25">
      <c r="C31">
        <v>-0.76270000000000004</v>
      </c>
      <c r="D31">
        <v>2.6198000000000001</v>
      </c>
      <c r="E31">
        <v>1.1009</v>
      </c>
      <c r="F31">
        <v>0.96970000000000001</v>
      </c>
      <c r="G31">
        <v>1.214</v>
      </c>
      <c r="H31">
        <v>1.008</v>
      </c>
      <c r="I31">
        <v>2.6869000000000001</v>
      </c>
      <c r="J31">
        <v>2.9666999999999999</v>
      </c>
      <c r="K31">
        <v>-2.5097</v>
      </c>
      <c r="L31">
        <v>2.1034000000000002</v>
      </c>
      <c r="M31">
        <v>-1.2585</v>
      </c>
      <c r="N31">
        <v>-2.4215</v>
      </c>
      <c r="O31">
        <v>1.8198000000000001</v>
      </c>
      <c r="P31">
        <v>0.8468</v>
      </c>
      <c r="Q31">
        <v>-0.77380000000000004</v>
      </c>
      <c r="R31">
        <v>1.0396000000000001</v>
      </c>
      <c r="V31">
        <v>-1.0886</v>
      </c>
      <c r="W31">
        <v>-5.2332000000000001</v>
      </c>
      <c r="X31">
        <v>-1.4621</v>
      </c>
      <c r="Y31">
        <v>-1.1088</v>
      </c>
      <c r="Z31">
        <v>0.79859999999999998</v>
      </c>
    </row>
    <row r="32" spans="1:27" x14ac:dyDescent="0.25">
      <c r="C32">
        <f t="shared" ref="C32:Z32" si="7">C30/C31</f>
        <v>-1.2686508456798216</v>
      </c>
      <c r="D32">
        <f t="shared" si="7"/>
        <v>0.35327124207954802</v>
      </c>
      <c r="E32">
        <f t="shared" si="7"/>
        <v>0.92469797438459445</v>
      </c>
      <c r="F32">
        <f t="shared" si="7"/>
        <v>1.0923997112509023</v>
      </c>
      <c r="G32">
        <f t="shared" si="7"/>
        <v>0.64983525535420106</v>
      </c>
      <c r="H32">
        <f t="shared" si="7"/>
        <v>0.8433531746031746</v>
      </c>
      <c r="I32">
        <f t="shared" si="7"/>
        <v>0.67702556849901374</v>
      </c>
      <c r="J32">
        <f t="shared" si="7"/>
        <v>0.34442309636970375</v>
      </c>
      <c r="K32">
        <f t="shared" si="7"/>
        <v>-0.56739849384388563</v>
      </c>
      <c r="L32">
        <f t="shared" si="7"/>
        <v>0.75335171626889796</v>
      </c>
      <c r="M32">
        <f t="shared" si="7"/>
        <v>-0.50107270560190709</v>
      </c>
      <c r="N32">
        <f t="shared" si="7"/>
        <v>-0.75490398513318191</v>
      </c>
      <c r="O32">
        <f t="shared" si="7"/>
        <v>0.30212111221013294</v>
      </c>
      <c r="P32">
        <f t="shared" si="7"/>
        <v>3.6093528578176666</v>
      </c>
      <c r="Q32">
        <f t="shared" si="7"/>
        <v>-0.79180666838976477</v>
      </c>
      <c r="R32">
        <f t="shared" si="7"/>
        <v>0.5444401692958829</v>
      </c>
      <c r="V32">
        <f t="shared" si="7"/>
        <v>-0.462428807642844</v>
      </c>
      <c r="W32">
        <f t="shared" si="7"/>
        <v>-0.2236872277000688</v>
      </c>
      <c r="X32">
        <f t="shared" si="7"/>
        <v>1.1425347103481296</v>
      </c>
      <c r="Y32">
        <f t="shared" si="7"/>
        <v>0.79888167388167386</v>
      </c>
      <c r="Z32">
        <f t="shared" si="7"/>
        <v>0.80540946656649137</v>
      </c>
    </row>
    <row r="35" spans="1:27" x14ac:dyDescent="0.25">
      <c r="A35" t="s">
        <v>36</v>
      </c>
      <c r="B35">
        <f>AVERAGE(B4,B8,B12)</f>
        <v>-0.87030046600924715</v>
      </c>
      <c r="C35">
        <f t="shared" ref="C35:Z35" si="8">AVERAGE(C4,C8,C12)</f>
        <v>-0.82360001488388901</v>
      </c>
      <c r="D35">
        <f t="shared" si="8"/>
        <v>-0.88772371459110833</v>
      </c>
      <c r="E35">
        <f t="shared" si="8"/>
        <v>-0.77060919615586876</v>
      </c>
      <c r="F35">
        <f t="shared" si="8"/>
        <v>-0.83294178138934605</v>
      </c>
      <c r="G35">
        <f t="shared" si="8"/>
        <v>-0.73627514410175154</v>
      </c>
      <c r="H35">
        <f t="shared" si="8"/>
        <v>-0.72013111658112139</v>
      </c>
      <c r="I35">
        <f t="shared" si="8"/>
        <v>-0.71200190686794718</v>
      </c>
      <c r="J35">
        <f t="shared" si="8"/>
        <v>-0.65907356693833508</v>
      </c>
      <c r="K35">
        <f t="shared" si="8"/>
        <v>-0.73684054050473125</v>
      </c>
      <c r="L35">
        <f t="shared" si="8"/>
        <v>-0.75993455167943169</v>
      </c>
      <c r="M35">
        <f t="shared" si="8"/>
        <v>-0.85819816040959562</v>
      </c>
      <c r="N35">
        <f t="shared" si="8"/>
        <v>-1.0023838188263778</v>
      </c>
      <c r="O35">
        <f t="shared" si="8"/>
        <v>-0.88822573449851372</v>
      </c>
      <c r="P35">
        <f t="shared" si="8"/>
        <v>-0.89023314129640452</v>
      </c>
      <c r="Q35">
        <f t="shared" si="8"/>
        <v>-0.88431210589912135</v>
      </c>
      <c r="R35">
        <f t="shared" si="8"/>
        <v>-0.92171754480599988</v>
      </c>
      <c r="S35">
        <f t="shared" si="8"/>
        <v>-0.75654861631198422</v>
      </c>
      <c r="T35">
        <f t="shared" si="8"/>
        <v>-0.93608429772362334</v>
      </c>
      <c r="U35">
        <f t="shared" si="8"/>
        <v>-0.7651205862852396</v>
      </c>
      <c r="V35">
        <f t="shared" si="8"/>
        <v>-0.75874296137588093</v>
      </c>
      <c r="W35">
        <f t="shared" si="8"/>
        <v>-0.70087712297888982</v>
      </c>
      <c r="X35">
        <f t="shared" si="8"/>
        <v>-0.89350225029633634</v>
      </c>
      <c r="Y35">
        <f t="shared" si="8"/>
        <v>-0.74946861147216026</v>
      </c>
      <c r="Z35">
        <f t="shared" si="8"/>
        <v>-1.2638158845589187</v>
      </c>
      <c r="AA35">
        <f>AVERAGE(AA4,AA8,AA12)</f>
        <v>-1.3679089008288789</v>
      </c>
    </row>
    <row r="36" spans="1:27" x14ac:dyDescent="0.25">
      <c r="A36" t="s">
        <v>37</v>
      </c>
      <c r="B36">
        <f>_xlfn.STDEV.P(B4,B8,B12)</f>
        <v>0.13294643767607778</v>
      </c>
      <c r="C36">
        <f t="shared" ref="C36:AA36" si="9">_xlfn.STDEV.P(C4,C8,C12)</f>
        <v>2.2163444158789888E-2</v>
      </c>
      <c r="D36">
        <f t="shared" si="9"/>
        <v>0.10621696937905178</v>
      </c>
      <c r="E36">
        <f t="shared" si="9"/>
        <v>9.1863359618641852E-2</v>
      </c>
      <c r="F36">
        <f t="shared" si="9"/>
        <v>0.15277939032463375</v>
      </c>
      <c r="G36">
        <f t="shared" si="9"/>
        <v>8.2977464083642496E-2</v>
      </c>
      <c r="H36">
        <f t="shared" si="9"/>
        <v>7.9185984032041232E-2</v>
      </c>
      <c r="I36">
        <f t="shared" si="9"/>
        <v>0.12407812166073624</v>
      </c>
      <c r="J36">
        <f t="shared" si="9"/>
        <v>6.739273673735631E-2</v>
      </c>
      <c r="K36">
        <f t="shared" si="9"/>
        <v>0.17479439810866126</v>
      </c>
      <c r="L36">
        <f t="shared" si="9"/>
        <v>0.22369122594653007</v>
      </c>
      <c r="M36">
        <f t="shared" si="9"/>
        <v>0.10947085368179799</v>
      </c>
      <c r="N36">
        <f t="shared" si="9"/>
        <v>0.17159469355384088</v>
      </c>
      <c r="O36">
        <f t="shared" si="9"/>
        <v>0.18198526971706869</v>
      </c>
      <c r="P36">
        <f t="shared" si="9"/>
        <v>0.13787096507188598</v>
      </c>
      <c r="Q36">
        <f t="shared" si="9"/>
        <v>3.3329940200937824E-2</v>
      </c>
      <c r="R36">
        <f t="shared" si="9"/>
        <v>3.9221484503691187E-2</v>
      </c>
      <c r="S36">
        <f t="shared" si="9"/>
        <v>0.12640202190552233</v>
      </c>
      <c r="T36">
        <f t="shared" si="9"/>
        <v>0.10003990089951051</v>
      </c>
      <c r="U36">
        <f t="shared" si="9"/>
        <v>9.8233864517491831E-2</v>
      </c>
      <c r="V36">
        <f t="shared" si="9"/>
        <v>0.19467567404971431</v>
      </c>
      <c r="W36">
        <f t="shared" si="9"/>
        <v>0.19825548320214131</v>
      </c>
      <c r="X36">
        <f t="shared" si="9"/>
        <v>7.0308641496724097E-2</v>
      </c>
      <c r="Y36">
        <f t="shared" si="9"/>
        <v>4.601039821567604E-2</v>
      </c>
      <c r="Z36">
        <f t="shared" si="9"/>
        <v>0.41185979111675741</v>
      </c>
      <c r="AA36">
        <f t="shared" si="9"/>
        <v>0.18699406137745297</v>
      </c>
    </row>
    <row r="38" spans="1:27" x14ac:dyDescent="0.25">
      <c r="A38" t="s">
        <v>38</v>
      </c>
      <c r="B38">
        <f>AVERAGE(B16,B20,B24,B28,B32)</f>
        <v>-0.18340862508590761</v>
      </c>
      <c r="C38">
        <f t="shared" ref="C38:AA38" si="10">AVERAGE(C16,C20,C24,C28,C32)</f>
        <v>-1.8534205916252049</v>
      </c>
      <c r="D38">
        <f t="shared" si="10"/>
        <v>-0.21324799954410545</v>
      </c>
      <c r="E38">
        <f t="shared" si="10"/>
        <v>0.39530416131180635</v>
      </c>
      <c r="F38">
        <f t="shared" si="10"/>
        <v>0.62221230824556473</v>
      </c>
      <c r="G38">
        <f t="shared" si="10"/>
        <v>0.63081341072816421</v>
      </c>
      <c r="H38">
        <f t="shared" si="10"/>
        <v>0.86671171021535043</v>
      </c>
      <c r="I38">
        <f t="shared" si="10"/>
        <v>-0.38306432112889677</v>
      </c>
      <c r="J38">
        <f t="shared" si="10"/>
        <v>-1.5782278069136333</v>
      </c>
      <c r="K38">
        <f t="shared" si="10"/>
        <v>-0.65651819655455645</v>
      </c>
      <c r="L38">
        <f t="shared" si="10"/>
        <v>-0.24800438654365192</v>
      </c>
      <c r="M38">
        <f t="shared" si="10"/>
        <v>-0.74471273311623443</v>
      </c>
      <c r="N38">
        <f t="shared" si="10"/>
        <v>-0.10808559431950227</v>
      </c>
      <c r="O38">
        <f t="shared" si="10"/>
        <v>-0.15932067102735956</v>
      </c>
      <c r="P38">
        <f t="shared" si="10"/>
        <v>0.3207375147629522</v>
      </c>
      <c r="Q38">
        <f t="shared" si="10"/>
        <v>-0.5367766280983568</v>
      </c>
      <c r="R38">
        <f t="shared" si="10"/>
        <v>-0.41274805357189337</v>
      </c>
      <c r="S38">
        <f t="shared" si="10"/>
        <v>-0.28118953243626554</v>
      </c>
      <c r="T38">
        <f t="shared" si="10"/>
        <v>-0.25991925821390205</v>
      </c>
      <c r="U38">
        <f t="shared" si="10"/>
        <v>0.81542145332544758</v>
      </c>
      <c r="V38">
        <f t="shared" si="10"/>
        <v>-1.7749392841047367</v>
      </c>
      <c r="W38">
        <f t="shared" si="10"/>
        <v>-0.92049529777290717</v>
      </c>
      <c r="X38">
        <f t="shared" si="10"/>
        <v>-0.78268987063692574</v>
      </c>
      <c r="Y38">
        <f t="shared" si="10"/>
        <v>-0.41714591953371538</v>
      </c>
      <c r="Z38">
        <f t="shared" si="10"/>
        <v>0.37111770546557726</v>
      </c>
      <c r="AA38">
        <f t="shared" si="10"/>
        <v>0.39094924527361991</v>
      </c>
    </row>
    <row r="39" spans="1:27" x14ac:dyDescent="0.25">
      <c r="A39" t="s">
        <v>20</v>
      </c>
      <c r="B39">
        <f>_xlfn.STDEV.P(B16,B20,B24,B28,B32)</f>
        <v>1.5714889146766935</v>
      </c>
      <c r="C39">
        <f t="shared" ref="C39:AA39" si="11">_xlfn.STDEV.P(C16,C20,C24,C28,C32)</f>
        <v>2.8687575794995976</v>
      </c>
      <c r="D39">
        <f t="shared" si="11"/>
        <v>1.1130172029405381</v>
      </c>
      <c r="E39">
        <f t="shared" si="11"/>
        <v>0.59423104285688932</v>
      </c>
      <c r="F39">
        <f t="shared" si="11"/>
        <v>0.31964165838864056</v>
      </c>
      <c r="G39">
        <f t="shared" si="11"/>
        <v>0.2955546930632954</v>
      </c>
      <c r="H39">
        <f t="shared" si="11"/>
        <v>0.61395387181218952</v>
      </c>
      <c r="I39">
        <f t="shared" si="11"/>
        <v>1.1178628397964872</v>
      </c>
      <c r="J39">
        <f t="shared" si="11"/>
        <v>1.6199581068088464</v>
      </c>
      <c r="K39">
        <f t="shared" si="11"/>
        <v>0.38054748645908276</v>
      </c>
      <c r="L39">
        <f t="shared" si="11"/>
        <v>0.57380248739936712</v>
      </c>
      <c r="M39">
        <f t="shared" si="11"/>
        <v>0.75682405879437942</v>
      </c>
      <c r="N39">
        <f t="shared" si="11"/>
        <v>1.0035767335198613</v>
      </c>
      <c r="O39">
        <f t="shared" si="11"/>
        <v>0.85374284921567511</v>
      </c>
      <c r="P39">
        <f t="shared" si="11"/>
        <v>1.6514086914751569</v>
      </c>
      <c r="Q39">
        <f t="shared" si="11"/>
        <v>0.92280367903670424</v>
      </c>
      <c r="R39">
        <f t="shared" si="11"/>
        <v>0.85541076109381653</v>
      </c>
      <c r="S39">
        <f t="shared" si="11"/>
        <v>0.75718092744573728</v>
      </c>
      <c r="T39">
        <f t="shared" si="11"/>
        <v>0.45947609737770956</v>
      </c>
      <c r="U39">
        <f t="shared" si="11"/>
        <v>2.0069198779770656</v>
      </c>
      <c r="V39">
        <f t="shared" si="11"/>
        <v>1.9002482823086289</v>
      </c>
      <c r="W39">
        <f t="shared" si="11"/>
        <v>1.6936592432926396</v>
      </c>
      <c r="X39">
        <f t="shared" si="11"/>
        <v>1.1927470818150137</v>
      </c>
      <c r="Y39">
        <f t="shared" si="11"/>
        <v>2.0551831784807653</v>
      </c>
      <c r="Z39">
        <f t="shared" si="11"/>
        <v>0.25867524819130494</v>
      </c>
      <c r="AA39">
        <f t="shared" si="11"/>
        <v>1.382504266743992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P24" sqref="P24"/>
    </sheetView>
  </sheetViews>
  <sheetFormatPr defaultRowHeight="15" x14ac:dyDescent="0.25"/>
  <sheetData>
    <row r="1" spans="1:11" x14ac:dyDescent="0.25">
      <c r="A1" t="s">
        <v>24</v>
      </c>
      <c r="B1" t="s">
        <v>24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</row>
    <row r="2" spans="1:11" x14ac:dyDescent="0.25">
      <c r="A2" t="s">
        <v>39</v>
      </c>
      <c r="C2">
        <v>0.28339999999999999</v>
      </c>
      <c r="D2">
        <v>0.40960000000000002</v>
      </c>
      <c r="E2">
        <v>0.54659999999999997</v>
      </c>
      <c r="F2">
        <v>0.44619999999999999</v>
      </c>
      <c r="G2">
        <v>0.39900000000000002</v>
      </c>
      <c r="H2">
        <v>0.46339999999999998</v>
      </c>
      <c r="I2">
        <v>0.5323</v>
      </c>
      <c r="J2">
        <v>0.66100000000000003</v>
      </c>
      <c r="K2">
        <v>0.47289999999999999</v>
      </c>
    </row>
    <row r="3" spans="1:11" x14ac:dyDescent="0.25">
      <c r="A3" t="s">
        <v>40</v>
      </c>
      <c r="C3">
        <v>-0.35930000000000001</v>
      </c>
      <c r="D3">
        <v>-0.40329999999999999</v>
      </c>
      <c r="E3">
        <v>-0.53259999999999996</v>
      </c>
      <c r="F3">
        <v>-0.42249999999999999</v>
      </c>
      <c r="G3">
        <v>-0.34889999999999999</v>
      </c>
      <c r="H3">
        <v>-0.43859999999999999</v>
      </c>
      <c r="I3">
        <v>-0.44629999999999997</v>
      </c>
      <c r="J3">
        <v>-0.5696</v>
      </c>
      <c r="K3">
        <v>-0.50549999999999995</v>
      </c>
    </row>
    <row r="4" spans="1:11" x14ac:dyDescent="0.25">
      <c r="C4">
        <f>C2/C3</f>
        <v>-0.78875591427776226</v>
      </c>
      <c r="D4">
        <f t="shared" ref="D4:K4" si="0">D2/D3</f>
        <v>-1.0156211257128689</v>
      </c>
      <c r="E4">
        <f t="shared" si="0"/>
        <v>-1.0262861434472399</v>
      </c>
      <c r="F4">
        <f t="shared" si="0"/>
        <v>-1.056094674556213</v>
      </c>
      <c r="G4">
        <f t="shared" si="0"/>
        <v>-1.1435941530524507</v>
      </c>
      <c r="H4">
        <f t="shared" si="0"/>
        <v>-1.0565435476516187</v>
      </c>
      <c r="I4">
        <f t="shared" si="0"/>
        <v>-1.1926954963029353</v>
      </c>
      <c r="J4">
        <f t="shared" si="0"/>
        <v>-1.1604634831460674</v>
      </c>
      <c r="K4">
        <f t="shared" si="0"/>
        <v>-0.93550939663699317</v>
      </c>
    </row>
    <row r="6" spans="1:11" x14ac:dyDescent="0.25">
      <c r="B6" t="s">
        <v>16</v>
      </c>
    </row>
    <row r="7" spans="1:11" x14ac:dyDescent="0.25">
      <c r="A7" t="s">
        <v>39</v>
      </c>
      <c r="C7">
        <v>0.3906</v>
      </c>
      <c r="D7">
        <v>0.53349999999999997</v>
      </c>
      <c r="E7">
        <v>0.87649999999999995</v>
      </c>
      <c r="F7">
        <v>0.27460000000000001</v>
      </c>
      <c r="G7">
        <v>0.27539999999999998</v>
      </c>
      <c r="H7">
        <v>0.30880000000000002</v>
      </c>
      <c r="I7">
        <v>0.75970000000000004</v>
      </c>
      <c r="J7">
        <v>0.63</v>
      </c>
      <c r="K7">
        <v>0.92130000000000001</v>
      </c>
    </row>
    <row r="8" spans="1:11" x14ac:dyDescent="0.25">
      <c r="A8" t="s">
        <v>40</v>
      </c>
      <c r="C8">
        <v>-0.36990000000000001</v>
      </c>
      <c r="D8">
        <v>-0.41260000000000002</v>
      </c>
      <c r="E8">
        <v>-0.30969999999999998</v>
      </c>
      <c r="F8">
        <v>-0.83930000000000005</v>
      </c>
      <c r="G8">
        <v>0.63070000000000004</v>
      </c>
      <c r="H8">
        <v>-1.6004</v>
      </c>
      <c r="I8">
        <v>-0.69679999999999997</v>
      </c>
      <c r="J8">
        <v>-0.40620000000000001</v>
      </c>
      <c r="K8">
        <v>-0.62790000000000001</v>
      </c>
    </row>
    <row r="9" spans="1:11" x14ac:dyDescent="0.25">
      <c r="C9">
        <f>C7/C8</f>
        <v>-1.0559610705596107</v>
      </c>
      <c r="D9">
        <f>D7/D8</f>
        <v>-1.2930198739699466</v>
      </c>
      <c r="E9">
        <f t="shared" ref="E9:K9" si="1">E7/E8</f>
        <v>-2.8301582176299647</v>
      </c>
      <c r="F9">
        <f t="shared" si="1"/>
        <v>-0.32717740974621706</v>
      </c>
      <c r="G9">
        <f t="shared" si="1"/>
        <v>0.43665768194070076</v>
      </c>
      <c r="H9">
        <f t="shared" si="1"/>
        <v>-0.19295176205948514</v>
      </c>
      <c r="I9">
        <f t="shared" si="1"/>
        <v>-1.0902698048220438</v>
      </c>
      <c r="J9">
        <f t="shared" si="1"/>
        <v>-1.5509601181683899</v>
      </c>
      <c r="K9">
        <f t="shared" si="1"/>
        <v>-1.4672718585762063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L16" sqref="L16"/>
    </sheetView>
  </sheetViews>
  <sheetFormatPr defaultRowHeight="15" x14ac:dyDescent="0.25"/>
  <sheetData>
    <row r="1" spans="1:11" x14ac:dyDescent="0.25">
      <c r="A1" t="s">
        <v>41</v>
      </c>
      <c r="B1" t="s">
        <v>42</v>
      </c>
      <c r="C1" t="s">
        <v>43</v>
      </c>
      <c r="G1" t="s">
        <v>41</v>
      </c>
      <c r="H1" t="s">
        <v>42</v>
      </c>
      <c r="I1" t="s">
        <v>44</v>
      </c>
    </row>
    <row r="2" spans="1:11" x14ac:dyDescent="0.25">
      <c r="A2" t="s">
        <v>45</v>
      </c>
      <c r="B2">
        <v>1</v>
      </c>
      <c r="C2">
        <v>47.48</v>
      </c>
      <c r="G2" t="s">
        <v>45</v>
      </c>
      <c r="H2">
        <v>2</v>
      </c>
      <c r="I2">
        <v>46.59</v>
      </c>
      <c r="J2">
        <f>AVERAGE(I2,I12,I22)</f>
        <v>45.66</v>
      </c>
      <c r="K2">
        <f>STDEV(I2,I12,I22)</f>
        <v>2.7457785781085851</v>
      </c>
    </row>
    <row r="3" spans="1:11" x14ac:dyDescent="0.25">
      <c r="B3">
        <v>2</v>
      </c>
      <c r="C3">
        <v>63.7</v>
      </c>
      <c r="H3">
        <v>3</v>
      </c>
      <c r="I3">
        <v>42.18</v>
      </c>
      <c r="J3">
        <f>AVERAGE(I3,I13,I23)</f>
        <v>52.16</v>
      </c>
      <c r="K3">
        <f t="shared" ref="K3:K10" si="0">STDEV(I3,I13,I23)</f>
        <v>8.9753384337305384</v>
      </c>
    </row>
    <row r="4" spans="1:11" x14ac:dyDescent="0.25">
      <c r="B4">
        <v>3</v>
      </c>
      <c r="C4">
        <v>44.61</v>
      </c>
      <c r="H4">
        <v>4</v>
      </c>
      <c r="I4">
        <v>59.06</v>
      </c>
      <c r="J4">
        <f>AVERAGE(I4,I14,I24)</f>
        <v>55.763333333333343</v>
      </c>
      <c r="K4">
        <f t="shared" si="0"/>
        <v>2.863081090946141</v>
      </c>
    </row>
    <row r="5" spans="1:11" x14ac:dyDescent="0.25">
      <c r="B5">
        <v>4</v>
      </c>
      <c r="C5">
        <v>53.72</v>
      </c>
      <c r="H5">
        <v>5</v>
      </c>
      <c r="I5">
        <v>55.48</v>
      </c>
      <c r="J5">
        <f t="shared" ref="J5:J9" si="1">AVERAGE(I5,I15,I25)</f>
        <v>59.463333333333331</v>
      </c>
      <c r="K5">
        <f t="shared" si="0"/>
        <v>3.7757692372989844</v>
      </c>
    </row>
    <row r="6" spans="1:11" x14ac:dyDescent="0.25">
      <c r="B6">
        <v>5</v>
      </c>
      <c r="C6">
        <v>56.13</v>
      </c>
      <c r="H6">
        <v>6</v>
      </c>
      <c r="I6">
        <v>47.48</v>
      </c>
      <c r="J6">
        <f t="shared" si="1"/>
        <v>58.789999999999992</v>
      </c>
      <c r="K6">
        <f t="shared" si="0"/>
        <v>9.833753098385257</v>
      </c>
    </row>
    <row r="7" spans="1:11" x14ac:dyDescent="0.25">
      <c r="H7">
        <v>7</v>
      </c>
      <c r="I7">
        <v>63.7</v>
      </c>
      <c r="J7">
        <f t="shared" si="1"/>
        <v>57.02</v>
      </c>
      <c r="K7">
        <f t="shared" si="0"/>
        <v>7.3785635458400511</v>
      </c>
    </row>
    <row r="8" spans="1:11" x14ac:dyDescent="0.25">
      <c r="A8" t="s">
        <v>46</v>
      </c>
      <c r="B8">
        <v>1</v>
      </c>
      <c r="C8">
        <v>65.319999999999993</v>
      </c>
      <c r="H8">
        <v>8</v>
      </c>
      <c r="I8">
        <v>44.61</v>
      </c>
      <c r="J8">
        <f t="shared" si="1"/>
        <v>56.31</v>
      </c>
      <c r="K8">
        <f t="shared" si="0"/>
        <v>13.65247230357925</v>
      </c>
    </row>
    <row r="9" spans="1:11" x14ac:dyDescent="0.25">
      <c r="B9">
        <v>2</v>
      </c>
      <c r="C9">
        <v>49.1</v>
      </c>
      <c r="H9">
        <v>9</v>
      </c>
      <c r="I9">
        <v>53.72</v>
      </c>
      <c r="J9">
        <f t="shared" si="1"/>
        <v>64.069999999999993</v>
      </c>
      <c r="K9">
        <f t="shared" si="0"/>
        <v>10.744649831427827</v>
      </c>
    </row>
    <row r="10" spans="1:11" x14ac:dyDescent="0.25">
      <c r="B10">
        <v>3</v>
      </c>
      <c r="C10">
        <v>53.01</v>
      </c>
      <c r="H10">
        <v>10</v>
      </c>
      <c r="I10">
        <v>56.13</v>
      </c>
      <c r="J10">
        <f>AVERAGE(I10,I20,I30)</f>
        <v>58.293333333333329</v>
      </c>
      <c r="K10">
        <f t="shared" si="0"/>
        <v>8.2213157908775738</v>
      </c>
    </row>
    <row r="11" spans="1:11" x14ac:dyDescent="0.25">
      <c r="B11">
        <v>4</v>
      </c>
      <c r="C11">
        <v>63.32</v>
      </c>
    </row>
    <row r="12" spans="1:11" x14ac:dyDescent="0.25">
      <c r="B12">
        <v>5</v>
      </c>
      <c r="C12">
        <v>51.37</v>
      </c>
      <c r="G12" t="s">
        <v>46</v>
      </c>
      <c r="H12">
        <v>2</v>
      </c>
      <c r="I12">
        <v>42.57</v>
      </c>
    </row>
    <row r="13" spans="1:11" x14ac:dyDescent="0.25">
      <c r="H13">
        <v>3</v>
      </c>
      <c r="I13">
        <v>54.73</v>
      </c>
    </row>
    <row r="14" spans="1:11" x14ac:dyDescent="0.25">
      <c r="A14" t="s">
        <v>47</v>
      </c>
      <c r="B14">
        <v>1</v>
      </c>
      <c r="C14">
        <v>63.57</v>
      </c>
      <c r="H14">
        <v>4</v>
      </c>
      <c r="I14">
        <v>53.9</v>
      </c>
    </row>
    <row r="15" spans="1:11" x14ac:dyDescent="0.25">
      <c r="B15">
        <v>2</v>
      </c>
      <c r="C15">
        <v>58.26</v>
      </c>
      <c r="H15">
        <v>5</v>
      </c>
      <c r="I15">
        <v>62.99</v>
      </c>
    </row>
    <row r="16" spans="1:11" x14ac:dyDescent="0.25">
      <c r="B16">
        <v>3</v>
      </c>
      <c r="C16">
        <v>71.31</v>
      </c>
      <c r="H16">
        <v>6</v>
      </c>
      <c r="I16">
        <v>65.319999999999993</v>
      </c>
    </row>
    <row r="17" spans="1:11" x14ac:dyDescent="0.25">
      <c r="B17">
        <v>4</v>
      </c>
      <c r="C17">
        <v>75.17</v>
      </c>
      <c r="H17">
        <v>7</v>
      </c>
      <c r="I17">
        <v>49.1</v>
      </c>
    </row>
    <row r="18" spans="1:11" x14ac:dyDescent="0.25">
      <c r="B18">
        <v>5</v>
      </c>
      <c r="C18">
        <v>67.38</v>
      </c>
      <c r="H18">
        <v>8</v>
      </c>
      <c r="I18">
        <v>53.01</v>
      </c>
    </row>
    <row r="19" spans="1:11" x14ac:dyDescent="0.25">
      <c r="H19">
        <v>9</v>
      </c>
      <c r="I19">
        <v>63.32</v>
      </c>
    </row>
    <row r="20" spans="1:11" x14ac:dyDescent="0.25">
      <c r="A20" t="s">
        <v>48</v>
      </c>
      <c r="B20">
        <v>1</v>
      </c>
      <c r="C20">
        <v>79.209999999999994</v>
      </c>
      <c r="H20">
        <v>10</v>
      </c>
      <c r="I20">
        <v>51.37</v>
      </c>
    </row>
    <row r="21" spans="1:11" x14ac:dyDescent="0.25">
      <c r="B21">
        <v>2</v>
      </c>
      <c r="C21">
        <v>85.3</v>
      </c>
    </row>
    <row r="22" spans="1:11" x14ac:dyDescent="0.25">
      <c r="B22">
        <v>3</v>
      </c>
      <c r="C22">
        <v>85.52</v>
      </c>
      <c r="G22" t="s">
        <v>47</v>
      </c>
      <c r="H22">
        <v>2</v>
      </c>
      <c r="I22">
        <v>47.82</v>
      </c>
    </row>
    <row r="23" spans="1:11" x14ac:dyDescent="0.25">
      <c r="B23">
        <v>4</v>
      </c>
      <c r="C23">
        <v>81.290000000000006</v>
      </c>
      <c r="H23">
        <v>3</v>
      </c>
      <c r="I23">
        <v>59.57</v>
      </c>
    </row>
    <row r="24" spans="1:11" x14ac:dyDescent="0.25">
      <c r="B24">
        <v>5</v>
      </c>
      <c r="C24">
        <v>91.6</v>
      </c>
      <c r="H24">
        <v>4</v>
      </c>
      <c r="I24">
        <v>54.33</v>
      </c>
    </row>
    <row r="25" spans="1:11" x14ac:dyDescent="0.25">
      <c r="H25">
        <v>5</v>
      </c>
      <c r="I25">
        <v>59.92</v>
      </c>
    </row>
    <row r="26" spans="1:11" x14ac:dyDescent="0.25">
      <c r="H26">
        <v>6</v>
      </c>
      <c r="I26">
        <v>63.57</v>
      </c>
    </row>
    <row r="27" spans="1:11" x14ac:dyDescent="0.25">
      <c r="H27">
        <v>7</v>
      </c>
      <c r="I27">
        <v>58.26</v>
      </c>
    </row>
    <row r="28" spans="1:11" x14ac:dyDescent="0.25">
      <c r="H28">
        <v>8</v>
      </c>
      <c r="I28">
        <v>71.31</v>
      </c>
    </row>
    <row r="29" spans="1:11" x14ac:dyDescent="0.25">
      <c r="H29">
        <v>9</v>
      </c>
      <c r="I29">
        <v>75.17</v>
      </c>
    </row>
    <row r="30" spans="1:11" x14ac:dyDescent="0.25">
      <c r="H30">
        <v>10</v>
      </c>
      <c r="I30">
        <v>67.38</v>
      </c>
    </row>
    <row r="32" spans="1:11" x14ac:dyDescent="0.25">
      <c r="G32" t="s">
        <v>48</v>
      </c>
      <c r="H32">
        <v>2</v>
      </c>
      <c r="I32">
        <v>55.04</v>
      </c>
      <c r="J32">
        <f>AVERAGE(I32,I41)</f>
        <v>58.795000000000002</v>
      </c>
      <c r="K32">
        <f>STDEV(I32,I41)</f>
        <v>5.310371926710971</v>
      </c>
    </row>
    <row r="33" spans="7:11" x14ac:dyDescent="0.25">
      <c r="H33">
        <v>3</v>
      </c>
      <c r="I33">
        <v>42.14</v>
      </c>
      <c r="J33">
        <f>AVERAGE(I33,I42)</f>
        <v>49.9</v>
      </c>
      <c r="K33">
        <f t="shared" ref="K33:K40" si="2">STDEV(I33,I42)</f>
        <v>10.974297244015213</v>
      </c>
    </row>
    <row r="34" spans="7:11" x14ac:dyDescent="0.25">
      <c r="H34">
        <v>4</v>
      </c>
      <c r="I34">
        <v>60.12</v>
      </c>
      <c r="J34">
        <f>AVERAGE(I34,I43)</f>
        <v>60.51</v>
      </c>
      <c r="K34">
        <f t="shared" si="2"/>
        <v>0.55154328932550789</v>
      </c>
    </row>
    <row r="35" spans="7:11" x14ac:dyDescent="0.25">
      <c r="H35">
        <v>5</v>
      </c>
      <c r="I35">
        <v>68.56</v>
      </c>
      <c r="J35">
        <f>AVERAGE(I35,I44)</f>
        <v>69.77000000000001</v>
      </c>
      <c r="K35">
        <f t="shared" si="2"/>
        <v>1.7111984104714462</v>
      </c>
    </row>
    <row r="36" spans="7:11" x14ac:dyDescent="0.25">
      <c r="H36">
        <v>6</v>
      </c>
      <c r="I36">
        <v>79.209999999999994</v>
      </c>
      <c r="J36">
        <f t="shared" ref="J36:J40" si="3">AVERAGE(I36,I45)</f>
        <v>77.62</v>
      </c>
      <c r="K36">
        <f t="shared" si="2"/>
        <v>2.2485995641732157</v>
      </c>
    </row>
    <row r="37" spans="7:11" x14ac:dyDescent="0.25">
      <c r="H37">
        <v>7</v>
      </c>
      <c r="I37">
        <v>85.3</v>
      </c>
      <c r="J37">
        <f t="shared" si="3"/>
        <v>85.634999999999991</v>
      </c>
      <c r="K37">
        <f t="shared" si="2"/>
        <v>0.47376154339498805</v>
      </c>
    </row>
    <row r="38" spans="7:11" x14ac:dyDescent="0.25">
      <c r="H38">
        <v>8</v>
      </c>
      <c r="I38">
        <v>85.52</v>
      </c>
      <c r="J38">
        <f t="shared" si="3"/>
        <v>83.294999999999987</v>
      </c>
      <c r="K38">
        <f t="shared" si="2"/>
        <v>3.1466251762801383</v>
      </c>
    </row>
    <row r="39" spans="7:11" x14ac:dyDescent="0.25">
      <c r="H39">
        <v>9</v>
      </c>
      <c r="I39">
        <v>81.290000000000006</v>
      </c>
      <c r="J39">
        <f t="shared" si="3"/>
        <v>84.295000000000002</v>
      </c>
      <c r="K39">
        <f t="shared" si="2"/>
        <v>4.2497117549311447</v>
      </c>
    </row>
    <row r="40" spans="7:11" x14ac:dyDescent="0.25">
      <c r="H40">
        <v>10</v>
      </c>
      <c r="I40">
        <v>91.6</v>
      </c>
      <c r="J40">
        <f t="shared" si="3"/>
        <v>86.57</v>
      </c>
      <c r="K40">
        <f t="shared" si="2"/>
        <v>7.1134942187366601</v>
      </c>
    </row>
    <row r="41" spans="7:11" x14ac:dyDescent="0.25">
      <c r="G41" t="s">
        <v>49</v>
      </c>
      <c r="H41">
        <v>2</v>
      </c>
      <c r="I41">
        <v>62.55</v>
      </c>
    </row>
    <row r="42" spans="7:11" x14ac:dyDescent="0.25">
      <c r="H42">
        <v>3</v>
      </c>
      <c r="I42">
        <v>57.66</v>
      </c>
    </row>
    <row r="43" spans="7:11" x14ac:dyDescent="0.25">
      <c r="H43">
        <v>4</v>
      </c>
      <c r="I43">
        <v>60.9</v>
      </c>
    </row>
    <row r="44" spans="7:11" x14ac:dyDescent="0.25">
      <c r="H44">
        <v>5</v>
      </c>
      <c r="I44">
        <v>70.98</v>
      </c>
    </row>
    <row r="45" spans="7:11" x14ac:dyDescent="0.25">
      <c r="H45">
        <v>6</v>
      </c>
      <c r="I45">
        <v>76.03</v>
      </c>
    </row>
    <row r="46" spans="7:11" x14ac:dyDescent="0.25">
      <c r="H46">
        <v>7</v>
      </c>
      <c r="I46">
        <v>85.97</v>
      </c>
    </row>
    <row r="47" spans="7:11" x14ac:dyDescent="0.25">
      <c r="H47">
        <v>8</v>
      </c>
      <c r="I47">
        <v>81.069999999999993</v>
      </c>
    </row>
    <row r="48" spans="7:11" x14ac:dyDescent="0.25">
      <c r="H48">
        <v>9</v>
      </c>
      <c r="I48">
        <v>87.3</v>
      </c>
    </row>
    <row r="49" spans="8:9" x14ac:dyDescent="0.25">
      <c r="H49">
        <v>10</v>
      </c>
      <c r="I49">
        <v>81.540000000000006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U26" sqref="U26"/>
    </sheetView>
  </sheetViews>
  <sheetFormatPr defaultRowHeight="15" x14ac:dyDescent="0.25"/>
  <sheetData>
    <row r="1" spans="1:17" x14ac:dyDescent="0.25">
      <c r="A1" t="s">
        <v>41</v>
      </c>
      <c r="B1" t="s">
        <v>42</v>
      </c>
      <c r="C1" t="s">
        <v>44</v>
      </c>
      <c r="F1" t="s">
        <v>41</v>
      </c>
      <c r="G1" t="s">
        <v>42</v>
      </c>
      <c r="H1" t="s">
        <v>44</v>
      </c>
    </row>
    <row r="2" spans="1:17" x14ac:dyDescent="0.25">
      <c r="A2" t="s">
        <v>45</v>
      </c>
      <c r="B2">
        <v>2</v>
      </c>
      <c r="C2">
        <v>42.71</v>
      </c>
      <c r="F2" t="s">
        <v>48</v>
      </c>
      <c r="G2">
        <v>2</v>
      </c>
      <c r="H2">
        <v>55.78</v>
      </c>
      <c r="I2">
        <v>59.82</v>
      </c>
      <c r="J2">
        <v>62.82</v>
      </c>
      <c r="K2">
        <v>58.16</v>
      </c>
      <c r="L2">
        <v>57.19</v>
      </c>
    </row>
    <row r="3" spans="1:17" x14ac:dyDescent="0.25">
      <c r="B3">
        <v>3</v>
      </c>
      <c r="C3">
        <v>42.88</v>
      </c>
      <c r="G3">
        <v>3</v>
      </c>
      <c r="H3">
        <v>54.7</v>
      </c>
      <c r="I3">
        <v>60.82</v>
      </c>
      <c r="J3">
        <v>75.27</v>
      </c>
      <c r="K3">
        <v>58.54</v>
      </c>
      <c r="L3">
        <v>62.35</v>
      </c>
    </row>
    <row r="4" spans="1:17" x14ac:dyDescent="0.25">
      <c r="B4">
        <v>4</v>
      </c>
      <c r="C4">
        <v>51.22</v>
      </c>
      <c r="G4">
        <v>4</v>
      </c>
      <c r="H4">
        <v>69.19</v>
      </c>
      <c r="I4">
        <v>68.84</v>
      </c>
      <c r="J4">
        <v>76.05</v>
      </c>
      <c r="K4">
        <v>64.52</v>
      </c>
      <c r="L4">
        <v>67.31</v>
      </c>
    </row>
    <row r="5" spans="1:17" x14ac:dyDescent="0.25">
      <c r="B5">
        <v>5</v>
      </c>
      <c r="C5">
        <v>56.86</v>
      </c>
      <c r="G5">
        <v>5</v>
      </c>
      <c r="H5">
        <v>74.040000000000006</v>
      </c>
      <c r="I5">
        <v>64.11</v>
      </c>
      <c r="J5">
        <v>75.010000000000005</v>
      </c>
      <c r="K5">
        <v>68.64</v>
      </c>
      <c r="L5">
        <v>72.67</v>
      </c>
    </row>
    <row r="6" spans="1:17" x14ac:dyDescent="0.25">
      <c r="B6">
        <v>6</v>
      </c>
      <c r="C6">
        <v>50.17</v>
      </c>
      <c r="G6">
        <v>6</v>
      </c>
      <c r="H6">
        <v>70.05</v>
      </c>
      <c r="I6">
        <v>68.84</v>
      </c>
      <c r="J6">
        <v>81.27</v>
      </c>
      <c r="K6">
        <v>74.47</v>
      </c>
      <c r="L6">
        <v>77.849999999999994</v>
      </c>
    </row>
    <row r="7" spans="1:17" x14ac:dyDescent="0.25">
      <c r="B7">
        <v>7</v>
      </c>
      <c r="C7">
        <v>51.4</v>
      </c>
      <c r="G7">
        <v>7</v>
      </c>
      <c r="H7">
        <v>78.430000000000007</v>
      </c>
      <c r="I7">
        <v>78.83</v>
      </c>
      <c r="J7">
        <v>81.510000000000005</v>
      </c>
      <c r="K7">
        <v>70.47</v>
      </c>
      <c r="L7">
        <v>72.67</v>
      </c>
    </row>
    <row r="8" spans="1:17" x14ac:dyDescent="0.25">
      <c r="B8">
        <v>8</v>
      </c>
      <c r="C8">
        <v>52.03</v>
      </c>
      <c r="G8">
        <v>8</v>
      </c>
      <c r="H8">
        <v>78.89</v>
      </c>
      <c r="I8">
        <v>80.05</v>
      </c>
      <c r="J8">
        <v>85.03</v>
      </c>
      <c r="K8">
        <v>72.489999999999995</v>
      </c>
      <c r="L8">
        <v>83.01</v>
      </c>
    </row>
    <row r="9" spans="1:17" x14ac:dyDescent="0.25">
      <c r="B9">
        <v>9</v>
      </c>
      <c r="C9">
        <v>56.59</v>
      </c>
      <c r="G9">
        <v>9</v>
      </c>
      <c r="H9">
        <v>79.64</v>
      </c>
      <c r="I9">
        <v>84.03</v>
      </c>
      <c r="J9">
        <v>88.41</v>
      </c>
      <c r="K9">
        <v>80.319999999999993</v>
      </c>
      <c r="L9">
        <v>88.17</v>
      </c>
    </row>
    <row r="10" spans="1:17" x14ac:dyDescent="0.25">
      <c r="B10">
        <v>10</v>
      </c>
      <c r="C10">
        <v>51.39</v>
      </c>
      <c r="G10">
        <v>10</v>
      </c>
      <c r="H10">
        <v>78.28</v>
      </c>
      <c r="I10">
        <v>87.13</v>
      </c>
      <c r="J10">
        <v>89.5</v>
      </c>
      <c r="K10">
        <v>84.59</v>
      </c>
      <c r="L10">
        <v>89.14</v>
      </c>
    </row>
    <row r="12" spans="1:17" x14ac:dyDescent="0.25">
      <c r="A12" t="s">
        <v>46</v>
      </c>
      <c r="B12">
        <v>2</v>
      </c>
      <c r="C12">
        <v>46.08</v>
      </c>
      <c r="F12" t="s">
        <v>49</v>
      </c>
      <c r="G12">
        <v>2</v>
      </c>
      <c r="P12" t="s">
        <v>108</v>
      </c>
    </row>
    <row r="13" spans="1:17" x14ac:dyDescent="0.25">
      <c r="B13">
        <v>3</v>
      </c>
      <c r="C13">
        <v>50.23</v>
      </c>
      <c r="G13">
        <v>3</v>
      </c>
      <c r="J13">
        <v>1</v>
      </c>
      <c r="K13">
        <v>55.78</v>
      </c>
      <c r="L13">
        <v>59.82</v>
      </c>
      <c r="M13">
        <v>62.82</v>
      </c>
      <c r="N13">
        <v>58.16</v>
      </c>
      <c r="O13">
        <v>57.19</v>
      </c>
      <c r="P13">
        <f>AVERAGE(K13:O13)</f>
        <v>58.753999999999998</v>
      </c>
      <c r="Q13">
        <f>STDEV(K13:O13)</f>
        <v>2.707042666822967</v>
      </c>
    </row>
    <row r="14" spans="1:17" x14ac:dyDescent="0.25">
      <c r="B14">
        <v>4</v>
      </c>
      <c r="C14">
        <v>54.39</v>
      </c>
      <c r="G14">
        <v>4</v>
      </c>
      <c r="J14">
        <v>2</v>
      </c>
      <c r="K14">
        <v>54.7</v>
      </c>
      <c r="L14">
        <v>60.82</v>
      </c>
      <c r="M14">
        <v>75.27</v>
      </c>
      <c r="N14">
        <v>58.54</v>
      </c>
      <c r="O14">
        <v>62.35</v>
      </c>
      <c r="P14">
        <f t="shared" ref="P14:P31" si="0">AVERAGE(K14:O14)</f>
        <v>62.335999999999999</v>
      </c>
      <c r="Q14">
        <f t="shared" ref="Q14:Q31" si="1">STDEV(K14:O14)</f>
        <v>7.7830733004385655</v>
      </c>
    </row>
    <row r="15" spans="1:17" x14ac:dyDescent="0.25">
      <c r="B15">
        <v>5</v>
      </c>
      <c r="C15">
        <v>53.42</v>
      </c>
      <c r="G15">
        <v>5</v>
      </c>
      <c r="J15">
        <v>3</v>
      </c>
      <c r="K15">
        <v>69.19</v>
      </c>
      <c r="L15">
        <v>68.84</v>
      </c>
      <c r="M15">
        <v>76.05</v>
      </c>
      <c r="N15">
        <v>64.52</v>
      </c>
      <c r="O15">
        <v>67.31</v>
      </c>
      <c r="P15">
        <f t="shared" si="0"/>
        <v>69.181999999999988</v>
      </c>
      <c r="Q15">
        <f t="shared" si="1"/>
        <v>4.2580829019642161</v>
      </c>
    </row>
    <row r="16" spans="1:17" x14ac:dyDescent="0.25">
      <c r="B16">
        <v>6</v>
      </c>
      <c r="C16">
        <v>56.74</v>
      </c>
      <c r="G16">
        <v>6</v>
      </c>
      <c r="J16">
        <v>4</v>
      </c>
      <c r="K16">
        <v>74.040000000000006</v>
      </c>
      <c r="L16">
        <v>64.11</v>
      </c>
      <c r="M16">
        <v>75.010000000000005</v>
      </c>
      <c r="N16">
        <v>68.64</v>
      </c>
      <c r="O16">
        <v>72.67</v>
      </c>
      <c r="P16">
        <f t="shared" si="0"/>
        <v>70.894000000000005</v>
      </c>
      <c r="Q16">
        <f t="shared" si="1"/>
        <v>4.5026692083696336</v>
      </c>
    </row>
    <row r="17" spans="1:17" x14ac:dyDescent="0.25">
      <c r="B17">
        <v>7</v>
      </c>
      <c r="C17">
        <v>59</v>
      </c>
      <c r="G17">
        <v>7</v>
      </c>
      <c r="J17">
        <v>5</v>
      </c>
      <c r="K17">
        <v>70.05</v>
      </c>
      <c r="L17">
        <v>68.84</v>
      </c>
      <c r="M17">
        <v>81.27</v>
      </c>
      <c r="N17">
        <v>74.47</v>
      </c>
      <c r="O17">
        <v>77.849999999999994</v>
      </c>
      <c r="P17">
        <f t="shared" si="0"/>
        <v>74.496000000000009</v>
      </c>
      <c r="Q17">
        <f t="shared" si="1"/>
        <v>5.217622063737462</v>
      </c>
    </row>
    <row r="18" spans="1:17" x14ac:dyDescent="0.25">
      <c r="B18">
        <v>8</v>
      </c>
      <c r="C18">
        <v>60.16</v>
      </c>
      <c r="G18">
        <v>8</v>
      </c>
      <c r="J18">
        <v>6</v>
      </c>
      <c r="K18">
        <v>78.430000000000007</v>
      </c>
      <c r="L18">
        <v>78.83</v>
      </c>
      <c r="M18">
        <v>81.510000000000005</v>
      </c>
      <c r="N18">
        <v>70.47</v>
      </c>
      <c r="O18">
        <v>72.67</v>
      </c>
      <c r="P18">
        <f t="shared" si="0"/>
        <v>76.382000000000005</v>
      </c>
      <c r="Q18">
        <f t="shared" si="1"/>
        <v>4.6155736371549763</v>
      </c>
    </row>
    <row r="19" spans="1:17" x14ac:dyDescent="0.25">
      <c r="B19">
        <v>9</v>
      </c>
      <c r="C19">
        <v>59.73</v>
      </c>
      <c r="G19">
        <v>9</v>
      </c>
      <c r="J19">
        <v>7</v>
      </c>
      <c r="K19">
        <v>78.89</v>
      </c>
      <c r="L19">
        <v>80.05</v>
      </c>
      <c r="M19">
        <v>85.03</v>
      </c>
      <c r="N19">
        <v>72.489999999999995</v>
      </c>
      <c r="O19">
        <v>83.01</v>
      </c>
      <c r="P19">
        <f t="shared" si="0"/>
        <v>79.893999999999991</v>
      </c>
      <c r="Q19">
        <f t="shared" si="1"/>
        <v>4.7942548951844461</v>
      </c>
    </row>
    <row r="20" spans="1:17" x14ac:dyDescent="0.25">
      <c r="B20">
        <v>10</v>
      </c>
      <c r="C20">
        <v>59</v>
      </c>
      <c r="G20">
        <v>10</v>
      </c>
      <c r="J20">
        <v>8</v>
      </c>
      <c r="K20">
        <v>79.64</v>
      </c>
      <c r="L20">
        <v>84.03</v>
      </c>
      <c r="M20">
        <v>88.41</v>
      </c>
      <c r="N20">
        <v>80.319999999999993</v>
      </c>
      <c r="O20">
        <v>88.17</v>
      </c>
      <c r="P20">
        <f t="shared" si="0"/>
        <v>84.114000000000004</v>
      </c>
      <c r="Q20">
        <f t="shared" si="1"/>
        <v>4.1630793891060991</v>
      </c>
    </row>
    <row r="21" spans="1:17" x14ac:dyDescent="0.25">
      <c r="J21">
        <v>9</v>
      </c>
      <c r="K21">
        <v>78.28</v>
      </c>
      <c r="L21">
        <v>87.13</v>
      </c>
      <c r="M21">
        <v>89.5</v>
      </c>
      <c r="N21">
        <v>84.59</v>
      </c>
      <c r="O21">
        <v>89.14</v>
      </c>
      <c r="P21">
        <f t="shared" si="0"/>
        <v>85.727999999999994</v>
      </c>
      <c r="Q21">
        <f t="shared" si="1"/>
        <v>4.5989966297008733</v>
      </c>
    </row>
    <row r="22" spans="1:17" x14ac:dyDescent="0.25">
      <c r="A22" t="s">
        <v>47</v>
      </c>
      <c r="B22">
        <v>2</v>
      </c>
      <c r="C22">
        <v>40.880000000000003</v>
      </c>
      <c r="F22" t="s">
        <v>109</v>
      </c>
      <c r="G22">
        <v>2</v>
      </c>
      <c r="P22" t="s">
        <v>16</v>
      </c>
    </row>
    <row r="23" spans="1:17" x14ac:dyDescent="0.25">
      <c r="B23">
        <v>3</v>
      </c>
      <c r="C23">
        <v>48.01</v>
      </c>
      <c r="G23">
        <v>3</v>
      </c>
      <c r="K23">
        <v>42.71</v>
      </c>
      <c r="L23">
        <v>46.08</v>
      </c>
      <c r="M23">
        <v>40.880000000000003</v>
      </c>
      <c r="N23">
        <v>50.61</v>
      </c>
      <c r="O23">
        <v>44.96</v>
      </c>
      <c r="P23">
        <f t="shared" si="0"/>
        <v>45.047999999999995</v>
      </c>
      <c r="Q23">
        <f t="shared" si="1"/>
        <v>3.7029407232630653</v>
      </c>
    </row>
    <row r="24" spans="1:17" x14ac:dyDescent="0.25">
      <c r="B24">
        <v>4</v>
      </c>
      <c r="C24">
        <v>43.21</v>
      </c>
      <c r="G24">
        <v>4</v>
      </c>
      <c r="K24">
        <v>42.88</v>
      </c>
      <c r="L24">
        <v>50.23</v>
      </c>
      <c r="M24">
        <v>48.01</v>
      </c>
      <c r="N24">
        <v>56.49</v>
      </c>
      <c r="O24">
        <v>50.27</v>
      </c>
      <c r="P24">
        <f t="shared" si="0"/>
        <v>49.576000000000008</v>
      </c>
      <c r="Q24">
        <f t="shared" si="1"/>
        <v>4.8990182690004334</v>
      </c>
    </row>
    <row r="25" spans="1:17" x14ac:dyDescent="0.25">
      <c r="B25">
        <v>5</v>
      </c>
      <c r="C25">
        <v>42.54</v>
      </c>
      <c r="G25">
        <v>5</v>
      </c>
      <c r="K25">
        <v>51.22</v>
      </c>
      <c r="L25">
        <v>54.39</v>
      </c>
      <c r="M25">
        <v>43.21</v>
      </c>
      <c r="N25">
        <v>59.8</v>
      </c>
      <c r="O25">
        <v>52.62</v>
      </c>
      <c r="P25">
        <f t="shared" si="0"/>
        <v>52.248000000000005</v>
      </c>
      <c r="Q25">
        <f t="shared" si="1"/>
        <v>6.0104384199490974</v>
      </c>
    </row>
    <row r="26" spans="1:17" x14ac:dyDescent="0.25">
      <c r="B26">
        <v>6</v>
      </c>
      <c r="C26">
        <v>45.29</v>
      </c>
      <c r="G26">
        <v>6</v>
      </c>
      <c r="K26">
        <v>56.86</v>
      </c>
      <c r="L26">
        <v>53.42</v>
      </c>
      <c r="M26">
        <v>42.54</v>
      </c>
      <c r="N26">
        <v>56.16</v>
      </c>
      <c r="O26">
        <v>54.14</v>
      </c>
      <c r="P26">
        <f t="shared" si="0"/>
        <v>52.624000000000002</v>
      </c>
      <c r="Q26">
        <f t="shared" si="1"/>
        <v>5.8108932187745452</v>
      </c>
    </row>
    <row r="27" spans="1:17" x14ac:dyDescent="0.25">
      <c r="B27">
        <v>7</v>
      </c>
      <c r="C27">
        <v>51.71</v>
      </c>
      <c r="G27">
        <v>7</v>
      </c>
      <c r="K27">
        <v>50.17</v>
      </c>
      <c r="L27">
        <v>56.74</v>
      </c>
      <c r="M27">
        <v>45.29</v>
      </c>
      <c r="N27">
        <v>58.51</v>
      </c>
      <c r="O27">
        <v>54.88</v>
      </c>
      <c r="P27">
        <f t="shared" si="0"/>
        <v>53.117999999999995</v>
      </c>
      <c r="Q27">
        <f t="shared" si="1"/>
        <v>5.3680881140309165</v>
      </c>
    </row>
    <row r="28" spans="1:17" x14ac:dyDescent="0.25">
      <c r="B28">
        <v>8</v>
      </c>
      <c r="C28">
        <v>51.82</v>
      </c>
      <c r="G28">
        <v>8</v>
      </c>
      <c r="K28">
        <v>51.4</v>
      </c>
      <c r="L28">
        <v>59</v>
      </c>
      <c r="M28">
        <v>51.71</v>
      </c>
      <c r="N28">
        <v>50</v>
      </c>
      <c r="O28">
        <v>63.58</v>
      </c>
      <c r="P28">
        <f t="shared" si="0"/>
        <v>55.137999999999998</v>
      </c>
      <c r="Q28">
        <f t="shared" si="1"/>
        <v>5.8801632630395559</v>
      </c>
    </row>
    <row r="29" spans="1:17" x14ac:dyDescent="0.25">
      <c r="B29">
        <v>9</v>
      </c>
      <c r="C29">
        <v>61.2</v>
      </c>
      <c r="G29">
        <v>9</v>
      </c>
      <c r="K29">
        <v>52.03</v>
      </c>
      <c r="L29">
        <v>60.16</v>
      </c>
      <c r="M29">
        <v>51.82</v>
      </c>
      <c r="N29">
        <v>52.99</v>
      </c>
      <c r="O29">
        <v>63.1</v>
      </c>
      <c r="P29">
        <f t="shared" si="0"/>
        <v>56.02</v>
      </c>
      <c r="Q29">
        <f t="shared" si="1"/>
        <v>5.2442110941494331</v>
      </c>
    </row>
    <row r="30" spans="1:17" x14ac:dyDescent="0.25">
      <c r="B30">
        <v>10</v>
      </c>
      <c r="C30">
        <v>62.32</v>
      </c>
      <c r="G30">
        <v>10</v>
      </c>
      <c r="K30">
        <v>56.59</v>
      </c>
      <c r="L30">
        <v>59.73</v>
      </c>
      <c r="M30">
        <v>61.2</v>
      </c>
      <c r="N30">
        <v>53.35</v>
      </c>
      <c r="O30">
        <v>64.37</v>
      </c>
      <c r="P30">
        <f t="shared" si="0"/>
        <v>59.048000000000002</v>
      </c>
      <c r="Q30">
        <f t="shared" si="1"/>
        <v>4.2405447763229676</v>
      </c>
    </row>
    <row r="31" spans="1:17" x14ac:dyDescent="0.25">
      <c r="K31">
        <v>51.39</v>
      </c>
      <c r="L31">
        <v>59</v>
      </c>
      <c r="M31">
        <v>62.32</v>
      </c>
      <c r="N31">
        <v>61.08</v>
      </c>
      <c r="O31">
        <v>68.040000000000006</v>
      </c>
      <c r="P31">
        <f t="shared" si="0"/>
        <v>60.366000000000007</v>
      </c>
      <c r="Q31">
        <f t="shared" si="1"/>
        <v>6.0343334346056832</v>
      </c>
    </row>
    <row r="32" spans="1:17" x14ac:dyDescent="0.25">
      <c r="A32" t="s">
        <v>110</v>
      </c>
      <c r="B32">
        <v>2</v>
      </c>
      <c r="C32">
        <v>50.61</v>
      </c>
      <c r="F32" t="s">
        <v>111</v>
      </c>
      <c r="G32">
        <v>2</v>
      </c>
    </row>
    <row r="33" spans="1:8" x14ac:dyDescent="0.25">
      <c r="B33">
        <v>3</v>
      </c>
      <c r="C33">
        <v>56.49</v>
      </c>
      <c r="G33">
        <v>3</v>
      </c>
    </row>
    <row r="34" spans="1:8" x14ac:dyDescent="0.25">
      <c r="B34">
        <v>4</v>
      </c>
      <c r="C34">
        <v>59.8</v>
      </c>
      <c r="G34">
        <v>4</v>
      </c>
    </row>
    <row r="35" spans="1:8" x14ac:dyDescent="0.25">
      <c r="B35">
        <v>5</v>
      </c>
      <c r="C35">
        <v>56.16</v>
      </c>
      <c r="G35">
        <v>5</v>
      </c>
    </row>
    <row r="36" spans="1:8" x14ac:dyDescent="0.25">
      <c r="B36">
        <v>6</v>
      </c>
      <c r="C36">
        <v>58.51</v>
      </c>
      <c r="G36">
        <v>6</v>
      </c>
    </row>
    <row r="37" spans="1:8" x14ac:dyDescent="0.25">
      <c r="B37">
        <v>7</v>
      </c>
      <c r="C37">
        <v>50</v>
      </c>
      <c r="G37">
        <v>7</v>
      </c>
    </row>
    <row r="38" spans="1:8" x14ac:dyDescent="0.25">
      <c r="B38">
        <v>8</v>
      </c>
      <c r="C38">
        <v>52.99</v>
      </c>
      <c r="G38">
        <v>8</v>
      </c>
    </row>
    <row r="39" spans="1:8" x14ac:dyDescent="0.25">
      <c r="B39">
        <v>9</v>
      </c>
      <c r="C39">
        <v>53.35</v>
      </c>
      <c r="G39">
        <v>9</v>
      </c>
    </row>
    <row r="40" spans="1:8" x14ac:dyDescent="0.25">
      <c r="B40">
        <v>10</v>
      </c>
      <c r="C40">
        <v>61.08</v>
      </c>
      <c r="G40">
        <v>10</v>
      </c>
    </row>
    <row r="41" spans="1:8" x14ac:dyDescent="0.25">
      <c r="H41">
        <v>1</v>
      </c>
    </row>
    <row r="42" spans="1:8" x14ac:dyDescent="0.25">
      <c r="A42" t="s">
        <v>112</v>
      </c>
      <c r="B42">
        <v>2</v>
      </c>
      <c r="C42">
        <v>44.96</v>
      </c>
      <c r="F42" t="s">
        <v>113</v>
      </c>
      <c r="G42">
        <v>2</v>
      </c>
      <c r="H42">
        <v>2</v>
      </c>
    </row>
    <row r="43" spans="1:8" x14ac:dyDescent="0.25">
      <c r="B43">
        <v>3</v>
      </c>
      <c r="C43">
        <v>50.27</v>
      </c>
      <c r="G43">
        <v>3</v>
      </c>
      <c r="H43">
        <v>3</v>
      </c>
    </row>
    <row r="44" spans="1:8" x14ac:dyDescent="0.25">
      <c r="B44">
        <v>4</v>
      </c>
      <c r="C44">
        <v>52.62</v>
      </c>
      <c r="G44">
        <v>4</v>
      </c>
      <c r="H44">
        <v>4</v>
      </c>
    </row>
    <row r="45" spans="1:8" x14ac:dyDescent="0.25">
      <c r="B45">
        <v>5</v>
      </c>
      <c r="C45">
        <v>54.14</v>
      </c>
      <c r="G45">
        <v>5</v>
      </c>
      <c r="H45">
        <v>5</v>
      </c>
    </row>
    <row r="46" spans="1:8" x14ac:dyDescent="0.25">
      <c r="B46">
        <v>6</v>
      </c>
      <c r="C46">
        <v>54.88</v>
      </c>
      <c r="G46">
        <v>6</v>
      </c>
      <c r="H46">
        <v>6</v>
      </c>
    </row>
    <row r="47" spans="1:8" x14ac:dyDescent="0.25">
      <c r="B47">
        <v>7</v>
      </c>
      <c r="C47">
        <v>63.58</v>
      </c>
      <c r="G47">
        <v>7</v>
      </c>
      <c r="H47">
        <v>7</v>
      </c>
    </row>
    <row r="48" spans="1:8" x14ac:dyDescent="0.25">
      <c r="B48">
        <v>8</v>
      </c>
      <c r="C48">
        <v>63.1</v>
      </c>
      <c r="G48">
        <v>8</v>
      </c>
      <c r="H48">
        <v>8</v>
      </c>
    </row>
    <row r="49" spans="2:8" x14ac:dyDescent="0.25">
      <c r="B49">
        <v>9</v>
      </c>
      <c r="C49">
        <v>64.37</v>
      </c>
      <c r="G49">
        <v>9</v>
      </c>
      <c r="H49">
        <v>9</v>
      </c>
    </row>
    <row r="50" spans="2:8" x14ac:dyDescent="0.25">
      <c r="B50">
        <v>10</v>
      </c>
      <c r="C50">
        <v>68.040000000000006</v>
      </c>
      <c r="G50">
        <v>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M13" sqref="M13"/>
    </sheetView>
  </sheetViews>
  <sheetFormatPr defaultRowHeight="15" x14ac:dyDescent="0.25"/>
  <sheetData>
    <row r="1" spans="1:12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H1" t="s">
        <v>57</v>
      </c>
      <c r="I1" t="s">
        <v>58</v>
      </c>
      <c r="J1" t="s">
        <v>59</v>
      </c>
      <c r="K1" t="s">
        <v>60</v>
      </c>
    </row>
    <row r="2" spans="1:12" x14ac:dyDescent="0.25">
      <c r="B2">
        <v>21</v>
      </c>
      <c r="C2">
        <v>8</v>
      </c>
      <c r="D2">
        <v>6</v>
      </c>
      <c r="E2">
        <v>7</v>
      </c>
      <c r="F2">
        <v>4</v>
      </c>
      <c r="H2">
        <v>1</v>
      </c>
      <c r="I2">
        <v>3</v>
      </c>
      <c r="J2">
        <v>2</v>
      </c>
      <c r="K2">
        <v>3</v>
      </c>
    </row>
    <row r="3" spans="1:12" x14ac:dyDescent="0.25">
      <c r="A3">
        <v>1</v>
      </c>
      <c r="B3">
        <v>20</v>
      </c>
      <c r="C3">
        <v>7</v>
      </c>
      <c r="D3">
        <v>5</v>
      </c>
      <c r="E3">
        <v>7</v>
      </c>
      <c r="F3">
        <v>30</v>
      </c>
      <c r="H3">
        <v>10</v>
      </c>
      <c r="I3">
        <v>3</v>
      </c>
      <c r="J3">
        <v>7</v>
      </c>
      <c r="K3">
        <v>4</v>
      </c>
    </row>
    <row r="4" spans="1:12" x14ac:dyDescent="0.25">
      <c r="A4">
        <v>2</v>
      </c>
      <c r="B4">
        <v>24</v>
      </c>
      <c r="C4">
        <v>46</v>
      </c>
      <c r="D4">
        <v>69</v>
      </c>
      <c r="E4">
        <v>63</v>
      </c>
      <c r="F4">
        <v>30</v>
      </c>
      <c r="H4">
        <v>76</v>
      </c>
      <c r="I4">
        <v>88</v>
      </c>
      <c r="J4">
        <v>93</v>
      </c>
      <c r="K4">
        <v>89</v>
      </c>
    </row>
    <row r="5" spans="1:12" x14ac:dyDescent="0.25">
      <c r="A5">
        <v>2.5</v>
      </c>
      <c r="B5">
        <v>21</v>
      </c>
      <c r="C5">
        <v>1</v>
      </c>
      <c r="D5">
        <v>2</v>
      </c>
      <c r="E5">
        <v>1</v>
      </c>
      <c r="I5">
        <v>2</v>
      </c>
      <c r="J5">
        <v>1</v>
      </c>
    </row>
    <row r="6" spans="1:12" x14ac:dyDescent="0.25">
      <c r="A6">
        <v>3</v>
      </c>
      <c r="B6">
        <v>11</v>
      </c>
      <c r="C6">
        <v>42</v>
      </c>
      <c r="D6">
        <v>29</v>
      </c>
      <c r="E6">
        <v>12</v>
      </c>
      <c r="F6">
        <v>21</v>
      </c>
      <c r="H6">
        <v>29</v>
      </c>
      <c r="I6">
        <v>25</v>
      </c>
      <c r="J6">
        <v>17</v>
      </c>
      <c r="K6">
        <v>30</v>
      </c>
    </row>
    <row r="7" spans="1:12" x14ac:dyDescent="0.25">
      <c r="A7">
        <v>3.5</v>
      </c>
      <c r="B7">
        <v>9</v>
      </c>
    </row>
    <row r="8" spans="1:12" x14ac:dyDescent="0.25">
      <c r="A8">
        <v>2.8</v>
      </c>
      <c r="C8">
        <v>2</v>
      </c>
      <c r="D8">
        <v>1</v>
      </c>
      <c r="E8">
        <v>2</v>
      </c>
      <c r="F8">
        <v>1</v>
      </c>
    </row>
    <row r="9" spans="1:12" x14ac:dyDescent="0.25">
      <c r="A9">
        <v>8</v>
      </c>
      <c r="C9">
        <v>10</v>
      </c>
      <c r="D9">
        <v>2</v>
      </c>
      <c r="E9">
        <v>4</v>
      </c>
      <c r="F9">
        <v>2</v>
      </c>
      <c r="I9">
        <v>2</v>
      </c>
    </row>
    <row r="10" spans="1:12" x14ac:dyDescent="0.25">
      <c r="A10">
        <v>1.2</v>
      </c>
      <c r="C10">
        <v>6</v>
      </c>
      <c r="D10">
        <v>5</v>
      </c>
      <c r="E10">
        <v>8</v>
      </c>
      <c r="F10">
        <v>10</v>
      </c>
      <c r="H10">
        <v>9</v>
      </c>
      <c r="I10">
        <v>4</v>
      </c>
      <c r="J10">
        <v>12</v>
      </c>
      <c r="K10">
        <v>1</v>
      </c>
    </row>
    <row r="11" spans="1:12" x14ac:dyDescent="0.25">
      <c r="A11">
        <v>1.3</v>
      </c>
      <c r="C11">
        <v>3</v>
      </c>
      <c r="D11">
        <v>1</v>
      </c>
      <c r="E11">
        <v>3</v>
      </c>
      <c r="F11">
        <v>9</v>
      </c>
      <c r="H11">
        <v>1</v>
      </c>
      <c r="J11">
        <v>2</v>
      </c>
      <c r="K11">
        <v>1</v>
      </c>
    </row>
    <row r="12" spans="1:12" x14ac:dyDescent="0.25">
      <c r="A12">
        <v>2.2999999999999998</v>
      </c>
      <c r="C12">
        <v>11</v>
      </c>
      <c r="D12">
        <v>11</v>
      </c>
      <c r="E12">
        <v>3</v>
      </c>
      <c r="F12">
        <v>3</v>
      </c>
      <c r="H12">
        <v>17</v>
      </c>
      <c r="I12">
        <v>12</v>
      </c>
      <c r="J12">
        <v>6</v>
      </c>
      <c r="K12">
        <v>9</v>
      </c>
    </row>
    <row r="13" spans="1:12" x14ac:dyDescent="0.25">
      <c r="A13">
        <v>3.8</v>
      </c>
      <c r="C13">
        <v>1</v>
      </c>
      <c r="E13">
        <v>1</v>
      </c>
    </row>
    <row r="14" spans="1:12" x14ac:dyDescent="0.25">
      <c r="A14">
        <v>2.8</v>
      </c>
      <c r="I14">
        <v>1</v>
      </c>
    </row>
    <row r="16" spans="1:12" x14ac:dyDescent="0.25">
      <c r="A16" t="s">
        <v>61</v>
      </c>
      <c r="G16" s="2" t="s">
        <v>62</v>
      </c>
      <c r="L16" s="2" t="s">
        <v>62</v>
      </c>
    </row>
    <row r="17" spans="1:12" x14ac:dyDescent="0.25">
      <c r="A17" t="s">
        <v>63</v>
      </c>
      <c r="B17">
        <v>20</v>
      </c>
      <c r="C17">
        <v>7</v>
      </c>
      <c r="D17">
        <v>5</v>
      </c>
      <c r="E17">
        <v>7</v>
      </c>
      <c r="F17">
        <v>30</v>
      </c>
      <c r="G17" s="3">
        <f>AVERAGE(B17:F17)</f>
        <v>13.8</v>
      </c>
      <c r="H17">
        <v>10</v>
      </c>
      <c r="I17">
        <v>3</v>
      </c>
      <c r="J17">
        <v>7</v>
      </c>
      <c r="K17">
        <v>4</v>
      </c>
      <c r="L17" s="3">
        <f>AVERAGE(I17:K17)</f>
        <v>4.666666666666667</v>
      </c>
    </row>
    <row r="18" spans="1:12" x14ac:dyDescent="0.25">
      <c r="A18" t="s">
        <v>64</v>
      </c>
      <c r="B18">
        <v>24</v>
      </c>
      <c r="C18">
        <v>46</v>
      </c>
      <c r="D18">
        <v>69</v>
      </c>
      <c r="E18">
        <v>63</v>
      </c>
      <c r="F18">
        <v>30</v>
      </c>
      <c r="G18" s="3">
        <f>AVERAGE(B18:F18)</f>
        <v>46.4</v>
      </c>
      <c r="H18">
        <v>76</v>
      </c>
      <c r="I18">
        <v>88</v>
      </c>
      <c r="J18">
        <v>93</v>
      </c>
      <c r="K18">
        <v>89</v>
      </c>
      <c r="L18" s="3">
        <f t="shared" ref="L18:L19" si="0">AVERAGE(I18:K18)</f>
        <v>90</v>
      </c>
    </row>
    <row r="19" spans="1:12" x14ac:dyDescent="0.25">
      <c r="A19" t="s">
        <v>65</v>
      </c>
      <c r="B19">
        <v>11</v>
      </c>
      <c r="C19">
        <v>42</v>
      </c>
      <c r="D19">
        <v>29</v>
      </c>
      <c r="E19">
        <v>12</v>
      </c>
      <c r="F19">
        <v>21</v>
      </c>
      <c r="G19" s="3">
        <f>AVERAGE(B19:F19)</f>
        <v>23</v>
      </c>
      <c r="H19">
        <v>29</v>
      </c>
      <c r="I19">
        <v>25</v>
      </c>
      <c r="J19">
        <v>17</v>
      </c>
      <c r="K19">
        <v>30</v>
      </c>
      <c r="L19" s="3">
        <f t="shared" si="0"/>
        <v>24</v>
      </c>
    </row>
    <row r="20" spans="1:12" x14ac:dyDescent="0.25">
      <c r="A20" t="s">
        <v>66</v>
      </c>
      <c r="B20">
        <f>SUM(B10:B14,B9,B7:B8,B5,B2)</f>
        <v>51</v>
      </c>
      <c r="C20">
        <f t="shared" ref="C20:E20" si="1">SUM(C10:C14,C9,C7:C8,C5,C2)</f>
        <v>42</v>
      </c>
      <c r="D20">
        <f t="shared" si="1"/>
        <v>28</v>
      </c>
      <c r="E20">
        <f t="shared" si="1"/>
        <v>29</v>
      </c>
      <c r="F20">
        <f>SUM(F7:F14,F2,F5)</f>
        <v>29</v>
      </c>
      <c r="G20" s="3">
        <f>AVERAGE(B20:F20)</f>
        <v>35.799999999999997</v>
      </c>
      <c r="H20">
        <f>SUM(H10:H12,H2)</f>
        <v>28</v>
      </c>
      <c r="I20">
        <f>SUM(I10:I14,I9,I7:I8,I5,I2)</f>
        <v>24</v>
      </c>
      <c r="J20">
        <f t="shared" ref="J20:K20" si="2">SUM(J10:J14,J9,J7:J8,J5,J2)</f>
        <v>23</v>
      </c>
      <c r="K20">
        <f t="shared" si="2"/>
        <v>14</v>
      </c>
      <c r="L20" s="3">
        <f>AVERAGE(I20:K20)</f>
        <v>20.333333333333332</v>
      </c>
    </row>
    <row r="21" spans="1:12" x14ac:dyDescent="0.25">
      <c r="G21" s="4"/>
    </row>
    <row r="22" spans="1:12" x14ac:dyDescent="0.25">
      <c r="A22" t="s">
        <v>67</v>
      </c>
    </row>
    <row r="23" spans="1:12" x14ac:dyDescent="0.25">
      <c r="A23" t="s">
        <v>64</v>
      </c>
      <c r="B23" s="5">
        <f>24/106</f>
        <v>0.22641509433962265</v>
      </c>
      <c r="C23" s="5">
        <f>46/137</f>
        <v>0.33576642335766421</v>
      </c>
      <c r="D23" s="5">
        <f>69/131</f>
        <v>0.52671755725190839</v>
      </c>
      <c r="E23" s="5">
        <f>63/111</f>
        <v>0.56756756756756754</v>
      </c>
      <c r="F23" s="5">
        <f>30/111</f>
        <v>0.27027027027027029</v>
      </c>
      <c r="G23" s="5"/>
      <c r="H23" s="5">
        <f>76/143</f>
        <v>0.53146853146853146</v>
      </c>
      <c r="I23" s="5">
        <f>88/140</f>
        <v>0.62857142857142856</v>
      </c>
      <c r="J23" s="5">
        <f>93/140</f>
        <v>0.66428571428571426</v>
      </c>
      <c r="K23" s="5">
        <f>89/137</f>
        <v>0.64963503649635035</v>
      </c>
    </row>
    <row r="24" spans="1:12" x14ac:dyDescent="0.25">
      <c r="A24" t="s">
        <v>65</v>
      </c>
      <c r="B24" s="5">
        <f>11/106</f>
        <v>0.10377358490566038</v>
      </c>
      <c r="C24" s="5">
        <f>42/137</f>
        <v>0.30656934306569344</v>
      </c>
      <c r="D24" s="5">
        <f>29/131</f>
        <v>0.22137404580152673</v>
      </c>
      <c r="E24" s="5">
        <f>12/111</f>
        <v>0.10810810810810811</v>
      </c>
      <c r="F24" s="5">
        <f>21/111</f>
        <v>0.1891891891891892</v>
      </c>
      <c r="G24" s="5"/>
      <c r="H24" s="5">
        <f>29/143</f>
        <v>0.20279720279720279</v>
      </c>
      <c r="I24" s="5">
        <f>25/140</f>
        <v>0.17857142857142858</v>
      </c>
      <c r="J24" s="5">
        <f>17/140</f>
        <v>0.12142857142857143</v>
      </c>
      <c r="K24" s="5">
        <f>30/137</f>
        <v>0.21897810218978103</v>
      </c>
    </row>
    <row r="25" spans="1:12" x14ac:dyDescent="0.25">
      <c r="A25" t="s">
        <v>66</v>
      </c>
      <c r="B25" s="5">
        <f>71/106</f>
        <v>0.66981132075471694</v>
      </c>
      <c r="C25" s="5">
        <f>49/137</f>
        <v>0.35766423357664234</v>
      </c>
      <c r="D25" s="5">
        <f>33/131</f>
        <v>0.25190839694656486</v>
      </c>
      <c r="E25" s="5">
        <f>36/111</f>
        <v>0.32432432432432434</v>
      </c>
      <c r="F25" s="5">
        <f>59/111</f>
        <v>0.53153153153153154</v>
      </c>
      <c r="G25" s="5"/>
      <c r="H25" s="5">
        <f>38/143</f>
        <v>0.26573426573426573</v>
      </c>
      <c r="I25" s="5">
        <f>27/140</f>
        <v>0.19285714285714287</v>
      </c>
      <c r="J25" s="5">
        <f>30/140</f>
        <v>0.21428571428571427</v>
      </c>
      <c r="K25" s="5">
        <f>18/137</f>
        <v>0.13138686131386862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0" sqref="C10"/>
    </sheetView>
  </sheetViews>
  <sheetFormatPr defaultRowHeight="15" x14ac:dyDescent="0.25"/>
  <sheetData>
    <row r="1" spans="1:2" x14ac:dyDescent="0.25">
      <c r="B1" t="s">
        <v>80</v>
      </c>
    </row>
    <row r="2" spans="1:2" x14ac:dyDescent="0.25">
      <c r="A2" t="s">
        <v>71</v>
      </c>
      <c r="B2">
        <v>1829.7760000000001</v>
      </c>
    </row>
    <row r="3" spans="1:2" x14ac:dyDescent="0.25">
      <c r="A3" t="s">
        <v>72</v>
      </c>
      <c r="B3">
        <v>1892.6310000000001</v>
      </c>
    </row>
    <row r="4" spans="1:2" x14ac:dyDescent="0.25">
      <c r="A4" t="s">
        <v>73</v>
      </c>
      <c r="B4">
        <v>1860.7439999999999</v>
      </c>
    </row>
    <row r="5" spans="1:2" x14ac:dyDescent="0.25">
      <c r="A5" t="s">
        <v>74</v>
      </c>
      <c r="B5">
        <v>2000.364</v>
      </c>
    </row>
    <row r="6" spans="1:2" x14ac:dyDescent="0.25">
      <c r="A6" t="s">
        <v>75</v>
      </c>
      <c r="B6">
        <v>1790.7059999999999</v>
      </c>
    </row>
    <row r="7" spans="1:2" x14ac:dyDescent="0.25">
      <c r="A7" t="s">
        <v>76</v>
      </c>
      <c r="B7">
        <v>2113.6190000000001</v>
      </c>
    </row>
    <row r="8" spans="1:2" x14ac:dyDescent="0.25">
      <c r="A8" t="s">
        <v>77</v>
      </c>
      <c r="B8">
        <v>2125.19</v>
      </c>
    </row>
    <row r="9" spans="1:2" x14ac:dyDescent="0.25">
      <c r="A9" t="s">
        <v>78</v>
      </c>
      <c r="B9">
        <v>2081.2399999999998</v>
      </c>
    </row>
    <row r="10" spans="1:2" x14ac:dyDescent="0.25">
      <c r="A10" t="s">
        <v>79</v>
      </c>
      <c r="B10">
        <v>2147.2170000000001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8" sqref="J8"/>
    </sheetView>
  </sheetViews>
  <sheetFormatPr defaultRowHeight="15" x14ac:dyDescent="0.25"/>
  <sheetData>
    <row r="1" spans="1:10" x14ac:dyDescent="0.25">
      <c r="A1" t="s">
        <v>57</v>
      </c>
      <c r="B1" t="s">
        <v>58</v>
      </c>
      <c r="C1" t="s">
        <v>59</v>
      </c>
      <c r="D1" t="s">
        <v>60</v>
      </c>
      <c r="F1" t="s">
        <v>85</v>
      </c>
      <c r="G1" t="s">
        <v>53</v>
      </c>
      <c r="H1" t="s">
        <v>54</v>
      </c>
      <c r="I1" t="s">
        <v>55</v>
      </c>
      <c r="J1" t="s">
        <v>56</v>
      </c>
    </row>
    <row r="2" spans="1:10" x14ac:dyDescent="0.25">
      <c r="A2" t="s">
        <v>81</v>
      </c>
      <c r="B2" t="s">
        <v>82</v>
      </c>
      <c r="C2" t="s">
        <v>83</v>
      </c>
      <c r="D2" t="s">
        <v>84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workbookViewId="0">
      <selection activeCell="M13" sqref="M13"/>
    </sheetView>
  </sheetViews>
  <sheetFormatPr defaultRowHeight="15" x14ac:dyDescent="0.25"/>
  <cols>
    <col min="1" max="1" width="14.7109375" bestFit="1" customWidth="1"/>
  </cols>
  <sheetData>
    <row r="1" spans="1:10" x14ac:dyDescent="0.25">
      <c r="A1" t="s">
        <v>91</v>
      </c>
    </row>
    <row r="2" spans="1:10" x14ac:dyDescent="0.25">
      <c r="A2" t="s">
        <v>68</v>
      </c>
      <c r="B2" t="s">
        <v>58</v>
      </c>
      <c r="C2" t="s">
        <v>59</v>
      </c>
      <c r="D2" t="s">
        <v>60</v>
      </c>
      <c r="F2" t="s">
        <v>85</v>
      </c>
      <c r="G2" t="s">
        <v>53</v>
      </c>
      <c r="H2" t="s">
        <v>54</v>
      </c>
      <c r="I2" t="s">
        <v>55</v>
      </c>
      <c r="J2" t="s">
        <v>56</v>
      </c>
    </row>
    <row r="3" spans="1:10" x14ac:dyDescent="0.25">
      <c r="A3">
        <v>35303.199999999997</v>
      </c>
      <c r="B3">
        <v>36204.1</v>
      </c>
      <c r="C3">
        <v>28461.4</v>
      </c>
      <c r="D3">
        <v>17249.900000000001</v>
      </c>
      <c r="F3">
        <v>14930.5</v>
      </c>
      <c r="G3">
        <v>44343.7</v>
      </c>
      <c r="H3">
        <v>6826.64</v>
      </c>
      <c r="I3">
        <v>5064.6899999999996</v>
      </c>
      <c r="J3">
        <v>44649.7</v>
      </c>
    </row>
    <row r="4" spans="1:10" x14ac:dyDescent="0.25">
      <c r="A4">
        <v>36805.599999999999</v>
      </c>
      <c r="B4">
        <v>32755.8</v>
      </c>
      <c r="C4">
        <v>20999</v>
      </c>
      <c r="D4">
        <v>13966.4</v>
      </c>
      <c r="F4">
        <v>24165.9</v>
      </c>
      <c r="G4">
        <v>51620.800000000003</v>
      </c>
      <c r="H4">
        <v>11169</v>
      </c>
      <c r="I4">
        <v>9411.15</v>
      </c>
      <c r="J4">
        <v>33912</v>
      </c>
    </row>
    <row r="5" spans="1:10" x14ac:dyDescent="0.25">
      <c r="A5">
        <v>11714.2</v>
      </c>
      <c r="B5">
        <v>33951.9</v>
      </c>
      <c r="C5">
        <v>27434.2</v>
      </c>
      <c r="D5">
        <v>6475.07</v>
      </c>
      <c r="F5">
        <v>44765.4</v>
      </c>
      <c r="G5">
        <v>43089.9</v>
      </c>
      <c r="H5">
        <v>19910</v>
      </c>
      <c r="I5">
        <v>22590.6</v>
      </c>
      <c r="J5">
        <v>33219.800000000003</v>
      </c>
    </row>
    <row r="6" spans="1:10" x14ac:dyDescent="0.25">
      <c r="A6">
        <v>35962.400000000001</v>
      </c>
      <c r="B6">
        <v>37492.300000000003</v>
      </c>
      <c r="C6">
        <v>58796</v>
      </c>
      <c r="D6">
        <v>35207.1</v>
      </c>
      <c r="F6">
        <v>27599.200000000001</v>
      </c>
      <c r="G6">
        <v>40716.800000000003</v>
      </c>
      <c r="H6">
        <v>7353.99</v>
      </c>
      <c r="I6">
        <v>47189</v>
      </c>
      <c r="J6">
        <v>28704.5</v>
      </c>
    </row>
    <row r="7" spans="1:10" x14ac:dyDescent="0.25">
      <c r="A7">
        <v>31267.1</v>
      </c>
      <c r="B7">
        <v>33930</v>
      </c>
      <c r="C7">
        <v>36735.5</v>
      </c>
      <c r="D7">
        <v>24951.3</v>
      </c>
      <c r="F7">
        <v>35063</v>
      </c>
      <c r="G7">
        <v>12534.1</v>
      </c>
      <c r="H7">
        <v>15041.7</v>
      </c>
      <c r="I7">
        <v>29205.7</v>
      </c>
      <c r="J7">
        <v>22828.2</v>
      </c>
    </row>
    <row r="8" spans="1:10" x14ac:dyDescent="0.25">
      <c r="A8">
        <v>34222.5</v>
      </c>
      <c r="B8">
        <v>28212.9</v>
      </c>
      <c r="C8">
        <v>37136.5</v>
      </c>
      <c r="D8">
        <v>28988.799999999999</v>
      </c>
      <c r="F8">
        <v>14653.1</v>
      </c>
      <c r="G8">
        <v>4743.3599999999997</v>
      </c>
      <c r="H8">
        <v>28829.599999999999</v>
      </c>
      <c r="I8">
        <v>16512.400000000001</v>
      </c>
      <c r="J8">
        <v>37923.300000000003</v>
      </c>
    </row>
    <row r="9" spans="1:10" x14ac:dyDescent="0.25">
      <c r="A9">
        <v>39111.4</v>
      </c>
      <c r="B9">
        <v>30601.1</v>
      </c>
      <c r="C9">
        <v>29631.5</v>
      </c>
      <c r="D9">
        <v>28986.1</v>
      </c>
      <c r="F9">
        <v>11940.8</v>
      </c>
      <c r="G9">
        <v>29319.9</v>
      </c>
      <c r="H9">
        <v>10935.5</v>
      </c>
      <c r="I9">
        <v>15899.9</v>
      </c>
      <c r="J9">
        <v>45096</v>
      </c>
    </row>
    <row r="10" spans="1:10" x14ac:dyDescent="0.25">
      <c r="A10">
        <v>36307.1</v>
      </c>
      <c r="B10">
        <v>37471.699999999997</v>
      </c>
      <c r="C10">
        <v>38483.699999999997</v>
      </c>
      <c r="D10">
        <v>36613.300000000003</v>
      </c>
      <c r="F10">
        <v>62012.6</v>
      </c>
      <c r="G10">
        <v>13047.7</v>
      </c>
      <c r="H10">
        <v>7360.85</v>
      </c>
      <c r="I10">
        <v>53367.4</v>
      </c>
      <c r="J10">
        <v>36706.6</v>
      </c>
    </row>
    <row r="11" spans="1:10" x14ac:dyDescent="0.25">
      <c r="A11">
        <v>44997.3</v>
      </c>
      <c r="B11">
        <v>45501.3</v>
      </c>
      <c r="C11">
        <v>44947.8</v>
      </c>
      <c r="D11">
        <v>36676.5</v>
      </c>
      <c r="F11">
        <v>10143.200000000001</v>
      </c>
      <c r="G11">
        <v>18328</v>
      </c>
      <c r="H11">
        <v>5939.5</v>
      </c>
      <c r="I11">
        <v>50570</v>
      </c>
      <c r="J11">
        <v>39635.800000000003</v>
      </c>
    </row>
    <row r="12" spans="1:10" x14ac:dyDescent="0.25">
      <c r="A12">
        <v>39973.800000000003</v>
      </c>
      <c r="B12">
        <v>29020.400000000001</v>
      </c>
      <c r="C12">
        <v>73510.8</v>
      </c>
      <c r="D12">
        <v>38248.9</v>
      </c>
      <c r="F12">
        <v>61180.4</v>
      </c>
      <c r="G12">
        <v>7380.09</v>
      </c>
      <c r="H12">
        <v>19926.5</v>
      </c>
      <c r="I12">
        <v>31427.7</v>
      </c>
      <c r="J12">
        <v>39089.300000000003</v>
      </c>
    </row>
    <row r="13" spans="1:10" x14ac:dyDescent="0.25">
      <c r="A13">
        <v>39130.6</v>
      </c>
      <c r="B13">
        <v>38213.300000000003</v>
      </c>
      <c r="C13">
        <v>33511</v>
      </c>
      <c r="D13">
        <v>29146.7</v>
      </c>
      <c r="F13">
        <v>10699.4</v>
      </c>
      <c r="G13">
        <v>8224.67</v>
      </c>
      <c r="H13">
        <v>37931.800000000003</v>
      </c>
      <c r="I13">
        <v>39579.599999999999</v>
      </c>
      <c r="J13">
        <v>44895.5</v>
      </c>
    </row>
    <row r="14" spans="1:10" x14ac:dyDescent="0.25">
      <c r="A14">
        <v>45052.2</v>
      </c>
      <c r="B14">
        <v>25485.599999999999</v>
      </c>
      <c r="C14">
        <v>46233.2</v>
      </c>
      <c r="D14">
        <v>30426.6</v>
      </c>
      <c r="F14">
        <v>52645.4</v>
      </c>
      <c r="G14">
        <v>54585.7</v>
      </c>
      <c r="H14">
        <v>35220.9</v>
      </c>
      <c r="I14">
        <v>7936.24</v>
      </c>
      <c r="J14">
        <v>40998.1</v>
      </c>
    </row>
    <row r="15" spans="1:10" x14ac:dyDescent="0.25">
      <c r="A15">
        <v>37797.1</v>
      </c>
      <c r="B15">
        <v>39647</v>
      </c>
      <c r="C15">
        <v>46535.3</v>
      </c>
      <c r="D15">
        <v>31622.799999999999</v>
      </c>
      <c r="F15">
        <v>27198.2</v>
      </c>
      <c r="G15">
        <v>17495.8</v>
      </c>
      <c r="H15">
        <v>37360.5</v>
      </c>
      <c r="I15">
        <v>49746</v>
      </c>
      <c r="J15">
        <v>27483.599999999999</v>
      </c>
    </row>
    <row r="16" spans="1:10" x14ac:dyDescent="0.25">
      <c r="A16">
        <v>45795.199999999997</v>
      </c>
      <c r="B16">
        <v>38882.1</v>
      </c>
      <c r="C16">
        <v>43089.7</v>
      </c>
      <c r="D16">
        <v>32438.5</v>
      </c>
      <c r="F16">
        <v>31224.7</v>
      </c>
      <c r="G16">
        <v>13904.6</v>
      </c>
      <c r="H16">
        <v>22723.9</v>
      </c>
      <c r="I16">
        <v>35621.800000000003</v>
      </c>
      <c r="J16">
        <v>41496.6</v>
      </c>
    </row>
    <row r="17" spans="1:10" x14ac:dyDescent="0.25">
      <c r="A17">
        <v>43700.9</v>
      </c>
      <c r="B17">
        <v>49956.3</v>
      </c>
      <c r="C17">
        <v>37908.300000000003</v>
      </c>
      <c r="D17">
        <v>23146.799999999999</v>
      </c>
      <c r="F17">
        <v>48823.5</v>
      </c>
      <c r="G17">
        <v>50106.1</v>
      </c>
      <c r="H17">
        <v>10996</v>
      </c>
      <c r="I17">
        <v>22519.200000000001</v>
      </c>
      <c r="J17">
        <v>35830.400000000001</v>
      </c>
    </row>
    <row r="18" spans="1:10" x14ac:dyDescent="0.25">
      <c r="A18">
        <v>42561.1</v>
      </c>
      <c r="B18">
        <v>37707.9</v>
      </c>
      <c r="C18">
        <v>43839.5</v>
      </c>
      <c r="D18">
        <v>29193.4</v>
      </c>
      <c r="F18">
        <v>27207.8</v>
      </c>
      <c r="G18">
        <v>18166</v>
      </c>
      <c r="H18">
        <v>6639.88</v>
      </c>
      <c r="I18">
        <v>13802.9</v>
      </c>
      <c r="J18">
        <v>40369.199999999997</v>
      </c>
    </row>
    <row r="19" spans="1:10" x14ac:dyDescent="0.25">
      <c r="A19">
        <v>39986.199999999997</v>
      </c>
      <c r="B19">
        <v>31442.9</v>
      </c>
      <c r="C19">
        <v>44623.7</v>
      </c>
      <c r="D19">
        <v>36048.9</v>
      </c>
      <c r="F19">
        <v>28925.8</v>
      </c>
      <c r="G19">
        <v>14581.7</v>
      </c>
      <c r="H19">
        <v>30112.2</v>
      </c>
      <c r="I19">
        <v>38397.199999999997</v>
      </c>
      <c r="J19">
        <v>37460.5</v>
      </c>
    </row>
    <row r="20" spans="1:10" x14ac:dyDescent="0.25">
      <c r="A20">
        <v>48845.3</v>
      </c>
      <c r="B20">
        <v>41635.5</v>
      </c>
      <c r="C20">
        <v>55730.8</v>
      </c>
      <c r="D20">
        <v>34039.800000000003</v>
      </c>
      <c r="F20">
        <v>40495.800000000003</v>
      </c>
      <c r="G20">
        <v>33778.9</v>
      </c>
      <c r="H20">
        <v>32692.6</v>
      </c>
      <c r="I20">
        <v>51757.9</v>
      </c>
      <c r="J20">
        <v>44178.7</v>
      </c>
    </row>
    <row r="21" spans="1:10" x14ac:dyDescent="0.25">
      <c r="A21">
        <v>40079.599999999999</v>
      </c>
      <c r="B21">
        <v>44148.7</v>
      </c>
      <c r="C21">
        <v>43739.3</v>
      </c>
      <c r="D21">
        <v>42279.5</v>
      </c>
      <c r="F21">
        <v>42970.5</v>
      </c>
      <c r="G21">
        <v>10721.3</v>
      </c>
      <c r="H21">
        <v>13927.9</v>
      </c>
      <c r="I21">
        <v>57584.800000000003</v>
      </c>
      <c r="J21">
        <v>14072.1</v>
      </c>
    </row>
    <row r="22" spans="1:10" x14ac:dyDescent="0.25">
      <c r="A22">
        <v>47320.9</v>
      </c>
      <c r="B22">
        <v>45493.1</v>
      </c>
      <c r="C22">
        <v>49220.1</v>
      </c>
      <c r="D22">
        <v>32533.3</v>
      </c>
      <c r="F22">
        <v>54017.3</v>
      </c>
      <c r="G22">
        <v>21092.400000000001</v>
      </c>
      <c r="H22">
        <v>41181</v>
      </c>
      <c r="I22">
        <v>11501.3</v>
      </c>
      <c r="J22">
        <v>43390.400000000001</v>
      </c>
    </row>
    <row r="23" spans="1:10" x14ac:dyDescent="0.25">
      <c r="A23">
        <v>39520.6</v>
      </c>
      <c r="B23">
        <v>40281.5</v>
      </c>
      <c r="C23">
        <v>37122.800000000003</v>
      </c>
      <c r="D23">
        <v>27920.400000000001</v>
      </c>
      <c r="F23">
        <v>28655.200000000001</v>
      </c>
      <c r="G23">
        <v>50042.9</v>
      </c>
      <c r="H23">
        <v>12810.1</v>
      </c>
      <c r="I23">
        <v>53338.6</v>
      </c>
      <c r="J23">
        <v>30787.7</v>
      </c>
    </row>
    <row r="24" spans="1:10" x14ac:dyDescent="0.25">
      <c r="A24">
        <v>37573.300000000003</v>
      </c>
      <c r="B24">
        <v>43672.1</v>
      </c>
      <c r="C24">
        <v>34652.199999999997</v>
      </c>
      <c r="D24">
        <v>36782.199999999997</v>
      </c>
      <c r="F24">
        <v>25834.5</v>
      </c>
      <c r="G24">
        <v>29498.400000000001</v>
      </c>
      <c r="H24">
        <v>44954.8</v>
      </c>
      <c r="I24">
        <v>40532.6</v>
      </c>
      <c r="J24">
        <v>37772.300000000003</v>
      </c>
    </row>
    <row r="25" spans="1:10" x14ac:dyDescent="0.25">
      <c r="A25">
        <v>39638.699999999997</v>
      </c>
      <c r="B25">
        <v>35119.199999999997</v>
      </c>
      <c r="C25">
        <v>38588.1</v>
      </c>
      <c r="D25">
        <v>36653.1</v>
      </c>
      <c r="F25">
        <v>38959.1</v>
      </c>
      <c r="G25">
        <v>35888.300000000003</v>
      </c>
      <c r="H25">
        <v>33568.800000000003</v>
      </c>
      <c r="I25">
        <v>14698.3</v>
      </c>
      <c r="J25">
        <v>16656.599999999999</v>
      </c>
    </row>
    <row r="26" spans="1:10" x14ac:dyDescent="0.25">
      <c r="A26">
        <v>43343.9</v>
      </c>
      <c r="B26">
        <v>44334</v>
      </c>
      <c r="C26">
        <v>43055.4</v>
      </c>
      <c r="D26">
        <v>46818.2</v>
      </c>
      <c r="F26">
        <v>33151.4</v>
      </c>
      <c r="G26">
        <v>9700.9599999999991</v>
      </c>
      <c r="H26">
        <v>48333.1</v>
      </c>
      <c r="I26">
        <v>27078.5</v>
      </c>
      <c r="J26">
        <v>12402.2</v>
      </c>
    </row>
    <row r="27" spans="1:10" x14ac:dyDescent="0.25">
      <c r="A27">
        <v>50277.599999999999</v>
      </c>
      <c r="B27">
        <v>43629.5</v>
      </c>
      <c r="C27">
        <v>37668</v>
      </c>
      <c r="D27">
        <v>34931</v>
      </c>
      <c r="F27">
        <v>29951.599999999999</v>
      </c>
      <c r="G27">
        <v>31510.3</v>
      </c>
      <c r="H27">
        <v>22423.1</v>
      </c>
      <c r="I27">
        <v>17310.3</v>
      </c>
      <c r="J27">
        <v>7279.8</v>
      </c>
    </row>
    <row r="28" spans="1:10" x14ac:dyDescent="0.25">
      <c r="A28">
        <v>40828</v>
      </c>
      <c r="B28">
        <v>39965.599999999999</v>
      </c>
      <c r="C28">
        <v>35689</v>
      </c>
      <c r="D28">
        <v>43240.800000000003</v>
      </c>
      <c r="F28">
        <v>26326.1</v>
      </c>
      <c r="G28">
        <v>66168.100000000006</v>
      </c>
      <c r="H28">
        <v>17285.7</v>
      </c>
      <c r="I28">
        <v>15895.8</v>
      </c>
      <c r="J28">
        <v>21645.8</v>
      </c>
    </row>
    <row r="29" spans="1:10" x14ac:dyDescent="0.25">
      <c r="A29">
        <v>45667.5</v>
      </c>
      <c r="B29">
        <v>49411.1</v>
      </c>
      <c r="C29">
        <v>44737.599999999999</v>
      </c>
      <c r="D29">
        <v>42952.4</v>
      </c>
      <c r="F29">
        <v>26114.6</v>
      </c>
      <c r="G29">
        <v>11756.8</v>
      </c>
      <c r="H29">
        <v>34975</v>
      </c>
      <c r="I29">
        <v>11406.5</v>
      </c>
      <c r="J29">
        <v>35540.699999999997</v>
      </c>
    </row>
    <row r="30" spans="1:10" x14ac:dyDescent="0.25">
      <c r="A30">
        <v>46053.4</v>
      </c>
      <c r="B30">
        <v>43166.7</v>
      </c>
      <c r="C30">
        <v>44049.599999999999</v>
      </c>
      <c r="D30">
        <v>49063.6</v>
      </c>
      <c r="F30">
        <v>41418.699999999997</v>
      </c>
      <c r="G30">
        <v>11748.5</v>
      </c>
      <c r="H30">
        <v>13731.6</v>
      </c>
      <c r="I30">
        <v>13447.2</v>
      </c>
      <c r="J30">
        <v>27636</v>
      </c>
    </row>
    <row r="31" spans="1:10" x14ac:dyDescent="0.25">
      <c r="A31">
        <v>45627.7</v>
      </c>
      <c r="B31">
        <v>55089.7</v>
      </c>
      <c r="C31">
        <v>40767.5</v>
      </c>
      <c r="D31">
        <v>45719.6</v>
      </c>
      <c r="F31">
        <v>28634.6</v>
      </c>
      <c r="G31">
        <v>12734.6</v>
      </c>
      <c r="H31">
        <v>25470.5</v>
      </c>
      <c r="I31">
        <v>62810.1</v>
      </c>
      <c r="J31">
        <v>10314.799999999999</v>
      </c>
    </row>
    <row r="32" spans="1:10" x14ac:dyDescent="0.25">
      <c r="A32">
        <v>42967.6</v>
      </c>
      <c r="B32">
        <v>46847.199999999997</v>
      </c>
      <c r="C32">
        <v>36466.300000000003</v>
      </c>
      <c r="D32">
        <v>39644.199999999997</v>
      </c>
      <c r="F32">
        <v>23211.5</v>
      </c>
      <c r="G32">
        <v>30679.4</v>
      </c>
      <c r="H32">
        <v>32846.400000000001</v>
      </c>
      <c r="I32">
        <v>23590.400000000001</v>
      </c>
      <c r="J32">
        <v>14344</v>
      </c>
    </row>
    <row r="33" spans="1:10" x14ac:dyDescent="0.25">
      <c r="A33">
        <v>43294.400000000001</v>
      </c>
      <c r="B33">
        <v>41950</v>
      </c>
      <c r="C33">
        <v>51795</v>
      </c>
      <c r="D33">
        <v>35201.599999999999</v>
      </c>
      <c r="F33">
        <v>25389.5</v>
      </c>
      <c r="G33">
        <v>19587.3</v>
      </c>
      <c r="H33">
        <v>21634.9</v>
      </c>
      <c r="I33">
        <v>41588.699999999997</v>
      </c>
      <c r="J33">
        <v>7077.92</v>
      </c>
    </row>
    <row r="34" spans="1:10" x14ac:dyDescent="0.25">
      <c r="A34">
        <v>46586.2</v>
      </c>
      <c r="B34">
        <v>46253.9</v>
      </c>
      <c r="C34">
        <v>40211.300000000003</v>
      </c>
      <c r="D34">
        <v>37711.9</v>
      </c>
      <c r="F34">
        <v>17965.5</v>
      </c>
      <c r="G34">
        <v>7260.61</v>
      </c>
      <c r="H34">
        <v>25389.5</v>
      </c>
      <c r="I34">
        <v>20565</v>
      </c>
      <c r="J34">
        <v>28465.5</v>
      </c>
    </row>
    <row r="35" spans="1:10" x14ac:dyDescent="0.25">
      <c r="A35">
        <v>44667.7</v>
      </c>
      <c r="B35">
        <v>44373.9</v>
      </c>
      <c r="C35">
        <v>44476.7</v>
      </c>
      <c r="D35">
        <v>45060.4</v>
      </c>
      <c r="F35">
        <v>7962.38</v>
      </c>
      <c r="G35">
        <v>35256.6</v>
      </c>
      <c r="H35">
        <v>26831.4</v>
      </c>
      <c r="I35">
        <v>43593.7</v>
      </c>
      <c r="J35">
        <v>9284.7999999999993</v>
      </c>
    </row>
    <row r="36" spans="1:10" x14ac:dyDescent="0.25">
      <c r="A36">
        <v>49894.5</v>
      </c>
      <c r="B36">
        <v>43310.9</v>
      </c>
      <c r="C36">
        <v>59024</v>
      </c>
      <c r="D36">
        <v>46531.199999999997</v>
      </c>
      <c r="F36">
        <v>23341.9</v>
      </c>
      <c r="G36">
        <v>13345.7</v>
      </c>
      <c r="H36">
        <v>12940.5</v>
      </c>
      <c r="I36">
        <v>12685.1</v>
      </c>
      <c r="J36">
        <v>5798.02</v>
      </c>
    </row>
    <row r="37" spans="1:10" x14ac:dyDescent="0.25">
      <c r="A37">
        <v>46840.3</v>
      </c>
      <c r="B37">
        <v>53088.800000000003</v>
      </c>
      <c r="C37">
        <v>32956.199999999997</v>
      </c>
      <c r="D37">
        <v>41862</v>
      </c>
      <c r="F37">
        <v>14863.2</v>
      </c>
      <c r="G37">
        <v>39056.5</v>
      </c>
      <c r="H37">
        <v>40733.300000000003</v>
      </c>
      <c r="I37">
        <v>11965.5</v>
      </c>
      <c r="J37">
        <v>7991.16</v>
      </c>
    </row>
    <row r="38" spans="1:10" x14ac:dyDescent="0.25">
      <c r="A38">
        <v>53889.4</v>
      </c>
      <c r="B38">
        <v>40186.699999999997</v>
      </c>
      <c r="C38">
        <v>52691.7</v>
      </c>
      <c r="D38">
        <v>39028.9</v>
      </c>
      <c r="F38">
        <v>29781.3</v>
      </c>
      <c r="G38">
        <v>10920.4</v>
      </c>
      <c r="H38">
        <v>19315.400000000001</v>
      </c>
      <c r="I38">
        <v>16780.2</v>
      </c>
      <c r="J38">
        <v>5218.49</v>
      </c>
    </row>
    <row r="39" spans="1:10" x14ac:dyDescent="0.25">
      <c r="A39">
        <v>43543</v>
      </c>
      <c r="B39">
        <v>45219.8</v>
      </c>
      <c r="C39">
        <v>40108.300000000003</v>
      </c>
      <c r="D39">
        <v>41108.1</v>
      </c>
      <c r="F39">
        <v>22441.1</v>
      </c>
      <c r="G39">
        <v>15758.6</v>
      </c>
      <c r="H39">
        <v>18551.8</v>
      </c>
      <c r="I39">
        <v>33237.699999999997</v>
      </c>
      <c r="J39">
        <v>21942.400000000001</v>
      </c>
    </row>
    <row r="40" spans="1:10" x14ac:dyDescent="0.25">
      <c r="A40">
        <v>51834.9</v>
      </c>
      <c r="B40">
        <v>53098.400000000001</v>
      </c>
      <c r="C40">
        <v>37978.300000000003</v>
      </c>
      <c r="D40">
        <v>11651</v>
      </c>
      <c r="F40">
        <v>17379.099999999999</v>
      </c>
      <c r="G40">
        <v>16888.8</v>
      </c>
      <c r="H40">
        <v>42260.4</v>
      </c>
      <c r="I40">
        <v>37242.199999999997</v>
      </c>
      <c r="J40">
        <v>35040.800000000003</v>
      </c>
    </row>
    <row r="41" spans="1:10" x14ac:dyDescent="0.25">
      <c r="A41">
        <v>58359.5</v>
      </c>
      <c r="B41">
        <v>36551.599999999999</v>
      </c>
      <c r="C41">
        <v>10036</v>
      </c>
      <c r="D41">
        <v>33804.9</v>
      </c>
      <c r="F41">
        <v>15176.3</v>
      </c>
      <c r="G41">
        <v>18079.400000000001</v>
      </c>
      <c r="H41">
        <v>6453.11</v>
      </c>
      <c r="I41">
        <v>11519.2</v>
      </c>
      <c r="J41">
        <v>25734</v>
      </c>
    </row>
    <row r="42" spans="1:10" x14ac:dyDescent="0.25">
      <c r="A42">
        <v>42676.4</v>
      </c>
      <c r="B42">
        <v>42866</v>
      </c>
      <c r="C42">
        <v>37966</v>
      </c>
      <c r="D42">
        <v>34623.4</v>
      </c>
      <c r="F42">
        <v>8732.7999999999993</v>
      </c>
      <c r="G42">
        <v>14345.4</v>
      </c>
      <c r="H42">
        <v>9585.59</v>
      </c>
      <c r="I42">
        <v>27426</v>
      </c>
      <c r="J42">
        <v>8809.64</v>
      </c>
    </row>
    <row r="43" spans="1:10" x14ac:dyDescent="0.25">
      <c r="A43">
        <v>48164.1</v>
      </c>
      <c r="B43">
        <v>40385.800000000003</v>
      </c>
      <c r="C43">
        <v>38409.5</v>
      </c>
      <c r="D43">
        <v>50133.4</v>
      </c>
      <c r="F43">
        <v>4817.53</v>
      </c>
      <c r="G43">
        <v>28000.1</v>
      </c>
      <c r="H43">
        <v>16751.400000000001</v>
      </c>
      <c r="I43">
        <v>11255.5</v>
      </c>
      <c r="J43">
        <v>6424.24</v>
      </c>
    </row>
    <row r="44" spans="1:10" x14ac:dyDescent="0.25">
      <c r="A44">
        <v>46642.5</v>
      </c>
      <c r="B44">
        <v>57221</v>
      </c>
      <c r="C44">
        <v>43273.7</v>
      </c>
      <c r="D44">
        <v>35286.699999999997</v>
      </c>
      <c r="F44">
        <v>22566</v>
      </c>
      <c r="G44">
        <v>9960.51</v>
      </c>
      <c r="H44">
        <v>7933.52</v>
      </c>
      <c r="I44">
        <v>21876.5</v>
      </c>
      <c r="J44">
        <v>8919.5</v>
      </c>
    </row>
    <row r="45" spans="1:10" x14ac:dyDescent="0.25">
      <c r="A45">
        <v>48232.800000000003</v>
      </c>
      <c r="B45">
        <v>35606.800000000003</v>
      </c>
      <c r="C45">
        <v>31054.2</v>
      </c>
      <c r="D45">
        <v>35562.699999999997</v>
      </c>
      <c r="F45">
        <v>9724.32</v>
      </c>
      <c r="G45">
        <v>13031.2</v>
      </c>
      <c r="H45">
        <v>17806.099999999999</v>
      </c>
      <c r="I45">
        <v>20610.3</v>
      </c>
      <c r="J45">
        <v>10117</v>
      </c>
    </row>
    <row r="46" spans="1:10" x14ac:dyDescent="0.25">
      <c r="A46">
        <v>42451.199999999997</v>
      </c>
      <c r="B46">
        <v>40377.599999999999</v>
      </c>
      <c r="C46">
        <v>45627.5</v>
      </c>
      <c r="D46">
        <v>58257.7</v>
      </c>
      <c r="F46">
        <v>8903.09</v>
      </c>
      <c r="G46">
        <v>26028.1</v>
      </c>
      <c r="H46">
        <v>13882.6</v>
      </c>
      <c r="I46">
        <v>9853.35</v>
      </c>
      <c r="J46">
        <v>17144.099999999999</v>
      </c>
    </row>
    <row r="47" spans="1:10" x14ac:dyDescent="0.25">
      <c r="A47">
        <v>48837</v>
      </c>
      <c r="B47">
        <v>46941.9</v>
      </c>
      <c r="C47">
        <v>43674.7</v>
      </c>
      <c r="D47">
        <v>27783</v>
      </c>
      <c r="F47">
        <v>19999.3</v>
      </c>
      <c r="G47">
        <v>36461</v>
      </c>
      <c r="H47">
        <v>7134.26</v>
      </c>
      <c r="I47">
        <v>32479.7</v>
      </c>
      <c r="J47">
        <v>29784.9</v>
      </c>
    </row>
    <row r="48" spans="1:10" x14ac:dyDescent="0.25">
      <c r="A48">
        <v>46325.3</v>
      </c>
      <c r="B48">
        <v>44080</v>
      </c>
      <c r="C48">
        <v>39385.9</v>
      </c>
      <c r="D48">
        <v>41765.9</v>
      </c>
      <c r="F48">
        <v>7654.76</v>
      </c>
      <c r="G48">
        <v>17520.5</v>
      </c>
      <c r="H48">
        <v>19511.8</v>
      </c>
      <c r="I48">
        <v>26489.4</v>
      </c>
      <c r="J48">
        <v>7198.7</v>
      </c>
    </row>
    <row r="49" spans="1:10" x14ac:dyDescent="0.25">
      <c r="A49">
        <v>41673.9</v>
      </c>
      <c r="B49">
        <v>42003.6</v>
      </c>
      <c r="C49">
        <v>45189.5</v>
      </c>
      <c r="D49">
        <v>33634.6</v>
      </c>
      <c r="F49">
        <v>6731.9</v>
      </c>
      <c r="G49">
        <v>11511</v>
      </c>
      <c r="H49">
        <v>4795.54</v>
      </c>
      <c r="I49">
        <v>11814.4</v>
      </c>
      <c r="J49">
        <v>7050.39</v>
      </c>
    </row>
    <row r="50" spans="1:10" x14ac:dyDescent="0.25">
      <c r="A50">
        <v>53222</v>
      </c>
      <c r="B50">
        <v>9203.82</v>
      </c>
      <c r="C50">
        <v>42569.2</v>
      </c>
      <c r="D50">
        <v>42186.1</v>
      </c>
      <c r="F50">
        <v>16170.6</v>
      </c>
      <c r="G50">
        <v>30893.7</v>
      </c>
      <c r="H50">
        <v>7319.66</v>
      </c>
      <c r="I50">
        <v>14344</v>
      </c>
      <c r="J50">
        <v>4673.25</v>
      </c>
    </row>
    <row r="51" spans="1:10" x14ac:dyDescent="0.25">
      <c r="A51">
        <v>53088.800000000003</v>
      </c>
      <c r="B51">
        <v>37135.199999999997</v>
      </c>
      <c r="C51">
        <v>42110.5</v>
      </c>
      <c r="D51">
        <v>18926.7</v>
      </c>
      <c r="F51">
        <v>14260.3</v>
      </c>
      <c r="G51">
        <v>26641.9</v>
      </c>
      <c r="H51">
        <v>12369.3</v>
      </c>
      <c r="I51">
        <v>17587.7</v>
      </c>
      <c r="J51">
        <v>4172</v>
      </c>
    </row>
    <row r="52" spans="1:10" x14ac:dyDescent="0.25">
      <c r="A52">
        <v>39658</v>
      </c>
      <c r="B52">
        <v>41702.800000000003</v>
      </c>
      <c r="C52">
        <v>39965.5</v>
      </c>
      <c r="D52">
        <v>37544.400000000001</v>
      </c>
      <c r="F52">
        <v>8463.6299999999992</v>
      </c>
      <c r="G52">
        <v>29240.2</v>
      </c>
      <c r="H52">
        <v>7922.53</v>
      </c>
      <c r="I52">
        <v>19908.599999999999</v>
      </c>
      <c r="J52">
        <v>15938.2</v>
      </c>
    </row>
    <row r="53" spans="1:10" x14ac:dyDescent="0.25">
      <c r="A53">
        <v>40855.5</v>
      </c>
      <c r="B53">
        <v>32342.400000000001</v>
      </c>
      <c r="C53">
        <v>21739.200000000001</v>
      </c>
      <c r="D53">
        <v>39859.800000000003</v>
      </c>
      <c r="F53">
        <v>4297.05</v>
      </c>
      <c r="G53">
        <v>9430.42</v>
      </c>
      <c r="H53">
        <v>24823.7</v>
      </c>
      <c r="I53">
        <v>12620.5</v>
      </c>
      <c r="J53">
        <v>4791.3500000000004</v>
      </c>
    </row>
    <row r="54" spans="1:10" x14ac:dyDescent="0.25">
      <c r="A54">
        <v>39611.300000000003</v>
      </c>
      <c r="B54">
        <v>38677.4</v>
      </c>
      <c r="C54">
        <v>44945</v>
      </c>
      <c r="D54">
        <v>41943.1</v>
      </c>
      <c r="F54">
        <v>5355.86</v>
      </c>
      <c r="G54">
        <v>22342.1</v>
      </c>
      <c r="H54">
        <v>10424.700000000001</v>
      </c>
      <c r="I54">
        <v>32677.4</v>
      </c>
      <c r="J54">
        <v>20715.8</v>
      </c>
    </row>
    <row r="55" spans="1:10" x14ac:dyDescent="0.25">
      <c r="A55">
        <v>41855.199999999997</v>
      </c>
      <c r="B55">
        <v>45346.2</v>
      </c>
      <c r="C55">
        <v>34737.4</v>
      </c>
      <c r="D55">
        <v>29400.799999999999</v>
      </c>
      <c r="F55">
        <v>7131.53</v>
      </c>
      <c r="G55">
        <v>32746.2</v>
      </c>
      <c r="H55">
        <v>12069.9</v>
      </c>
      <c r="I55">
        <v>9461.9599999999991</v>
      </c>
      <c r="J55">
        <v>7818.05</v>
      </c>
    </row>
    <row r="56" spans="1:10" x14ac:dyDescent="0.25">
      <c r="A56">
        <v>40741.5</v>
      </c>
      <c r="B56">
        <v>47297.599999999999</v>
      </c>
      <c r="C56">
        <v>34223.699999999997</v>
      </c>
      <c r="D56">
        <v>41422.6</v>
      </c>
      <c r="F56">
        <v>5174.58</v>
      </c>
      <c r="G56">
        <v>12539.6</v>
      </c>
      <c r="H56">
        <v>15000.5</v>
      </c>
      <c r="I56">
        <v>9250.48</v>
      </c>
      <c r="J56">
        <v>3787.49</v>
      </c>
    </row>
    <row r="57" spans="1:10" x14ac:dyDescent="0.25">
      <c r="A57">
        <v>41514.6</v>
      </c>
      <c r="B57">
        <v>33825.599999999999</v>
      </c>
      <c r="C57">
        <v>38950.6</v>
      </c>
      <c r="D57">
        <v>48793</v>
      </c>
      <c r="F57">
        <v>10626.6</v>
      </c>
      <c r="G57">
        <v>24763.3</v>
      </c>
      <c r="H57">
        <v>11348.9</v>
      </c>
      <c r="I57">
        <v>11385.9</v>
      </c>
      <c r="J57">
        <v>7767.23</v>
      </c>
    </row>
    <row r="58" spans="1:10" x14ac:dyDescent="0.25">
      <c r="A58">
        <v>39480.800000000003</v>
      </c>
      <c r="B58">
        <v>39133.4</v>
      </c>
      <c r="C58">
        <v>39402.400000000001</v>
      </c>
      <c r="D58">
        <v>40789.5</v>
      </c>
      <c r="F58">
        <v>4787.3100000000004</v>
      </c>
      <c r="G58">
        <v>45913.4</v>
      </c>
      <c r="H58">
        <v>33207.599999999999</v>
      </c>
      <c r="I58">
        <v>7635.49</v>
      </c>
      <c r="J58">
        <v>3198.35</v>
      </c>
    </row>
    <row r="59" spans="1:10" x14ac:dyDescent="0.25">
      <c r="A59">
        <v>36997.9</v>
      </c>
      <c r="B59">
        <v>40020.5</v>
      </c>
      <c r="C59">
        <v>39715.5</v>
      </c>
      <c r="D59">
        <v>48662.6</v>
      </c>
      <c r="F59">
        <v>3959.22</v>
      </c>
      <c r="G59">
        <v>38382.199999999997</v>
      </c>
      <c r="H59">
        <v>27382.1</v>
      </c>
      <c r="I59">
        <v>12793.6</v>
      </c>
      <c r="J59">
        <v>4016.82</v>
      </c>
    </row>
    <row r="60" spans="1:10" x14ac:dyDescent="0.25">
      <c r="A60">
        <v>46374.7</v>
      </c>
      <c r="B60">
        <v>79218.5</v>
      </c>
      <c r="C60">
        <v>40573.800000000003</v>
      </c>
      <c r="D60">
        <v>35792.1</v>
      </c>
      <c r="F60">
        <v>11123.7</v>
      </c>
      <c r="G60">
        <v>11110</v>
      </c>
      <c r="H60">
        <v>35237.300000000003</v>
      </c>
      <c r="I60">
        <v>25750.5</v>
      </c>
      <c r="J60">
        <v>2749.29</v>
      </c>
    </row>
    <row r="61" spans="1:10" x14ac:dyDescent="0.25">
      <c r="A61">
        <v>37665.300000000003</v>
      </c>
      <c r="B61">
        <v>40189.4</v>
      </c>
      <c r="C61">
        <v>32542.799999999999</v>
      </c>
      <c r="D61">
        <v>46501</v>
      </c>
      <c r="F61">
        <v>8021.43</v>
      </c>
      <c r="G61">
        <v>16897</v>
      </c>
      <c r="H61">
        <v>15596.5</v>
      </c>
      <c r="I61">
        <v>32590.9</v>
      </c>
      <c r="J61">
        <v>7226.17</v>
      </c>
    </row>
    <row r="62" spans="1:10" x14ac:dyDescent="0.25">
      <c r="A62">
        <v>39075.699999999997</v>
      </c>
      <c r="B62">
        <v>44386.2</v>
      </c>
      <c r="C62">
        <v>43559.4</v>
      </c>
      <c r="D62">
        <v>37235.4</v>
      </c>
      <c r="F62">
        <v>5729.4</v>
      </c>
      <c r="G62">
        <v>33296.9</v>
      </c>
      <c r="H62">
        <v>18730.400000000001</v>
      </c>
      <c r="I62">
        <v>28341.9</v>
      </c>
      <c r="J62">
        <v>8039.14</v>
      </c>
    </row>
    <row r="63" spans="1:10" x14ac:dyDescent="0.25">
      <c r="A63">
        <v>39642.800000000003</v>
      </c>
      <c r="B63">
        <v>31407.200000000001</v>
      </c>
      <c r="C63">
        <v>39512.300000000003</v>
      </c>
      <c r="D63">
        <v>46358.2</v>
      </c>
      <c r="F63">
        <v>4434.38</v>
      </c>
      <c r="G63">
        <v>36675.199999999997</v>
      </c>
      <c r="H63">
        <v>14780.8</v>
      </c>
      <c r="I63">
        <v>8404.5300000000007</v>
      </c>
      <c r="J63">
        <v>4280.49</v>
      </c>
    </row>
    <row r="64" spans="1:10" x14ac:dyDescent="0.25">
      <c r="A64">
        <v>34166.199999999997</v>
      </c>
      <c r="B64">
        <v>44235.199999999997</v>
      </c>
      <c r="C64">
        <v>34414.6</v>
      </c>
      <c r="D64">
        <v>37246.400000000001</v>
      </c>
      <c r="F64">
        <v>6843.14</v>
      </c>
      <c r="G64">
        <v>32987.9</v>
      </c>
      <c r="H64">
        <v>20536.2</v>
      </c>
      <c r="I64">
        <v>13509</v>
      </c>
      <c r="J64">
        <v>4388.9799999999996</v>
      </c>
    </row>
    <row r="65" spans="1:10" x14ac:dyDescent="0.25">
      <c r="A65">
        <v>28651</v>
      </c>
      <c r="B65">
        <v>30307.200000000001</v>
      </c>
      <c r="C65">
        <v>36585.800000000003</v>
      </c>
      <c r="D65">
        <v>45129.1</v>
      </c>
      <c r="F65">
        <v>9010.2000000000007</v>
      </c>
      <c r="G65">
        <v>41377.4</v>
      </c>
      <c r="H65">
        <v>25062.6</v>
      </c>
      <c r="I65">
        <v>28714.1</v>
      </c>
      <c r="J65">
        <v>2607.85</v>
      </c>
    </row>
    <row r="66" spans="1:10" x14ac:dyDescent="0.25">
      <c r="A66">
        <v>46142.6</v>
      </c>
      <c r="B66">
        <v>43175</v>
      </c>
      <c r="C66">
        <v>28583.599999999999</v>
      </c>
      <c r="D66">
        <v>29292.3</v>
      </c>
      <c r="F66">
        <v>5575.59</v>
      </c>
      <c r="G66">
        <v>29962.6</v>
      </c>
      <c r="H66">
        <v>24205.7</v>
      </c>
      <c r="I66">
        <v>11041.2</v>
      </c>
      <c r="J66">
        <v>7412.93</v>
      </c>
    </row>
    <row r="67" spans="1:10" x14ac:dyDescent="0.25">
      <c r="A67">
        <v>39388.800000000003</v>
      </c>
      <c r="B67">
        <v>44286</v>
      </c>
      <c r="C67">
        <v>38662.199999999997</v>
      </c>
      <c r="D67">
        <v>32367.1</v>
      </c>
      <c r="F67">
        <v>3309.65</v>
      </c>
      <c r="G67">
        <v>32400.2</v>
      </c>
      <c r="H67">
        <v>23664.6</v>
      </c>
      <c r="I67">
        <v>11432.6</v>
      </c>
      <c r="J67">
        <v>2404.6</v>
      </c>
    </row>
    <row r="68" spans="1:10" x14ac:dyDescent="0.25">
      <c r="A68">
        <v>37111.9</v>
      </c>
      <c r="B68">
        <v>45666.1</v>
      </c>
      <c r="C68">
        <v>31692.799999999999</v>
      </c>
      <c r="D68">
        <v>37666.6</v>
      </c>
      <c r="F68">
        <v>3867.21</v>
      </c>
      <c r="G68">
        <v>14003.5</v>
      </c>
      <c r="H68">
        <v>16060.7</v>
      </c>
      <c r="I68">
        <v>12446.1</v>
      </c>
      <c r="J68">
        <v>2683.38</v>
      </c>
    </row>
    <row r="69" spans="1:10" x14ac:dyDescent="0.25">
      <c r="A69">
        <v>40689.300000000003</v>
      </c>
      <c r="B69">
        <v>24040.9</v>
      </c>
      <c r="C69">
        <v>34708.5</v>
      </c>
      <c r="D69">
        <v>33475.300000000003</v>
      </c>
      <c r="F69">
        <v>3607.65</v>
      </c>
      <c r="G69">
        <v>8570.74</v>
      </c>
      <c r="H69">
        <v>6457.23</v>
      </c>
      <c r="I69">
        <v>17288.3</v>
      </c>
      <c r="J69">
        <v>2565.27</v>
      </c>
    </row>
    <row r="70" spans="1:10" x14ac:dyDescent="0.25">
      <c r="A70">
        <v>41539.4</v>
      </c>
      <c r="B70">
        <v>48717.599999999999</v>
      </c>
      <c r="C70">
        <v>42846.6</v>
      </c>
      <c r="D70">
        <v>46396.6</v>
      </c>
      <c r="F70">
        <v>3839.74</v>
      </c>
      <c r="G70">
        <v>19371.7</v>
      </c>
      <c r="H70">
        <v>17118.099999999999</v>
      </c>
      <c r="I70">
        <v>3758.69</v>
      </c>
      <c r="J70">
        <v>2618.83</v>
      </c>
    </row>
    <row r="71" spans="1:10" x14ac:dyDescent="0.25">
      <c r="A71">
        <v>33151.300000000003</v>
      </c>
      <c r="B71">
        <v>38065</v>
      </c>
      <c r="C71">
        <v>35131.5</v>
      </c>
      <c r="D71">
        <v>35249.599999999999</v>
      </c>
      <c r="F71">
        <v>4446.74</v>
      </c>
      <c r="G71">
        <v>9471.6200000000008</v>
      </c>
      <c r="H71">
        <v>11699.1</v>
      </c>
      <c r="I71">
        <v>17532.8</v>
      </c>
      <c r="J71">
        <v>2938.81</v>
      </c>
    </row>
    <row r="72" spans="1:10" x14ac:dyDescent="0.25">
      <c r="A72">
        <v>35882.800000000003</v>
      </c>
      <c r="B72">
        <v>35260.699999999997</v>
      </c>
      <c r="C72">
        <v>36699.800000000003</v>
      </c>
      <c r="D72">
        <v>36179.300000000003</v>
      </c>
      <c r="F72">
        <v>7673.99</v>
      </c>
      <c r="G72">
        <v>11292.6</v>
      </c>
      <c r="H72">
        <v>20147.599999999999</v>
      </c>
      <c r="I72">
        <v>13077.8</v>
      </c>
      <c r="J72">
        <v>2536.44</v>
      </c>
    </row>
    <row r="73" spans="1:10" x14ac:dyDescent="0.25">
      <c r="A73">
        <v>33544.1</v>
      </c>
      <c r="B73">
        <v>41141.1</v>
      </c>
      <c r="C73">
        <v>34832.1</v>
      </c>
      <c r="D73">
        <v>34946.1</v>
      </c>
      <c r="F73">
        <v>7040.9</v>
      </c>
      <c r="G73">
        <v>22329.8</v>
      </c>
      <c r="H73">
        <v>9994.83</v>
      </c>
      <c r="I73">
        <v>35727.5</v>
      </c>
      <c r="J73">
        <v>1455.67</v>
      </c>
    </row>
    <row r="74" spans="1:10" x14ac:dyDescent="0.25">
      <c r="A74">
        <v>37128.300000000003</v>
      </c>
      <c r="B74">
        <v>39056.5</v>
      </c>
      <c r="C74">
        <v>22333.8</v>
      </c>
      <c r="D74">
        <v>35031.300000000003</v>
      </c>
      <c r="F74">
        <v>7367.74</v>
      </c>
      <c r="G74">
        <v>7439.14</v>
      </c>
      <c r="H74">
        <v>23825.3</v>
      </c>
      <c r="I74">
        <v>9992.0499999999993</v>
      </c>
      <c r="J74">
        <v>1400.74</v>
      </c>
    </row>
    <row r="75" spans="1:10" x14ac:dyDescent="0.25">
      <c r="A75">
        <v>35207.1</v>
      </c>
      <c r="B75">
        <v>30878.5</v>
      </c>
      <c r="C75">
        <v>27914.9</v>
      </c>
      <c r="D75">
        <v>42716.2</v>
      </c>
      <c r="F75">
        <v>4526.3900000000003</v>
      </c>
      <c r="G75">
        <v>11846</v>
      </c>
      <c r="H75">
        <v>10597.7</v>
      </c>
      <c r="I75">
        <v>10044.200000000001</v>
      </c>
      <c r="J75">
        <v>1635.57</v>
      </c>
    </row>
    <row r="76" spans="1:10" x14ac:dyDescent="0.25">
      <c r="A76">
        <v>34244.400000000001</v>
      </c>
      <c r="B76">
        <v>40553.4</v>
      </c>
      <c r="C76">
        <v>33096.300000000003</v>
      </c>
      <c r="D76">
        <v>34624.800000000003</v>
      </c>
      <c r="F76">
        <v>4537.38</v>
      </c>
      <c r="G76">
        <v>14385.3</v>
      </c>
      <c r="H76">
        <v>15170.8</v>
      </c>
      <c r="I76">
        <v>10685.6</v>
      </c>
      <c r="J76">
        <v>2454.04</v>
      </c>
    </row>
    <row r="77" spans="1:10" x14ac:dyDescent="0.25">
      <c r="A77">
        <v>31326.2</v>
      </c>
      <c r="B77">
        <v>35119.199999999997</v>
      </c>
      <c r="C77">
        <v>32132.2</v>
      </c>
      <c r="D77">
        <v>29790.799999999999</v>
      </c>
      <c r="F77">
        <v>3543.11</v>
      </c>
      <c r="G77">
        <v>6806.05</v>
      </c>
      <c r="H77">
        <v>13602.5</v>
      </c>
      <c r="I77">
        <v>11236.3</v>
      </c>
      <c r="J77">
        <v>8254.75</v>
      </c>
    </row>
    <row r="78" spans="1:10" x14ac:dyDescent="0.25">
      <c r="A78">
        <v>29694.7</v>
      </c>
      <c r="B78">
        <v>37798.5</v>
      </c>
      <c r="C78">
        <v>25205.4</v>
      </c>
      <c r="D78">
        <v>27095</v>
      </c>
      <c r="F78">
        <v>2651.84</v>
      </c>
      <c r="G78">
        <v>28895.5</v>
      </c>
      <c r="H78">
        <v>5214.3999999999996</v>
      </c>
      <c r="I78">
        <v>23808.7</v>
      </c>
      <c r="J78">
        <v>6597.21</v>
      </c>
    </row>
    <row r="79" spans="1:10" x14ac:dyDescent="0.25">
      <c r="A79">
        <v>30945.8</v>
      </c>
      <c r="B79">
        <v>27739.200000000001</v>
      </c>
      <c r="C79">
        <v>31334.3</v>
      </c>
      <c r="D79">
        <v>32249</v>
      </c>
      <c r="F79">
        <v>4049.85</v>
      </c>
      <c r="G79">
        <v>11251.4</v>
      </c>
      <c r="H79">
        <v>11497.2</v>
      </c>
      <c r="I79">
        <v>13682.1</v>
      </c>
      <c r="J79">
        <v>4766.63</v>
      </c>
    </row>
    <row r="80" spans="1:10" x14ac:dyDescent="0.25">
      <c r="A80">
        <v>25502</v>
      </c>
      <c r="B80">
        <v>42242.5</v>
      </c>
      <c r="C80">
        <v>28454.6</v>
      </c>
      <c r="D80">
        <v>32038.9</v>
      </c>
      <c r="F80">
        <v>3508.77</v>
      </c>
      <c r="G80">
        <v>13533.8</v>
      </c>
      <c r="H80">
        <v>5837.87</v>
      </c>
      <c r="I80">
        <v>5033.1000000000004</v>
      </c>
      <c r="J80">
        <v>6183.85</v>
      </c>
    </row>
    <row r="81" spans="1:10" x14ac:dyDescent="0.25">
      <c r="A81">
        <v>18323.8</v>
      </c>
      <c r="B81">
        <v>37110.5</v>
      </c>
      <c r="C81">
        <v>19738.3</v>
      </c>
      <c r="D81">
        <v>38261.300000000003</v>
      </c>
      <c r="F81">
        <v>2535.11</v>
      </c>
      <c r="G81">
        <v>7432.27</v>
      </c>
      <c r="H81">
        <v>7430.89</v>
      </c>
      <c r="I81">
        <v>18764.599999999999</v>
      </c>
      <c r="J81">
        <v>4067.64</v>
      </c>
    </row>
    <row r="82" spans="1:10" x14ac:dyDescent="0.25">
      <c r="A82">
        <v>26391.9</v>
      </c>
      <c r="B82">
        <v>34288.400000000001</v>
      </c>
      <c r="C82">
        <v>22398.3</v>
      </c>
      <c r="D82">
        <v>26856.1</v>
      </c>
      <c r="F82">
        <v>2745.22</v>
      </c>
      <c r="G82">
        <v>9622.68</v>
      </c>
      <c r="H82">
        <v>8053</v>
      </c>
      <c r="I82">
        <v>8197.16</v>
      </c>
      <c r="J82">
        <v>2967.64</v>
      </c>
    </row>
    <row r="83" spans="1:10" x14ac:dyDescent="0.25">
      <c r="A83">
        <v>18766</v>
      </c>
      <c r="B83">
        <v>43209.3</v>
      </c>
      <c r="C83">
        <v>22912</v>
      </c>
      <c r="D83">
        <v>26374.1</v>
      </c>
      <c r="F83">
        <v>2764.45</v>
      </c>
      <c r="G83">
        <v>18650.7</v>
      </c>
      <c r="H83">
        <v>8572.1</v>
      </c>
      <c r="I83">
        <v>14029.5</v>
      </c>
      <c r="J83">
        <v>3041.8</v>
      </c>
    </row>
    <row r="84" spans="1:10" x14ac:dyDescent="0.25">
      <c r="A84">
        <v>20898.8</v>
      </c>
      <c r="B84">
        <v>36669.699999999997</v>
      </c>
      <c r="C84">
        <v>19278.2</v>
      </c>
      <c r="D84">
        <v>29907.5</v>
      </c>
      <c r="F84">
        <v>12915.9</v>
      </c>
      <c r="G84">
        <v>7131.52</v>
      </c>
      <c r="H84">
        <v>7027.14</v>
      </c>
      <c r="I84">
        <v>22167.599999999999</v>
      </c>
      <c r="J84">
        <v>4828.43</v>
      </c>
    </row>
    <row r="85" spans="1:10" x14ac:dyDescent="0.25">
      <c r="A85">
        <v>17017.8</v>
      </c>
      <c r="B85">
        <v>31227.3</v>
      </c>
      <c r="C85">
        <v>14566.5</v>
      </c>
      <c r="D85">
        <v>30562.6</v>
      </c>
      <c r="F85">
        <v>8620.19</v>
      </c>
      <c r="G85">
        <v>6369.34</v>
      </c>
      <c r="H85">
        <v>8640.76</v>
      </c>
      <c r="I85">
        <v>6318.5</v>
      </c>
      <c r="J85">
        <v>1097.25</v>
      </c>
    </row>
    <row r="86" spans="1:10" x14ac:dyDescent="0.25">
      <c r="A86">
        <v>19492.5</v>
      </c>
      <c r="B86">
        <v>31166.9</v>
      </c>
      <c r="C86">
        <v>18226.3</v>
      </c>
      <c r="D86">
        <v>21924.6</v>
      </c>
      <c r="F86">
        <v>8400.43</v>
      </c>
      <c r="G86">
        <v>6569.85</v>
      </c>
      <c r="H86">
        <v>14107.8</v>
      </c>
      <c r="I86">
        <v>14088.6</v>
      </c>
      <c r="J86">
        <v>1952.79</v>
      </c>
    </row>
    <row r="87" spans="1:10" x14ac:dyDescent="0.25">
      <c r="A87">
        <v>17019.2</v>
      </c>
      <c r="B87">
        <v>41197.4</v>
      </c>
      <c r="C87">
        <v>17837.7</v>
      </c>
      <c r="D87">
        <v>32623.9</v>
      </c>
      <c r="F87">
        <v>38898.5</v>
      </c>
      <c r="G87">
        <v>6420.16</v>
      </c>
      <c r="H87">
        <v>8224.66</v>
      </c>
      <c r="I87">
        <v>12163.2</v>
      </c>
      <c r="J87">
        <v>6304.7</v>
      </c>
    </row>
    <row r="88" spans="1:10" x14ac:dyDescent="0.25">
      <c r="A88">
        <v>19531</v>
      </c>
      <c r="B88">
        <v>33041.4</v>
      </c>
      <c r="C88">
        <v>14304.2</v>
      </c>
      <c r="D88">
        <v>26694</v>
      </c>
      <c r="F88">
        <v>34446.300000000003</v>
      </c>
      <c r="G88">
        <v>12152.3</v>
      </c>
      <c r="H88">
        <v>7020.28</v>
      </c>
      <c r="I88">
        <v>22653.8</v>
      </c>
      <c r="J88">
        <v>3194.23</v>
      </c>
    </row>
    <row r="89" spans="1:10" x14ac:dyDescent="0.25">
      <c r="A89">
        <v>15824.5</v>
      </c>
      <c r="B89">
        <v>34225.199999999997</v>
      </c>
      <c r="C89">
        <v>14581.6</v>
      </c>
      <c r="D89">
        <v>28554.799999999999</v>
      </c>
      <c r="F89">
        <v>35362.300000000003</v>
      </c>
      <c r="G89">
        <v>3571.94</v>
      </c>
      <c r="H89">
        <v>8940.14</v>
      </c>
      <c r="I89">
        <v>13032.5</v>
      </c>
      <c r="J89">
        <v>22712.799999999999</v>
      </c>
    </row>
    <row r="90" spans="1:10" x14ac:dyDescent="0.25">
      <c r="A90">
        <v>15722.8</v>
      </c>
      <c r="B90">
        <v>40116.699999999997</v>
      </c>
      <c r="C90">
        <v>15275.1</v>
      </c>
      <c r="D90">
        <v>22188.3</v>
      </c>
      <c r="F90">
        <v>21125.4</v>
      </c>
      <c r="G90">
        <v>5968.34</v>
      </c>
      <c r="H90">
        <v>5424.51</v>
      </c>
      <c r="I90">
        <v>13664.2</v>
      </c>
      <c r="J90">
        <v>45384.4</v>
      </c>
    </row>
    <row r="91" spans="1:10" x14ac:dyDescent="0.25">
      <c r="A91">
        <v>17199.099999999999</v>
      </c>
      <c r="B91">
        <v>33876.400000000001</v>
      </c>
      <c r="C91">
        <v>7689.05</v>
      </c>
      <c r="D91">
        <v>24407.5</v>
      </c>
      <c r="F91">
        <v>44849</v>
      </c>
      <c r="G91">
        <v>5292.68</v>
      </c>
      <c r="H91">
        <v>5685.44</v>
      </c>
      <c r="I91">
        <v>12588.9</v>
      </c>
      <c r="J91">
        <v>54041.599999999999</v>
      </c>
    </row>
    <row r="92" spans="1:10" x14ac:dyDescent="0.25">
      <c r="A92">
        <v>34245.800000000003</v>
      </c>
      <c r="B92">
        <v>19768.599999999999</v>
      </c>
      <c r="C92">
        <v>16403.900000000001</v>
      </c>
      <c r="D92">
        <v>30480.2</v>
      </c>
      <c r="F92">
        <v>54891.9</v>
      </c>
      <c r="G92">
        <v>5744.49</v>
      </c>
      <c r="H92">
        <v>18043.7</v>
      </c>
      <c r="I92">
        <v>4987.79</v>
      </c>
      <c r="J92">
        <v>43389</v>
      </c>
    </row>
    <row r="93" spans="1:10" x14ac:dyDescent="0.25">
      <c r="A93">
        <v>33419.1</v>
      </c>
      <c r="B93">
        <v>35035.5</v>
      </c>
      <c r="C93">
        <v>26367.200000000001</v>
      </c>
      <c r="D93">
        <v>30761.7</v>
      </c>
      <c r="F93">
        <v>49205.1</v>
      </c>
      <c r="G93">
        <v>14934.6</v>
      </c>
      <c r="H93">
        <v>8272.7199999999993</v>
      </c>
      <c r="I93">
        <v>8160.08</v>
      </c>
      <c r="J93">
        <v>46868.9</v>
      </c>
    </row>
    <row r="94" spans="1:10" x14ac:dyDescent="0.25">
      <c r="A94">
        <v>33725.300000000003</v>
      </c>
      <c r="B94">
        <v>18538.099999999999</v>
      </c>
      <c r="C94">
        <v>14293.2</v>
      </c>
      <c r="D94">
        <v>28366.7</v>
      </c>
      <c r="F94">
        <v>40473.699999999997</v>
      </c>
      <c r="G94">
        <v>4454.97</v>
      </c>
      <c r="H94">
        <v>6808.79</v>
      </c>
      <c r="I94">
        <v>3934.47</v>
      </c>
      <c r="J94">
        <v>19665.5</v>
      </c>
    </row>
    <row r="95" spans="1:10" x14ac:dyDescent="0.25">
      <c r="A95">
        <v>41056</v>
      </c>
      <c r="B95">
        <v>14905.7</v>
      </c>
      <c r="C95">
        <v>18281.2</v>
      </c>
      <c r="D95">
        <v>29582.1</v>
      </c>
      <c r="F95">
        <v>26037.599999999999</v>
      </c>
      <c r="G95">
        <v>5961.48</v>
      </c>
      <c r="H95">
        <v>18943.2</v>
      </c>
      <c r="I95">
        <v>4292.8999999999996</v>
      </c>
      <c r="J95">
        <v>2654.57</v>
      </c>
    </row>
    <row r="96" spans="1:10" x14ac:dyDescent="0.25">
      <c r="A96">
        <v>4628</v>
      </c>
      <c r="B96">
        <v>21332.7</v>
      </c>
      <c r="C96">
        <v>15456.4</v>
      </c>
      <c r="D96">
        <v>27453.5</v>
      </c>
      <c r="F96">
        <v>16855.8</v>
      </c>
      <c r="G96">
        <v>3254.71</v>
      </c>
      <c r="H96">
        <v>21493.4</v>
      </c>
      <c r="I96">
        <v>9170.83</v>
      </c>
      <c r="J96">
        <v>5955.95</v>
      </c>
    </row>
    <row r="97" spans="1:10" x14ac:dyDescent="0.25">
      <c r="A97">
        <v>33664.9</v>
      </c>
      <c r="B97">
        <v>20260.2</v>
      </c>
      <c r="C97">
        <v>16748.599999999999</v>
      </c>
      <c r="D97">
        <v>18008</v>
      </c>
      <c r="F97">
        <v>11167.6</v>
      </c>
      <c r="G97">
        <v>5615.4</v>
      </c>
      <c r="H97">
        <v>6954.36</v>
      </c>
      <c r="I97">
        <v>9519.64</v>
      </c>
      <c r="J97">
        <v>7855.2</v>
      </c>
    </row>
    <row r="98" spans="1:10" x14ac:dyDescent="0.25">
      <c r="A98">
        <v>35818.199999999997</v>
      </c>
      <c r="B98">
        <v>15512.7</v>
      </c>
      <c r="C98">
        <v>13101.2</v>
      </c>
      <c r="D98">
        <v>20565</v>
      </c>
      <c r="F98">
        <v>33767.800000000003</v>
      </c>
      <c r="G98">
        <v>5387.44</v>
      </c>
      <c r="H98">
        <v>15332.8</v>
      </c>
      <c r="I98">
        <v>2727.35</v>
      </c>
      <c r="J98">
        <v>3834.22</v>
      </c>
    </row>
    <row r="99" spans="1:10" x14ac:dyDescent="0.25">
      <c r="A99">
        <v>38150.1</v>
      </c>
      <c r="B99">
        <v>16082.6</v>
      </c>
      <c r="C99">
        <v>7469.32</v>
      </c>
      <c r="D99">
        <v>18874.5</v>
      </c>
      <c r="F99">
        <v>3684.54</v>
      </c>
      <c r="G99">
        <v>8675.11</v>
      </c>
      <c r="H99">
        <v>18078</v>
      </c>
      <c r="I99">
        <v>7838.73</v>
      </c>
      <c r="J99">
        <v>21993.200000000001</v>
      </c>
    </row>
    <row r="100" spans="1:10" x14ac:dyDescent="0.25">
      <c r="A100">
        <v>27369.7</v>
      </c>
      <c r="B100">
        <v>13245.4</v>
      </c>
      <c r="C100">
        <v>11475.2</v>
      </c>
      <c r="D100">
        <v>20414</v>
      </c>
      <c r="F100">
        <v>1709.75</v>
      </c>
      <c r="G100">
        <v>6747</v>
      </c>
      <c r="H100">
        <v>18950.099999999999</v>
      </c>
      <c r="I100">
        <v>5222.62</v>
      </c>
      <c r="J100">
        <v>5874.92</v>
      </c>
    </row>
    <row r="101" spans="1:10" x14ac:dyDescent="0.25">
      <c r="A101">
        <v>32404.2</v>
      </c>
      <c r="B101">
        <v>16717.099999999999</v>
      </c>
      <c r="C101">
        <v>14904.3</v>
      </c>
      <c r="D101">
        <v>18170</v>
      </c>
      <c r="F101">
        <v>3662.57</v>
      </c>
      <c r="G101">
        <v>2878.43</v>
      </c>
      <c r="H101">
        <v>5354.47</v>
      </c>
      <c r="I101">
        <v>3530.73</v>
      </c>
      <c r="J101">
        <v>10427.4</v>
      </c>
    </row>
    <row r="102" spans="1:10" x14ac:dyDescent="0.25">
      <c r="A102">
        <v>26327.4</v>
      </c>
      <c r="B102">
        <v>14524</v>
      </c>
      <c r="C102">
        <v>15773.6</v>
      </c>
      <c r="D102">
        <v>17196.3</v>
      </c>
      <c r="F102">
        <v>796.51</v>
      </c>
      <c r="G102">
        <v>2760.32</v>
      </c>
      <c r="H102">
        <v>17520.5</v>
      </c>
      <c r="I102">
        <v>3588.4</v>
      </c>
      <c r="J102">
        <v>7186.42</v>
      </c>
    </row>
    <row r="103" spans="1:10" x14ac:dyDescent="0.25">
      <c r="A103">
        <v>26560.9</v>
      </c>
      <c r="B103">
        <v>15613</v>
      </c>
      <c r="C103">
        <v>9667.9599999999991</v>
      </c>
      <c r="D103">
        <v>14687.3</v>
      </c>
      <c r="F103">
        <v>914.61300000000006</v>
      </c>
      <c r="G103">
        <v>3044.6</v>
      </c>
      <c r="H103">
        <v>14492.4</v>
      </c>
      <c r="I103">
        <v>6774.44</v>
      </c>
      <c r="J103">
        <v>6929.61</v>
      </c>
    </row>
    <row r="104" spans="1:10" x14ac:dyDescent="0.25">
      <c r="A104">
        <v>16956</v>
      </c>
      <c r="B104">
        <v>19081.7</v>
      </c>
      <c r="C104">
        <v>10814.7</v>
      </c>
      <c r="D104">
        <v>21275</v>
      </c>
      <c r="F104">
        <v>3831.49</v>
      </c>
      <c r="G104">
        <v>5204.79</v>
      </c>
      <c r="H104">
        <v>4553.84</v>
      </c>
      <c r="I104">
        <v>14172.3</v>
      </c>
      <c r="J104">
        <v>276.03100000000001</v>
      </c>
    </row>
    <row r="105" spans="1:10" x14ac:dyDescent="0.25">
      <c r="A105">
        <v>18948.7</v>
      </c>
      <c r="B105">
        <v>27719.7</v>
      </c>
      <c r="C105">
        <v>14897.4</v>
      </c>
      <c r="D105">
        <v>15994.7</v>
      </c>
      <c r="F105">
        <v>1181.03</v>
      </c>
      <c r="G105">
        <v>3823.25</v>
      </c>
      <c r="H105">
        <v>5285.81</v>
      </c>
      <c r="I105">
        <v>21421.9</v>
      </c>
      <c r="J105">
        <v>2173.91</v>
      </c>
    </row>
    <row r="106" spans="1:10" x14ac:dyDescent="0.25">
      <c r="A106">
        <v>20457.900000000001</v>
      </c>
      <c r="B106">
        <v>15298.3</v>
      </c>
      <c r="C106">
        <v>9474.32</v>
      </c>
      <c r="D106">
        <v>21258.5</v>
      </c>
      <c r="F106">
        <v>1598.51</v>
      </c>
      <c r="G106">
        <v>10350.5</v>
      </c>
      <c r="H106">
        <v>11210.2</v>
      </c>
      <c r="I106">
        <v>14489.6</v>
      </c>
      <c r="J106">
        <v>1866.3</v>
      </c>
    </row>
    <row r="107" spans="1:10" x14ac:dyDescent="0.25">
      <c r="A107">
        <v>20140.7</v>
      </c>
      <c r="B107">
        <v>18123.2</v>
      </c>
      <c r="C107">
        <v>10566.1</v>
      </c>
      <c r="D107">
        <v>18893.7</v>
      </c>
      <c r="F107">
        <v>1153.57</v>
      </c>
      <c r="G107">
        <v>3375.56</v>
      </c>
      <c r="H107">
        <v>4832.62</v>
      </c>
      <c r="I107">
        <v>21375.200000000001</v>
      </c>
      <c r="J107">
        <v>1623.23</v>
      </c>
    </row>
    <row r="108" spans="1:10" x14ac:dyDescent="0.25">
      <c r="A108">
        <v>12827.9</v>
      </c>
      <c r="B108">
        <v>26283.200000000001</v>
      </c>
      <c r="C108">
        <v>14400.3</v>
      </c>
      <c r="D108">
        <v>21119.8</v>
      </c>
      <c r="F108">
        <v>15195.5</v>
      </c>
      <c r="G108">
        <v>2963.57</v>
      </c>
      <c r="H108">
        <v>8031.02</v>
      </c>
      <c r="I108">
        <v>18288.099999999999</v>
      </c>
      <c r="J108">
        <v>950.31500000000005</v>
      </c>
    </row>
    <row r="109" spans="1:10" x14ac:dyDescent="0.25">
      <c r="A109">
        <v>18900.599999999999</v>
      </c>
      <c r="B109">
        <v>16450.5</v>
      </c>
      <c r="C109">
        <v>14150.4</v>
      </c>
      <c r="D109">
        <v>12891.1</v>
      </c>
      <c r="G109">
        <v>2551.58</v>
      </c>
      <c r="H109">
        <v>5370.95</v>
      </c>
      <c r="I109">
        <v>12977.6</v>
      </c>
      <c r="J109">
        <v>1499.63</v>
      </c>
    </row>
    <row r="110" spans="1:10" x14ac:dyDescent="0.25">
      <c r="A110">
        <v>16945.099999999999</v>
      </c>
      <c r="B110">
        <v>15400</v>
      </c>
      <c r="C110">
        <v>11710</v>
      </c>
      <c r="D110">
        <v>15043</v>
      </c>
      <c r="G110">
        <v>4394.55</v>
      </c>
      <c r="H110">
        <v>5910.66</v>
      </c>
      <c r="I110">
        <v>9596.57</v>
      </c>
      <c r="J110">
        <v>1535.34</v>
      </c>
    </row>
    <row r="111" spans="1:10" x14ac:dyDescent="0.25">
      <c r="A111">
        <v>13927.9</v>
      </c>
      <c r="B111">
        <v>13447.2</v>
      </c>
      <c r="C111">
        <v>5686.79</v>
      </c>
      <c r="D111">
        <v>13132.8</v>
      </c>
      <c r="G111">
        <v>1858.07</v>
      </c>
      <c r="H111">
        <v>8194.44</v>
      </c>
      <c r="I111">
        <v>12550.5</v>
      </c>
      <c r="J111">
        <v>880.27700000000004</v>
      </c>
    </row>
    <row r="112" spans="1:10" x14ac:dyDescent="0.25">
      <c r="A112">
        <v>16136.2</v>
      </c>
      <c r="B112">
        <v>16234.9</v>
      </c>
      <c r="C112">
        <v>11971</v>
      </c>
      <c r="D112">
        <v>11935.3</v>
      </c>
      <c r="G112">
        <v>1753.7</v>
      </c>
      <c r="H112">
        <v>4111.6400000000003</v>
      </c>
      <c r="I112">
        <v>11777.4</v>
      </c>
      <c r="J112">
        <v>1507.87</v>
      </c>
    </row>
    <row r="113" spans="1:9" x14ac:dyDescent="0.25">
      <c r="A113">
        <v>16235.1</v>
      </c>
      <c r="B113">
        <v>16303.6</v>
      </c>
      <c r="C113">
        <v>9786.06</v>
      </c>
      <c r="D113">
        <v>7598.42</v>
      </c>
      <c r="G113">
        <v>1532.6</v>
      </c>
      <c r="H113">
        <v>4279.18</v>
      </c>
      <c r="I113">
        <v>56166.3</v>
      </c>
    </row>
    <row r="114" spans="1:9" x14ac:dyDescent="0.25">
      <c r="A114">
        <v>16652.599999999999</v>
      </c>
      <c r="B114">
        <v>12617.7</v>
      </c>
      <c r="C114">
        <v>8941.49</v>
      </c>
      <c r="D114">
        <v>9688.56</v>
      </c>
      <c r="G114">
        <v>1760.56</v>
      </c>
      <c r="H114">
        <v>9533.41</v>
      </c>
      <c r="I114">
        <v>42778</v>
      </c>
    </row>
    <row r="115" spans="1:9" x14ac:dyDescent="0.25">
      <c r="A115">
        <v>15887.6</v>
      </c>
      <c r="B115">
        <v>13478.8</v>
      </c>
      <c r="C115">
        <v>8202.66</v>
      </c>
      <c r="D115">
        <v>15194.1</v>
      </c>
      <c r="G115">
        <v>1682.29</v>
      </c>
      <c r="H115">
        <v>2636.72</v>
      </c>
    </row>
    <row r="116" spans="1:9" x14ac:dyDescent="0.25">
      <c r="A116">
        <v>10996</v>
      </c>
      <c r="B116">
        <v>13160.1</v>
      </c>
      <c r="C116">
        <v>8173.82</v>
      </c>
      <c r="D116">
        <v>11399.7</v>
      </c>
      <c r="G116">
        <v>2517.25</v>
      </c>
      <c r="H116">
        <v>3116</v>
      </c>
    </row>
    <row r="117" spans="1:9" x14ac:dyDescent="0.25">
      <c r="A117">
        <v>12558.8</v>
      </c>
      <c r="B117">
        <v>10914.8</v>
      </c>
      <c r="C117">
        <v>5118.25</v>
      </c>
      <c r="D117">
        <v>6120.76</v>
      </c>
      <c r="G117">
        <v>2298.9</v>
      </c>
      <c r="H117">
        <v>4178.93</v>
      </c>
    </row>
    <row r="118" spans="1:9" x14ac:dyDescent="0.25">
      <c r="A118">
        <v>11266.5</v>
      </c>
      <c r="B118">
        <v>5754.05</v>
      </c>
      <c r="C118">
        <v>6656.33</v>
      </c>
      <c r="D118">
        <v>8664.09</v>
      </c>
      <c r="G118">
        <v>720.98</v>
      </c>
      <c r="H118">
        <v>3830.12</v>
      </c>
    </row>
    <row r="119" spans="1:9" x14ac:dyDescent="0.25">
      <c r="A119">
        <v>9956.3799999999992</v>
      </c>
      <c r="B119">
        <v>8033.69</v>
      </c>
      <c r="C119">
        <v>3749.08</v>
      </c>
      <c r="D119">
        <v>7485.81</v>
      </c>
      <c r="G119">
        <v>1837.47</v>
      </c>
      <c r="H119">
        <v>8348.25</v>
      </c>
    </row>
    <row r="120" spans="1:9" x14ac:dyDescent="0.25">
      <c r="A120">
        <v>11435.4</v>
      </c>
      <c r="B120">
        <v>9416.59</v>
      </c>
      <c r="C120">
        <v>4378.05</v>
      </c>
      <c r="D120">
        <v>8529.51</v>
      </c>
      <c r="G120">
        <v>1378.79</v>
      </c>
      <c r="H120">
        <v>4275.0600000000004</v>
      </c>
    </row>
    <row r="121" spans="1:9" x14ac:dyDescent="0.25">
      <c r="A121">
        <v>8735.52</v>
      </c>
      <c r="B121">
        <v>31574.5</v>
      </c>
      <c r="C121">
        <v>5789.79</v>
      </c>
      <c r="D121">
        <v>2599.64</v>
      </c>
      <c r="G121">
        <v>1121.98</v>
      </c>
      <c r="H121">
        <v>3681.8</v>
      </c>
    </row>
    <row r="122" spans="1:9" x14ac:dyDescent="0.25">
      <c r="A122">
        <v>5309.15</v>
      </c>
      <c r="B122">
        <v>10850.3</v>
      </c>
      <c r="C122">
        <v>5582.42</v>
      </c>
      <c r="D122">
        <v>2668.3</v>
      </c>
      <c r="G122">
        <v>1557.32</v>
      </c>
      <c r="H122">
        <v>3334.36</v>
      </c>
    </row>
    <row r="123" spans="1:9" x14ac:dyDescent="0.25">
      <c r="A123">
        <v>9479.84</v>
      </c>
      <c r="B123">
        <v>34752.6</v>
      </c>
      <c r="C123">
        <v>3147.58</v>
      </c>
      <c r="D123">
        <v>3506.01</v>
      </c>
      <c r="G123">
        <v>653.68899999999996</v>
      </c>
      <c r="H123">
        <v>2397.77</v>
      </c>
    </row>
    <row r="124" spans="1:9" x14ac:dyDescent="0.25">
      <c r="A124">
        <v>10518</v>
      </c>
      <c r="B124">
        <v>29635.7</v>
      </c>
      <c r="C124">
        <v>2044.83</v>
      </c>
      <c r="D124">
        <v>2590.0300000000002</v>
      </c>
      <c r="G124">
        <v>726.47299999999996</v>
      </c>
      <c r="H124">
        <v>4206.3999999999996</v>
      </c>
    </row>
    <row r="125" spans="1:9" x14ac:dyDescent="0.25">
      <c r="A125">
        <v>7185.07</v>
      </c>
      <c r="B125">
        <v>32909.599999999999</v>
      </c>
      <c r="C125">
        <v>1899.26</v>
      </c>
      <c r="D125">
        <v>6373.44</v>
      </c>
      <c r="G125">
        <v>1330.72</v>
      </c>
      <c r="H125">
        <v>8874.2199999999993</v>
      </c>
    </row>
    <row r="126" spans="1:9" x14ac:dyDescent="0.25">
      <c r="A126">
        <v>3966.07</v>
      </c>
      <c r="B126">
        <v>34633.1</v>
      </c>
      <c r="C126">
        <v>7283.93</v>
      </c>
      <c r="D126">
        <v>2986.91</v>
      </c>
      <c r="G126">
        <v>11042.7</v>
      </c>
      <c r="H126">
        <v>4340.9799999999996</v>
      </c>
    </row>
    <row r="127" spans="1:9" x14ac:dyDescent="0.25">
      <c r="A127">
        <v>6812.91</v>
      </c>
      <c r="B127">
        <v>26389.200000000001</v>
      </c>
      <c r="C127">
        <v>7373.19</v>
      </c>
      <c r="D127">
        <v>6785.43</v>
      </c>
      <c r="G127">
        <v>15379.5</v>
      </c>
      <c r="H127">
        <v>6337.75</v>
      </c>
    </row>
    <row r="128" spans="1:9" x14ac:dyDescent="0.25">
      <c r="A128">
        <v>4894.42</v>
      </c>
      <c r="B128">
        <v>26249.1</v>
      </c>
      <c r="C128">
        <v>1995.39</v>
      </c>
      <c r="D128">
        <v>2715</v>
      </c>
      <c r="G128">
        <v>43769.7</v>
      </c>
      <c r="H128">
        <v>2916.88</v>
      </c>
    </row>
    <row r="129" spans="1:8" x14ac:dyDescent="0.25">
      <c r="A129">
        <v>4244.8500000000004</v>
      </c>
      <c r="B129">
        <v>5398.42</v>
      </c>
      <c r="C129">
        <v>26091.1</v>
      </c>
      <c r="D129">
        <v>5918.88</v>
      </c>
      <c r="G129">
        <v>9335.66</v>
      </c>
      <c r="H129">
        <v>5103.16</v>
      </c>
    </row>
    <row r="130" spans="1:8" x14ac:dyDescent="0.25">
      <c r="A130">
        <v>3219</v>
      </c>
      <c r="B130">
        <v>30724.7</v>
      </c>
      <c r="C130">
        <v>35020.300000000003</v>
      </c>
      <c r="D130">
        <v>11911.9</v>
      </c>
      <c r="G130">
        <v>15114.5</v>
      </c>
      <c r="H130">
        <v>3116</v>
      </c>
    </row>
    <row r="131" spans="1:8" x14ac:dyDescent="0.25">
      <c r="A131">
        <v>7360.85</v>
      </c>
      <c r="B131">
        <v>37068</v>
      </c>
      <c r="C131">
        <v>25832.9</v>
      </c>
      <c r="D131">
        <v>5462.95</v>
      </c>
      <c r="G131">
        <v>23904.9</v>
      </c>
      <c r="H131">
        <v>3381.05</v>
      </c>
    </row>
    <row r="132" spans="1:8" x14ac:dyDescent="0.25">
      <c r="A132">
        <v>4272.3100000000004</v>
      </c>
      <c r="B132">
        <v>6709.92</v>
      </c>
      <c r="C132">
        <v>11379.1</v>
      </c>
      <c r="D132">
        <v>6444.85</v>
      </c>
      <c r="G132">
        <v>36702.6</v>
      </c>
      <c r="H132">
        <v>2682.04</v>
      </c>
    </row>
    <row r="133" spans="1:8" x14ac:dyDescent="0.25">
      <c r="A133">
        <v>5218.51</v>
      </c>
      <c r="B133">
        <v>9187.34</v>
      </c>
      <c r="C133">
        <v>25319.3</v>
      </c>
      <c r="D133">
        <v>5188.29</v>
      </c>
      <c r="G133">
        <v>32858.800000000003</v>
      </c>
      <c r="H133">
        <v>19283.8</v>
      </c>
    </row>
    <row r="134" spans="1:8" x14ac:dyDescent="0.25">
      <c r="A134">
        <v>1300.51</v>
      </c>
      <c r="B134">
        <v>7910.18</v>
      </c>
      <c r="C134">
        <v>33373.699999999997</v>
      </c>
      <c r="D134">
        <v>3534.85</v>
      </c>
      <c r="G134">
        <v>11881.7</v>
      </c>
    </row>
    <row r="135" spans="1:8" x14ac:dyDescent="0.25">
      <c r="A135">
        <v>1402.13</v>
      </c>
      <c r="B135">
        <v>9021.17</v>
      </c>
      <c r="C135">
        <v>24886.7</v>
      </c>
      <c r="D135">
        <v>1906.13</v>
      </c>
      <c r="G135">
        <v>47963.7</v>
      </c>
    </row>
    <row r="136" spans="1:8" x14ac:dyDescent="0.25">
      <c r="A136">
        <v>1531.22</v>
      </c>
      <c r="B136">
        <v>4498.91</v>
      </c>
      <c r="C136">
        <v>19366.099999999999</v>
      </c>
      <c r="D136">
        <v>1485.9</v>
      </c>
      <c r="G136">
        <v>30901.8</v>
      </c>
    </row>
    <row r="137" spans="1:8" x14ac:dyDescent="0.25">
      <c r="A137">
        <v>27051.1</v>
      </c>
      <c r="B137">
        <v>4121.26</v>
      </c>
      <c r="C137">
        <v>2296.14</v>
      </c>
      <c r="D137">
        <v>1395.26</v>
      </c>
      <c r="G137">
        <v>35307.4</v>
      </c>
    </row>
    <row r="138" spans="1:8" x14ac:dyDescent="0.25">
      <c r="A138">
        <v>38573.1</v>
      </c>
      <c r="B138">
        <v>3044.59</v>
      </c>
      <c r="C138">
        <v>3337.09</v>
      </c>
      <c r="D138">
        <v>68487.399999999994</v>
      </c>
      <c r="G138">
        <v>13347</v>
      </c>
    </row>
    <row r="139" spans="1:8" x14ac:dyDescent="0.25">
      <c r="A139">
        <v>28640</v>
      </c>
      <c r="B139">
        <v>4239.3599999999997</v>
      </c>
      <c r="C139">
        <v>2515.87</v>
      </c>
      <c r="D139">
        <v>23991.4</v>
      </c>
      <c r="G139">
        <v>39545.4</v>
      </c>
    </row>
    <row r="140" spans="1:8" x14ac:dyDescent="0.25">
      <c r="A140">
        <v>33493.199999999997</v>
      </c>
      <c r="B140">
        <v>1306</v>
      </c>
      <c r="C140">
        <v>4273.68</v>
      </c>
      <c r="D140">
        <v>20911.099999999999</v>
      </c>
    </row>
    <row r="141" spans="1:8" x14ac:dyDescent="0.25">
      <c r="A141">
        <v>25547.4</v>
      </c>
      <c r="B141">
        <v>2601.02</v>
      </c>
    </row>
    <row r="142" spans="1:8" x14ac:dyDescent="0.25">
      <c r="A142">
        <v>42833</v>
      </c>
      <c r="B142">
        <v>11281.6</v>
      </c>
    </row>
    <row r="143" spans="1:8" x14ac:dyDescent="0.25">
      <c r="A143">
        <v>30941.7</v>
      </c>
    </row>
    <row r="144" spans="1:8" x14ac:dyDescent="0.25">
      <c r="A144">
        <v>26354.9</v>
      </c>
    </row>
    <row r="145" spans="1:1" x14ac:dyDescent="0.25">
      <c r="A145">
        <v>39907.9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topLeftCell="F1" workbookViewId="0">
      <selection activeCell="K3" sqref="K3"/>
    </sheetView>
  </sheetViews>
  <sheetFormatPr defaultRowHeight="15" x14ac:dyDescent="0.25"/>
  <sheetData>
    <row r="1" spans="1:24" x14ac:dyDescent="0.25">
      <c r="A1" t="s">
        <v>92</v>
      </c>
      <c r="F1" t="s">
        <v>93</v>
      </c>
      <c r="K1" t="s">
        <v>94</v>
      </c>
      <c r="P1" t="s">
        <v>95</v>
      </c>
      <c r="U1" t="s">
        <v>96</v>
      </c>
    </row>
    <row r="2" spans="1:24" x14ac:dyDescent="0.25">
      <c r="A2" t="s">
        <v>68</v>
      </c>
      <c r="B2" t="s">
        <v>58</v>
      </c>
      <c r="C2" t="s">
        <v>59</v>
      </c>
      <c r="D2" t="s">
        <v>60</v>
      </c>
      <c r="F2" t="s">
        <v>57</v>
      </c>
      <c r="G2" t="s">
        <v>58</v>
      </c>
      <c r="H2" t="s">
        <v>59</v>
      </c>
      <c r="I2" t="s">
        <v>60</v>
      </c>
      <c r="K2" t="s">
        <v>57</v>
      </c>
      <c r="L2" t="s">
        <v>58</v>
      </c>
      <c r="M2" t="s">
        <v>59</v>
      </c>
      <c r="N2" t="s">
        <v>60</v>
      </c>
      <c r="P2" t="s">
        <v>57</v>
      </c>
      <c r="Q2" t="s">
        <v>58</v>
      </c>
      <c r="R2" t="s">
        <v>59</v>
      </c>
      <c r="S2" t="s">
        <v>60</v>
      </c>
      <c r="U2" t="s">
        <v>57</v>
      </c>
      <c r="V2" t="s">
        <v>58</v>
      </c>
      <c r="W2" t="s">
        <v>59</v>
      </c>
      <c r="X2" t="s">
        <v>60</v>
      </c>
    </row>
    <row r="3" spans="1:24" x14ac:dyDescent="0.25">
      <c r="A3">
        <v>35303.199999999997</v>
      </c>
      <c r="B3">
        <v>36204.1</v>
      </c>
      <c r="C3">
        <v>28461.4</v>
      </c>
      <c r="D3">
        <v>17249.900000000001</v>
      </c>
      <c r="F3">
        <v>9053.7099999999991</v>
      </c>
      <c r="G3">
        <v>8911.75</v>
      </c>
      <c r="H3">
        <v>8195.2099999999991</v>
      </c>
      <c r="I3">
        <v>6000.19</v>
      </c>
      <c r="K3">
        <f>(((3/4)*A3)/3.14)^(1/3)</f>
        <v>20.353943413853333</v>
      </c>
      <c r="L3">
        <f>(((3/4)*B3)/3.14)^(1/3)</f>
        <v>20.525628161375149</v>
      </c>
      <c r="M3">
        <f>(((3/4)*C3)/3.14)^(1/3)</f>
        <v>18.943604793165871</v>
      </c>
      <c r="N3">
        <f>(((3/4)*D3)/3.14)^(1/3)</f>
        <v>16.031447323758353</v>
      </c>
      <c r="P3">
        <f>4*(3.14)*(K3^2)</f>
        <v>5203.3946369289542</v>
      </c>
      <c r="Q3">
        <f>4*(3.14)*(L3^2)</f>
        <v>5291.5457274230994</v>
      </c>
      <c r="R3">
        <f>4*(3.14)*(M3^2)</f>
        <v>4507.2836417492917</v>
      </c>
      <c r="S3">
        <f>4*(3.14)*(N3^2)</f>
        <v>3228.0117293781527</v>
      </c>
      <c r="U3">
        <f>P3/F3</f>
        <v>0.5747251278126817</v>
      </c>
      <c r="V3">
        <f>Q3/G3</f>
        <v>0.59377178751907311</v>
      </c>
      <c r="W3">
        <f>R3/H3</f>
        <v>0.5499900114517251</v>
      </c>
      <c r="X3">
        <f>S3/I3</f>
        <v>0.53798491870726639</v>
      </c>
    </row>
    <row r="4" spans="1:24" x14ac:dyDescent="0.25">
      <c r="A4">
        <v>36805.599999999999</v>
      </c>
      <c r="B4">
        <v>32755.8</v>
      </c>
      <c r="C4">
        <v>20999</v>
      </c>
      <c r="D4">
        <v>13966.4</v>
      </c>
      <c r="F4">
        <v>9117.98</v>
      </c>
      <c r="G4">
        <v>8244.75</v>
      </c>
      <c r="H4">
        <v>6731.12</v>
      </c>
      <c r="I4">
        <v>5120.21</v>
      </c>
      <c r="K4">
        <f t="shared" ref="K4:N67" si="0">(((3/4)*A4)/3.14)^(1/3)</f>
        <v>20.638676277341172</v>
      </c>
      <c r="L4">
        <f t="shared" si="0"/>
        <v>19.852107062603089</v>
      </c>
      <c r="M4">
        <f t="shared" si="0"/>
        <v>17.117621124502914</v>
      </c>
      <c r="N4">
        <f t="shared" si="0"/>
        <v>14.941884115020612</v>
      </c>
      <c r="P4">
        <f t="shared" ref="P4:S67" si="1">4*(3.14)*(K4^2)</f>
        <v>5349.9942785199191</v>
      </c>
      <c r="Q4">
        <f t="shared" si="1"/>
        <v>4949.9733046026968</v>
      </c>
      <c r="R4">
        <f t="shared" si="1"/>
        <v>3680.2426892030771</v>
      </c>
      <c r="S4">
        <f t="shared" si="1"/>
        <v>2804.1443553882186</v>
      </c>
      <c r="U4">
        <f t="shared" ref="U4:X67" si="2">P4/F4</f>
        <v>0.58675214011435861</v>
      </c>
      <c r="V4">
        <f t="shared" si="2"/>
        <v>0.60037882344554983</v>
      </c>
      <c r="W4">
        <f t="shared" si="2"/>
        <v>0.5467504203168384</v>
      </c>
      <c r="X4">
        <f t="shared" si="2"/>
        <v>0.54766198171329272</v>
      </c>
    </row>
    <row r="5" spans="1:24" x14ac:dyDescent="0.25">
      <c r="A5">
        <v>11714.2</v>
      </c>
      <c r="B5">
        <v>33951.9</v>
      </c>
      <c r="C5">
        <v>27434.2</v>
      </c>
      <c r="D5">
        <v>6475.07</v>
      </c>
      <c r="F5">
        <v>3619.55</v>
      </c>
      <c r="G5">
        <v>8316.09</v>
      </c>
      <c r="H5">
        <v>7927.48</v>
      </c>
      <c r="I5">
        <v>3269.24</v>
      </c>
      <c r="K5">
        <f t="shared" si="0"/>
        <v>14.091203384293392</v>
      </c>
      <c r="L5">
        <f t="shared" si="0"/>
        <v>20.090861793915582</v>
      </c>
      <c r="M5">
        <f t="shared" si="0"/>
        <v>18.712908982539023</v>
      </c>
      <c r="N5">
        <f t="shared" si="0"/>
        <v>11.564460073200623</v>
      </c>
      <c r="P5">
        <f t="shared" si="1"/>
        <v>2493.9388809880707</v>
      </c>
      <c r="Q5">
        <f t="shared" si="1"/>
        <v>5069.7526589350437</v>
      </c>
      <c r="R5">
        <f t="shared" si="1"/>
        <v>4398.1724101151976</v>
      </c>
      <c r="S5">
        <f t="shared" si="1"/>
        <v>1679.7334140152211</v>
      </c>
      <c r="U5">
        <f t="shared" si="2"/>
        <v>0.68901904407676939</v>
      </c>
      <c r="V5">
        <f t="shared" si="2"/>
        <v>0.60963176912888672</v>
      </c>
      <c r="W5">
        <f t="shared" si="2"/>
        <v>0.55480082070408221</v>
      </c>
      <c r="X5">
        <f t="shared" si="2"/>
        <v>0.51379935826529144</v>
      </c>
    </row>
    <row r="6" spans="1:24" x14ac:dyDescent="0.25">
      <c r="A6">
        <v>35962.400000000001</v>
      </c>
      <c r="B6">
        <v>37492.300000000003</v>
      </c>
      <c r="C6">
        <v>58796</v>
      </c>
      <c r="D6">
        <v>35207.1</v>
      </c>
      <c r="F6">
        <v>9456.0499999999993</v>
      </c>
      <c r="G6">
        <v>9013.18</v>
      </c>
      <c r="H6">
        <v>12707.6</v>
      </c>
      <c r="I6">
        <v>8644.7800000000007</v>
      </c>
      <c r="K6">
        <f t="shared" si="0"/>
        <v>20.479849501878693</v>
      </c>
      <c r="L6">
        <f t="shared" si="0"/>
        <v>20.766241465168502</v>
      </c>
      <c r="M6">
        <f t="shared" si="0"/>
        <v>24.126433793886243</v>
      </c>
      <c r="N6">
        <f t="shared" si="0"/>
        <v>20.335457917785757</v>
      </c>
      <c r="P6">
        <f t="shared" si="1"/>
        <v>5267.9683993821882</v>
      </c>
      <c r="Q6">
        <f t="shared" si="1"/>
        <v>5416.3340144464264</v>
      </c>
      <c r="R6">
        <f t="shared" si="1"/>
        <v>7310.9851835913487</v>
      </c>
      <c r="S6">
        <f t="shared" si="1"/>
        <v>5193.9474599990044</v>
      </c>
      <c r="U6">
        <f t="shared" si="2"/>
        <v>0.55710031137548854</v>
      </c>
      <c r="V6">
        <f t="shared" si="2"/>
        <v>0.60093485478448516</v>
      </c>
      <c r="W6">
        <f t="shared" si="2"/>
        <v>0.57532383641217444</v>
      </c>
      <c r="X6">
        <f t="shared" si="2"/>
        <v>0.60081892887950927</v>
      </c>
    </row>
    <row r="7" spans="1:24" x14ac:dyDescent="0.25">
      <c r="A7">
        <v>31267.1</v>
      </c>
      <c r="B7">
        <v>33930</v>
      </c>
      <c r="C7">
        <v>36735.5</v>
      </c>
      <c r="D7">
        <v>24951.3</v>
      </c>
      <c r="F7">
        <v>9301.19</v>
      </c>
      <c r="G7">
        <v>8553.02</v>
      </c>
      <c r="H7">
        <v>9522.82</v>
      </c>
      <c r="I7">
        <v>7311.01</v>
      </c>
      <c r="K7">
        <f t="shared" si="0"/>
        <v>19.54668312758891</v>
      </c>
      <c r="L7">
        <f t="shared" si="0"/>
        <v>20.086541127429062</v>
      </c>
      <c r="M7">
        <f t="shared" si="0"/>
        <v>20.625565132228417</v>
      </c>
      <c r="N7">
        <f t="shared" si="0"/>
        <v>18.130436680561964</v>
      </c>
      <c r="P7">
        <f t="shared" si="1"/>
        <v>4798.8346354070345</v>
      </c>
      <c r="Q7">
        <f t="shared" si="1"/>
        <v>5067.5723288665731</v>
      </c>
      <c r="R7">
        <f t="shared" si="1"/>
        <v>5343.1990490188855</v>
      </c>
      <c r="S7">
        <f t="shared" si="1"/>
        <v>4128.6319419020056</v>
      </c>
      <c r="U7">
        <f t="shared" si="2"/>
        <v>0.51593770640176517</v>
      </c>
      <c r="V7">
        <f t="shared" si="2"/>
        <v>0.59248924109455758</v>
      </c>
      <c r="W7">
        <f t="shared" si="2"/>
        <v>0.56109419783413794</v>
      </c>
      <c r="X7">
        <f t="shared" si="2"/>
        <v>0.56471430649144305</v>
      </c>
    </row>
    <row r="8" spans="1:24" x14ac:dyDescent="0.25">
      <c r="A8">
        <v>34222.5</v>
      </c>
      <c r="B8">
        <v>28212.9</v>
      </c>
      <c r="C8">
        <v>37136.5</v>
      </c>
      <c r="D8">
        <v>28988.799999999999</v>
      </c>
      <c r="F8">
        <v>9469.32</v>
      </c>
      <c r="G8">
        <v>7734</v>
      </c>
      <c r="H8">
        <v>10255.700000000001</v>
      </c>
      <c r="I8">
        <v>7568.86</v>
      </c>
      <c r="K8">
        <f t="shared" si="0"/>
        <v>20.144096001105627</v>
      </c>
      <c r="L8">
        <f t="shared" si="0"/>
        <v>18.888310567965913</v>
      </c>
      <c r="M8">
        <f t="shared" si="0"/>
        <v>20.700342375737765</v>
      </c>
      <c r="N8">
        <f t="shared" si="0"/>
        <v>19.05990000149491</v>
      </c>
      <c r="P8">
        <f t="shared" si="1"/>
        <v>5096.6546224941021</v>
      </c>
      <c r="Q8">
        <f t="shared" si="1"/>
        <v>4481.0095479658758</v>
      </c>
      <c r="R8">
        <f t="shared" si="1"/>
        <v>5382.0124313779243</v>
      </c>
      <c r="S8">
        <f t="shared" si="1"/>
        <v>4562.7941381213395</v>
      </c>
      <c r="U8">
        <f t="shared" si="2"/>
        <v>0.53822815392172851</v>
      </c>
      <c r="V8">
        <f t="shared" si="2"/>
        <v>0.57939094232814525</v>
      </c>
      <c r="W8">
        <f t="shared" si="2"/>
        <v>0.52478255325116019</v>
      </c>
      <c r="X8">
        <f t="shared" si="2"/>
        <v>0.60283769789920005</v>
      </c>
    </row>
    <row r="9" spans="1:24" x14ac:dyDescent="0.25">
      <c r="A9">
        <v>39111.4</v>
      </c>
      <c r="B9">
        <v>30601.1</v>
      </c>
      <c r="C9">
        <v>29631.5</v>
      </c>
      <c r="D9">
        <v>28986.1</v>
      </c>
      <c r="F9">
        <v>9960.2900000000009</v>
      </c>
      <c r="G9">
        <v>8214.36</v>
      </c>
      <c r="H9">
        <v>8203.58</v>
      </c>
      <c r="I9">
        <v>7521.02</v>
      </c>
      <c r="K9">
        <f t="shared" si="0"/>
        <v>21.060967877298619</v>
      </c>
      <c r="L9">
        <f t="shared" si="0"/>
        <v>19.40690222418981</v>
      </c>
      <c r="M9">
        <f t="shared" si="0"/>
        <v>19.199728348675574</v>
      </c>
      <c r="N9">
        <f t="shared" si="0"/>
        <v>19.059308240449354</v>
      </c>
      <c r="P9">
        <f t="shared" si="1"/>
        <v>5571.1684611832707</v>
      </c>
      <c r="Q9">
        <f t="shared" si="1"/>
        <v>4730.4458454771484</v>
      </c>
      <c r="R9">
        <f t="shared" si="1"/>
        <v>4629.9873824064825</v>
      </c>
      <c r="S9">
        <f t="shared" si="1"/>
        <v>4562.5108163920268</v>
      </c>
      <c r="U9">
        <f t="shared" si="2"/>
        <v>0.55933797722589107</v>
      </c>
      <c r="V9">
        <f t="shared" si="2"/>
        <v>0.57587515588276483</v>
      </c>
      <c r="W9">
        <f t="shared" si="2"/>
        <v>0.56438620485281821</v>
      </c>
      <c r="X9">
        <f t="shared" si="2"/>
        <v>0.60663458099992107</v>
      </c>
    </row>
    <row r="10" spans="1:24" x14ac:dyDescent="0.25">
      <c r="A10">
        <v>36307.1</v>
      </c>
      <c r="B10">
        <v>37471.699999999997</v>
      </c>
      <c r="C10">
        <v>38483.699999999997</v>
      </c>
      <c r="D10">
        <v>36613.300000000003</v>
      </c>
      <c r="F10">
        <v>9523.8700000000008</v>
      </c>
      <c r="G10">
        <v>9247.99</v>
      </c>
      <c r="H10">
        <v>9893.51</v>
      </c>
      <c r="I10">
        <v>8610.51</v>
      </c>
      <c r="K10">
        <f t="shared" si="0"/>
        <v>20.545074743090463</v>
      </c>
      <c r="L10">
        <f t="shared" si="0"/>
        <v>20.762437457889643</v>
      </c>
      <c r="M10">
        <f t="shared" si="0"/>
        <v>20.947690337638409</v>
      </c>
      <c r="N10">
        <f t="shared" si="0"/>
        <v>20.602669531940069</v>
      </c>
      <c r="P10">
        <f t="shared" si="1"/>
        <v>5301.5772082616213</v>
      </c>
      <c r="Q10">
        <f t="shared" si="1"/>
        <v>5414.3498434613039</v>
      </c>
      <c r="R10">
        <f t="shared" si="1"/>
        <v>5511.3999748487659</v>
      </c>
      <c r="S10">
        <f t="shared" si="1"/>
        <v>5331.3430975396859</v>
      </c>
      <c r="U10">
        <f t="shared" si="2"/>
        <v>0.55666207206331264</v>
      </c>
      <c r="V10">
        <f t="shared" si="2"/>
        <v>0.5854623375956618</v>
      </c>
      <c r="W10">
        <f t="shared" si="2"/>
        <v>0.55707225998141874</v>
      </c>
      <c r="X10">
        <f t="shared" si="2"/>
        <v>0.61916693639978182</v>
      </c>
    </row>
    <row r="11" spans="1:24" x14ac:dyDescent="0.25">
      <c r="A11">
        <v>44997.3</v>
      </c>
      <c r="B11">
        <v>45501.3</v>
      </c>
      <c r="C11">
        <v>44947.8</v>
      </c>
      <c r="D11">
        <v>36676.5</v>
      </c>
      <c r="F11">
        <v>10428.5</v>
      </c>
      <c r="G11">
        <v>9907.7199999999993</v>
      </c>
      <c r="H11">
        <v>11266.5</v>
      </c>
      <c r="I11">
        <v>9001.15</v>
      </c>
      <c r="K11">
        <f t="shared" si="0"/>
        <v>22.06849365454315</v>
      </c>
      <c r="L11">
        <f t="shared" si="0"/>
        <v>22.150581918519496</v>
      </c>
      <c r="M11">
        <f t="shared" si="0"/>
        <v>22.060398418843238</v>
      </c>
      <c r="N11">
        <f t="shared" si="0"/>
        <v>20.61451714134682</v>
      </c>
      <c r="P11">
        <f t="shared" si="1"/>
        <v>6116.9512569884782</v>
      </c>
      <c r="Q11">
        <f t="shared" si="1"/>
        <v>6162.5423883727781</v>
      </c>
      <c r="R11">
        <f t="shared" si="1"/>
        <v>6112.4644006801518</v>
      </c>
      <c r="S11">
        <f t="shared" si="1"/>
        <v>5337.4764611542769</v>
      </c>
      <c r="U11">
        <f t="shared" si="2"/>
        <v>0.5865609873892198</v>
      </c>
      <c r="V11">
        <f t="shared" si="2"/>
        <v>0.62199399946433476</v>
      </c>
      <c r="W11">
        <f t="shared" si="2"/>
        <v>0.54253445175344173</v>
      </c>
      <c r="X11">
        <f t="shared" si="2"/>
        <v>0.59297717082309231</v>
      </c>
    </row>
    <row r="12" spans="1:24" x14ac:dyDescent="0.25">
      <c r="A12">
        <v>39973.800000000003</v>
      </c>
      <c r="B12">
        <v>29020.400000000001</v>
      </c>
      <c r="C12">
        <v>73510.8</v>
      </c>
      <c r="D12">
        <v>38248.9</v>
      </c>
      <c r="F12">
        <v>9369.07</v>
      </c>
      <c r="G12">
        <v>7198.46</v>
      </c>
      <c r="H12">
        <v>14203</v>
      </c>
      <c r="I12">
        <v>9253.14</v>
      </c>
      <c r="K12">
        <f t="shared" si="0"/>
        <v>21.214640834186795</v>
      </c>
      <c r="L12">
        <f t="shared" si="0"/>
        <v>19.066823067462092</v>
      </c>
      <c r="M12">
        <f t="shared" si="0"/>
        <v>25.991275229333517</v>
      </c>
      <c r="N12">
        <f t="shared" si="0"/>
        <v>20.905000793509878</v>
      </c>
      <c r="P12">
        <f t="shared" si="1"/>
        <v>5652.7659806877355</v>
      </c>
      <c r="Q12">
        <f t="shared" si="1"/>
        <v>4566.1093980869609</v>
      </c>
      <c r="R12">
        <f t="shared" si="1"/>
        <v>8484.8626338698941</v>
      </c>
      <c r="S12">
        <f t="shared" si="1"/>
        <v>5488.9593706987071</v>
      </c>
      <c r="U12">
        <f t="shared" si="2"/>
        <v>0.6033433393802945</v>
      </c>
      <c r="V12">
        <f t="shared" si="2"/>
        <v>0.63431753431802929</v>
      </c>
      <c r="W12">
        <f t="shared" si="2"/>
        <v>0.59739932647116056</v>
      </c>
      <c r="X12">
        <f t="shared" si="2"/>
        <v>0.59319964581738815</v>
      </c>
    </row>
    <row r="13" spans="1:24" x14ac:dyDescent="0.25">
      <c r="A13">
        <v>39130.6</v>
      </c>
      <c r="B13">
        <v>38213.300000000003</v>
      </c>
      <c r="C13">
        <v>33511</v>
      </c>
      <c r="D13">
        <v>29146.7</v>
      </c>
      <c r="F13">
        <v>10155.1</v>
      </c>
      <c r="G13">
        <v>9790.56</v>
      </c>
      <c r="H13">
        <v>9519.02</v>
      </c>
      <c r="I13">
        <v>7965.92</v>
      </c>
      <c r="K13">
        <f t="shared" si="0"/>
        <v>21.064413628256485</v>
      </c>
      <c r="L13">
        <f t="shared" si="0"/>
        <v>20.898513033597876</v>
      </c>
      <c r="M13">
        <f t="shared" si="0"/>
        <v>20.003515836260988</v>
      </c>
      <c r="N13">
        <f t="shared" si="0"/>
        <v>19.094443346973442</v>
      </c>
      <c r="P13">
        <f t="shared" si="1"/>
        <v>5572.9915900686065</v>
      </c>
      <c r="Q13">
        <f t="shared" si="1"/>
        <v>5485.5529585141821</v>
      </c>
      <c r="R13">
        <f t="shared" si="1"/>
        <v>5025.7665113929943</v>
      </c>
      <c r="S13">
        <f t="shared" si="1"/>
        <v>4579.3479501385764</v>
      </c>
      <c r="U13">
        <f t="shared" si="2"/>
        <v>0.54878746541822399</v>
      </c>
      <c r="V13">
        <f t="shared" si="2"/>
        <v>0.56029000981702604</v>
      </c>
      <c r="W13">
        <f t="shared" si="2"/>
        <v>0.52797100031232147</v>
      </c>
      <c r="X13">
        <f t="shared" si="2"/>
        <v>0.5748674290149256</v>
      </c>
    </row>
    <row r="14" spans="1:24" x14ac:dyDescent="0.25">
      <c r="A14">
        <v>45052.2</v>
      </c>
      <c r="B14">
        <v>25485.599999999999</v>
      </c>
      <c r="C14">
        <v>46233.2</v>
      </c>
      <c r="D14">
        <v>30426.6</v>
      </c>
      <c r="F14">
        <v>10684.6</v>
      </c>
      <c r="G14">
        <v>7065.33</v>
      </c>
      <c r="H14">
        <v>11668.5</v>
      </c>
      <c r="I14">
        <v>8169.09</v>
      </c>
      <c r="K14">
        <f t="shared" si="0"/>
        <v>22.077465066195195</v>
      </c>
      <c r="L14">
        <f t="shared" si="0"/>
        <v>18.258937103465012</v>
      </c>
      <c r="M14">
        <f t="shared" si="0"/>
        <v>22.268716672766217</v>
      </c>
      <c r="N14">
        <f t="shared" si="0"/>
        <v>19.369943182555083</v>
      </c>
      <c r="P14">
        <f t="shared" si="1"/>
        <v>6121.9256646883096</v>
      </c>
      <c r="Q14">
        <f t="shared" si="1"/>
        <v>4187.3631289025388</v>
      </c>
      <c r="R14">
        <f t="shared" si="1"/>
        <v>6228.4505226843175</v>
      </c>
      <c r="S14">
        <f t="shared" si="1"/>
        <v>4712.4454181263773</v>
      </c>
      <c r="U14">
        <f t="shared" si="2"/>
        <v>0.57296722990924409</v>
      </c>
      <c r="V14">
        <f t="shared" si="2"/>
        <v>0.59266348902351895</v>
      </c>
      <c r="W14">
        <f t="shared" si="2"/>
        <v>0.53378330742463187</v>
      </c>
      <c r="X14">
        <f t="shared" si="2"/>
        <v>0.5768629575786749</v>
      </c>
    </row>
    <row r="15" spans="1:24" x14ac:dyDescent="0.25">
      <c r="A15">
        <v>37797.1</v>
      </c>
      <c r="B15">
        <v>39647</v>
      </c>
      <c r="C15">
        <v>46535.3</v>
      </c>
      <c r="D15">
        <v>31622.799999999999</v>
      </c>
      <c r="F15">
        <v>9911.3700000000008</v>
      </c>
      <c r="G15">
        <v>9644.52</v>
      </c>
      <c r="H15">
        <v>11165.4</v>
      </c>
      <c r="I15">
        <v>8016.48</v>
      </c>
      <c r="K15">
        <f t="shared" si="0"/>
        <v>20.822363878444666</v>
      </c>
      <c r="L15">
        <f t="shared" si="0"/>
        <v>21.156670163404517</v>
      </c>
      <c r="M15">
        <f t="shared" si="0"/>
        <v>22.317114645369145</v>
      </c>
      <c r="N15">
        <f t="shared" si="0"/>
        <v>19.620525977453408</v>
      </c>
      <c r="P15">
        <f t="shared" si="1"/>
        <v>5445.6497188286457</v>
      </c>
      <c r="Q15">
        <f t="shared" si="1"/>
        <v>5621.9149365828216</v>
      </c>
      <c r="R15">
        <f t="shared" si="1"/>
        <v>6255.5532925475482</v>
      </c>
      <c r="S15">
        <f t="shared" si="1"/>
        <v>4835.1608977769656</v>
      </c>
      <c r="U15">
        <f t="shared" si="2"/>
        <v>0.54943461083872813</v>
      </c>
      <c r="V15">
        <f t="shared" si="2"/>
        <v>0.5829128807429319</v>
      </c>
      <c r="W15">
        <f t="shared" si="2"/>
        <v>0.56026235446536155</v>
      </c>
      <c r="X15">
        <f t="shared" si="2"/>
        <v>0.60315261782939222</v>
      </c>
    </row>
    <row r="16" spans="1:24" x14ac:dyDescent="0.25">
      <c r="A16">
        <v>45795.199999999997</v>
      </c>
      <c r="B16">
        <v>38882.1</v>
      </c>
      <c r="C16">
        <v>43089.7</v>
      </c>
      <c r="D16">
        <v>32438.5</v>
      </c>
      <c r="F16">
        <v>10465.6</v>
      </c>
      <c r="G16">
        <v>9748.4699999999993</v>
      </c>
      <c r="H16">
        <v>10540.2</v>
      </c>
      <c r="I16">
        <v>8269.02</v>
      </c>
      <c r="K16">
        <f t="shared" si="0"/>
        <v>22.198170958964138</v>
      </c>
      <c r="L16">
        <f t="shared" si="0"/>
        <v>21.019728848955413</v>
      </c>
      <c r="M16">
        <f t="shared" si="0"/>
        <v>21.75212524874636</v>
      </c>
      <c r="N16">
        <f t="shared" si="0"/>
        <v>19.78779760594842</v>
      </c>
      <c r="P16">
        <f t="shared" si="1"/>
        <v>6189.0504516778892</v>
      </c>
      <c r="Q16">
        <f t="shared" si="1"/>
        <v>5549.3722510981224</v>
      </c>
      <c r="R16">
        <f t="shared" si="1"/>
        <v>5942.82620763459</v>
      </c>
      <c r="S16">
        <f t="shared" si="1"/>
        <v>4917.9550922203634</v>
      </c>
      <c r="U16">
        <f t="shared" si="2"/>
        <v>0.59137081979799433</v>
      </c>
      <c r="V16">
        <f t="shared" si="2"/>
        <v>0.569255714086223</v>
      </c>
      <c r="W16">
        <f t="shared" si="2"/>
        <v>0.56382480480774455</v>
      </c>
      <c r="X16">
        <f t="shared" si="2"/>
        <v>0.59474461208466822</v>
      </c>
    </row>
    <row r="17" spans="1:24" x14ac:dyDescent="0.25">
      <c r="A17">
        <v>43700.9</v>
      </c>
      <c r="B17">
        <v>49956.3</v>
      </c>
      <c r="C17">
        <v>37908.300000000003</v>
      </c>
      <c r="D17">
        <v>23146.799999999999</v>
      </c>
      <c r="F17">
        <v>10015.299999999999</v>
      </c>
      <c r="G17">
        <v>11341.2</v>
      </c>
      <c r="H17">
        <v>10154.9</v>
      </c>
      <c r="I17">
        <v>6884.81</v>
      </c>
      <c r="K17">
        <f t="shared" si="0"/>
        <v>21.854489462377835</v>
      </c>
      <c r="L17">
        <f t="shared" si="0"/>
        <v>22.851109606618191</v>
      </c>
      <c r="M17">
        <f t="shared" si="0"/>
        <v>20.842763855046041</v>
      </c>
      <c r="N17">
        <f t="shared" si="0"/>
        <v>17.682385646830205</v>
      </c>
      <c r="P17">
        <f t="shared" si="1"/>
        <v>5998.8909933444684</v>
      </c>
      <c r="Q17">
        <f t="shared" si="1"/>
        <v>6558.4955207861985</v>
      </c>
      <c r="R17">
        <f t="shared" si="1"/>
        <v>5456.3253122722044</v>
      </c>
      <c r="S17">
        <f t="shared" si="1"/>
        <v>3927.0945327701293</v>
      </c>
      <c r="U17">
        <f t="shared" si="2"/>
        <v>0.59897267114759112</v>
      </c>
      <c r="V17">
        <f t="shared" si="2"/>
        <v>0.57828938038181132</v>
      </c>
      <c r="W17">
        <f t="shared" si="2"/>
        <v>0.53730960543897077</v>
      </c>
      <c r="X17">
        <f t="shared" si="2"/>
        <v>0.57039984150181766</v>
      </c>
    </row>
    <row r="18" spans="1:24" x14ac:dyDescent="0.25">
      <c r="A18">
        <v>42561.1</v>
      </c>
      <c r="B18">
        <v>37707.9</v>
      </c>
      <c r="C18">
        <v>43839.5</v>
      </c>
      <c r="D18">
        <v>29193.4</v>
      </c>
      <c r="F18">
        <v>10318</v>
      </c>
      <c r="G18">
        <v>9649.9</v>
      </c>
      <c r="H18">
        <v>11067.3</v>
      </c>
      <c r="I18">
        <v>8143.74</v>
      </c>
      <c r="K18">
        <f t="shared" si="0"/>
        <v>21.662811451576591</v>
      </c>
      <c r="L18">
        <f t="shared" si="0"/>
        <v>20.805970928748913</v>
      </c>
      <c r="M18">
        <f t="shared" si="0"/>
        <v>21.877569350267187</v>
      </c>
      <c r="N18">
        <f t="shared" si="0"/>
        <v>19.104635863714773</v>
      </c>
      <c r="P18">
        <f t="shared" si="1"/>
        <v>5894.1241438311672</v>
      </c>
      <c r="Q18">
        <f t="shared" si="1"/>
        <v>5437.0786341765879</v>
      </c>
      <c r="R18">
        <f t="shared" si="1"/>
        <v>6011.568190887423</v>
      </c>
      <c r="S18">
        <f t="shared" si="1"/>
        <v>4584.238120253317</v>
      </c>
      <c r="U18">
        <f t="shared" si="2"/>
        <v>0.5712467671865834</v>
      </c>
      <c r="V18">
        <f t="shared" si="2"/>
        <v>0.56343367642945397</v>
      </c>
      <c r="W18">
        <f t="shared" si="2"/>
        <v>0.54318290738368191</v>
      </c>
      <c r="X18">
        <f t="shared" si="2"/>
        <v>0.56291557935952241</v>
      </c>
    </row>
    <row r="19" spans="1:24" x14ac:dyDescent="0.25">
      <c r="A19">
        <v>39986.199999999997</v>
      </c>
      <c r="B19">
        <v>31442.9</v>
      </c>
      <c r="C19">
        <v>44623.7</v>
      </c>
      <c r="D19">
        <v>36048.9</v>
      </c>
      <c r="F19">
        <v>9917.43</v>
      </c>
      <c r="G19">
        <v>7877.42</v>
      </c>
      <c r="H19">
        <v>11493.7</v>
      </c>
      <c r="I19">
        <v>9018.9699999999993</v>
      </c>
      <c r="K19">
        <f t="shared" si="0"/>
        <v>21.216834223775201</v>
      </c>
      <c r="L19">
        <f t="shared" si="0"/>
        <v>19.583248577076606</v>
      </c>
      <c r="M19">
        <f t="shared" si="0"/>
        <v>22.007247660328293</v>
      </c>
      <c r="N19">
        <f t="shared" si="0"/>
        <v>20.496256346689719</v>
      </c>
      <c r="P19">
        <f t="shared" si="1"/>
        <v>5653.934924258233</v>
      </c>
      <c r="Q19">
        <f t="shared" si="1"/>
        <v>4816.8055278845568</v>
      </c>
      <c r="R19">
        <f t="shared" si="1"/>
        <v>6083.0460067627955</v>
      </c>
      <c r="S19">
        <f t="shared" si="1"/>
        <v>5276.4123443189865</v>
      </c>
      <c r="U19">
        <f t="shared" si="2"/>
        <v>0.57010081485407338</v>
      </c>
      <c r="V19">
        <f t="shared" si="2"/>
        <v>0.61146993912785619</v>
      </c>
      <c r="W19">
        <f t="shared" si="2"/>
        <v>0.52925045953546679</v>
      </c>
      <c r="X19">
        <f t="shared" si="2"/>
        <v>0.58503491466530955</v>
      </c>
    </row>
    <row r="20" spans="1:24" x14ac:dyDescent="0.25">
      <c r="A20">
        <v>48845.3</v>
      </c>
      <c r="B20">
        <v>41635.5</v>
      </c>
      <c r="C20">
        <v>55730.8</v>
      </c>
      <c r="D20">
        <v>34039.800000000003</v>
      </c>
      <c r="F20">
        <v>11997.2</v>
      </c>
      <c r="G20">
        <v>9592.48</v>
      </c>
      <c r="H20">
        <v>12434.5</v>
      </c>
      <c r="I20">
        <v>8873.34</v>
      </c>
      <c r="K20">
        <f t="shared" si="0"/>
        <v>22.680439474579671</v>
      </c>
      <c r="L20">
        <f t="shared" si="0"/>
        <v>21.504621347922246</v>
      </c>
      <c r="M20">
        <f t="shared" si="0"/>
        <v>23.699669929166479</v>
      </c>
      <c r="N20">
        <f t="shared" si="0"/>
        <v>20.10818497679908</v>
      </c>
      <c r="P20">
        <f t="shared" si="1"/>
        <v>6460.8933245865019</v>
      </c>
      <c r="Q20">
        <f t="shared" si="1"/>
        <v>5808.3561658279659</v>
      </c>
      <c r="R20">
        <f t="shared" si="1"/>
        <v>7054.6298956780593</v>
      </c>
      <c r="S20">
        <f t="shared" si="1"/>
        <v>5078.4991344482733</v>
      </c>
      <c r="U20">
        <f t="shared" si="2"/>
        <v>0.53853343485034022</v>
      </c>
      <c r="V20">
        <f t="shared" si="2"/>
        <v>0.60551141788442264</v>
      </c>
      <c r="W20">
        <f t="shared" si="2"/>
        <v>0.56734327039109411</v>
      </c>
      <c r="X20">
        <f t="shared" si="2"/>
        <v>0.57233230490979414</v>
      </c>
    </row>
    <row r="21" spans="1:24" x14ac:dyDescent="0.25">
      <c r="A21">
        <v>40079.599999999999</v>
      </c>
      <c r="B21">
        <v>44148.7</v>
      </c>
      <c r="C21">
        <v>43739.3</v>
      </c>
      <c r="D21">
        <v>42279.5</v>
      </c>
      <c r="F21">
        <v>9390.1200000000008</v>
      </c>
      <c r="G21">
        <v>10968.6</v>
      </c>
      <c r="H21">
        <v>11126.7</v>
      </c>
      <c r="I21">
        <v>9800.65</v>
      </c>
      <c r="K21">
        <f t="shared" si="0"/>
        <v>21.233340846870391</v>
      </c>
      <c r="L21">
        <f t="shared" si="0"/>
        <v>21.928883066757887</v>
      </c>
      <c r="M21">
        <f t="shared" si="0"/>
        <v>21.860888771544211</v>
      </c>
      <c r="N21">
        <f t="shared" si="0"/>
        <v>21.614929299331834</v>
      </c>
      <c r="P21">
        <f t="shared" si="1"/>
        <v>5662.735829803345</v>
      </c>
      <c r="Q21">
        <f t="shared" si="1"/>
        <v>6039.8014616975934</v>
      </c>
      <c r="R21">
        <f t="shared" si="1"/>
        <v>6002.4046309957566</v>
      </c>
      <c r="S21">
        <f t="shared" si="1"/>
        <v>5868.0969178058294</v>
      </c>
      <c r="U21">
        <f t="shared" si="2"/>
        <v>0.60305255202312058</v>
      </c>
      <c r="V21">
        <f t="shared" si="2"/>
        <v>0.55064470048115466</v>
      </c>
      <c r="W21">
        <f t="shared" si="2"/>
        <v>0.53945955503390552</v>
      </c>
      <c r="X21">
        <f t="shared" si="2"/>
        <v>0.59874568705196385</v>
      </c>
    </row>
    <row r="22" spans="1:24" x14ac:dyDescent="0.25">
      <c r="A22">
        <v>47320.9</v>
      </c>
      <c r="B22">
        <v>45493.1</v>
      </c>
      <c r="C22">
        <v>49220.1</v>
      </c>
      <c r="D22">
        <v>32533.3</v>
      </c>
      <c r="F22">
        <v>10420.299999999999</v>
      </c>
      <c r="G22">
        <v>10051.1</v>
      </c>
      <c r="H22">
        <v>12294.7</v>
      </c>
      <c r="I22">
        <v>8274.4500000000007</v>
      </c>
      <c r="K22">
        <f t="shared" si="0"/>
        <v>22.441998917200348</v>
      </c>
      <c r="L22">
        <f t="shared" si="0"/>
        <v>22.149251218928452</v>
      </c>
      <c r="M22">
        <f t="shared" si="0"/>
        <v>22.738302282078219</v>
      </c>
      <c r="N22">
        <f t="shared" si="0"/>
        <v>19.807055162869322</v>
      </c>
      <c r="P22">
        <f t="shared" si="1"/>
        <v>6325.7600414192475</v>
      </c>
      <c r="Q22">
        <f t="shared" si="1"/>
        <v>6161.8019792635969</v>
      </c>
      <c r="R22">
        <f t="shared" si="1"/>
        <v>6493.9017068298144</v>
      </c>
      <c r="S22">
        <f t="shared" si="1"/>
        <v>4927.5320938653495</v>
      </c>
      <c r="U22">
        <f t="shared" si="2"/>
        <v>0.60706122102235516</v>
      </c>
      <c r="V22">
        <f t="shared" si="2"/>
        <v>0.61304752507323546</v>
      </c>
      <c r="W22">
        <f t="shared" si="2"/>
        <v>0.52818708116747981</v>
      </c>
      <c r="X22">
        <f t="shared" si="2"/>
        <v>0.59551173719888928</v>
      </c>
    </row>
    <row r="23" spans="1:24" x14ac:dyDescent="0.25">
      <c r="A23">
        <v>39520.6</v>
      </c>
      <c r="B23">
        <v>40281.5</v>
      </c>
      <c r="C23">
        <v>37122.800000000003</v>
      </c>
      <c r="D23">
        <v>27920.400000000001</v>
      </c>
      <c r="F23">
        <v>9582.3700000000008</v>
      </c>
      <c r="G23">
        <v>10452.700000000001</v>
      </c>
      <c r="H23">
        <v>9419.76</v>
      </c>
      <c r="I23">
        <v>7226.44</v>
      </c>
      <c r="K23">
        <f t="shared" si="0"/>
        <v>21.134162785292428</v>
      </c>
      <c r="L23">
        <f t="shared" si="0"/>
        <v>21.268935289128308</v>
      </c>
      <c r="M23">
        <f t="shared" si="0"/>
        <v>20.697796546420982</v>
      </c>
      <c r="N23">
        <f t="shared" si="0"/>
        <v>18.822808207301243</v>
      </c>
      <c r="P23">
        <f t="shared" si="1"/>
        <v>5609.9596281386066</v>
      </c>
      <c r="Q23">
        <f t="shared" si="1"/>
        <v>5681.7371606640809</v>
      </c>
      <c r="R23">
        <f t="shared" si="1"/>
        <v>5380.6887003755764</v>
      </c>
      <c r="S23">
        <f t="shared" si="1"/>
        <v>4449.9842466391183</v>
      </c>
      <c r="U23">
        <f t="shared" si="2"/>
        <v>0.58544594167607866</v>
      </c>
      <c r="V23">
        <f t="shared" si="2"/>
        <v>0.54356646231730366</v>
      </c>
      <c r="W23">
        <f t="shared" si="2"/>
        <v>0.57121292903169252</v>
      </c>
      <c r="X23">
        <f t="shared" si="2"/>
        <v>0.61579204236652052</v>
      </c>
    </row>
    <row r="24" spans="1:24" x14ac:dyDescent="0.25">
      <c r="A24">
        <v>37573.300000000003</v>
      </c>
      <c r="B24">
        <v>43672.1</v>
      </c>
      <c r="C24">
        <v>34652.199999999997</v>
      </c>
      <c r="D24">
        <v>36782.199999999997</v>
      </c>
      <c r="F24">
        <v>9701.67</v>
      </c>
      <c r="G24">
        <v>10098.9</v>
      </c>
      <c r="H24">
        <v>9647.6299999999992</v>
      </c>
      <c r="I24">
        <v>10408.4</v>
      </c>
      <c r="K24">
        <f t="shared" si="0"/>
        <v>20.781185473000871</v>
      </c>
      <c r="L24">
        <f t="shared" si="0"/>
        <v>21.849687519986734</v>
      </c>
      <c r="M24">
        <f t="shared" si="0"/>
        <v>20.228055779736628</v>
      </c>
      <c r="N24">
        <f t="shared" si="0"/>
        <v>20.634301513638288</v>
      </c>
      <c r="P24">
        <f t="shared" si="1"/>
        <v>5424.1323309705758</v>
      </c>
      <c r="Q24">
        <f t="shared" si="1"/>
        <v>5996.2550896965649</v>
      </c>
      <c r="R24">
        <f t="shared" si="1"/>
        <v>5139.228462289394</v>
      </c>
      <c r="S24">
        <f t="shared" si="1"/>
        <v>5347.7264508840362</v>
      </c>
      <c r="U24">
        <f t="shared" si="2"/>
        <v>0.55909264394383396</v>
      </c>
      <c r="V24">
        <f t="shared" si="2"/>
        <v>0.59375328894201995</v>
      </c>
      <c r="W24">
        <f t="shared" si="2"/>
        <v>0.53269336223397812</v>
      </c>
      <c r="X24">
        <f t="shared" si="2"/>
        <v>0.5137894826182734</v>
      </c>
    </row>
    <row r="25" spans="1:24" x14ac:dyDescent="0.25">
      <c r="A25">
        <v>39638.699999999997</v>
      </c>
      <c r="B25">
        <v>35119.199999999997</v>
      </c>
      <c r="C25">
        <v>38588.1</v>
      </c>
      <c r="D25">
        <v>36653.1</v>
      </c>
      <c r="F25">
        <v>9541.34</v>
      </c>
      <c r="G25">
        <v>8907.9500000000007</v>
      </c>
      <c r="H25">
        <v>11050.5</v>
      </c>
      <c r="I25">
        <v>9290.36</v>
      </c>
      <c r="K25">
        <f t="shared" si="0"/>
        <v>21.15519369509154</v>
      </c>
      <c r="L25">
        <f t="shared" si="0"/>
        <v>20.318520269818176</v>
      </c>
      <c r="M25">
        <f t="shared" si="0"/>
        <v>20.966615789570707</v>
      </c>
      <c r="N25">
        <f t="shared" si="0"/>
        <v>20.610132114374128</v>
      </c>
      <c r="P25">
        <f t="shared" si="1"/>
        <v>5621.1302866771211</v>
      </c>
      <c r="Q25">
        <f t="shared" si="1"/>
        <v>5185.2988603949516</v>
      </c>
      <c r="R25">
        <f t="shared" si="1"/>
        <v>5521.363159503494</v>
      </c>
      <c r="S25">
        <f t="shared" si="1"/>
        <v>5335.2059748957645</v>
      </c>
      <c r="U25">
        <f t="shared" si="2"/>
        <v>0.58913426066748709</v>
      </c>
      <c r="V25">
        <f t="shared" si="2"/>
        <v>0.58209788564091081</v>
      </c>
      <c r="W25">
        <f t="shared" si="2"/>
        <v>0.49964826564440468</v>
      </c>
      <c r="X25">
        <f t="shared" si="2"/>
        <v>0.57427333008578396</v>
      </c>
    </row>
    <row r="26" spans="1:24" x14ac:dyDescent="0.25">
      <c r="A26">
        <v>43343.9</v>
      </c>
      <c r="B26">
        <v>44334</v>
      </c>
      <c r="C26">
        <v>43055.4</v>
      </c>
      <c r="D26">
        <v>46818.2</v>
      </c>
      <c r="F26">
        <v>10282.4</v>
      </c>
      <c r="G26">
        <v>10075</v>
      </c>
      <c r="H26">
        <v>11393.4</v>
      </c>
      <c r="I26">
        <v>10211.299999999999</v>
      </c>
      <c r="K26">
        <f t="shared" si="0"/>
        <v>21.794815671418124</v>
      </c>
      <c r="L26">
        <f t="shared" si="0"/>
        <v>21.959520060080692</v>
      </c>
      <c r="M26">
        <f t="shared" si="0"/>
        <v>21.746352051967513</v>
      </c>
      <c r="N26">
        <f t="shared" si="0"/>
        <v>22.362247128668674</v>
      </c>
      <c r="P26">
        <f t="shared" si="1"/>
        <v>5966.1757162977292</v>
      </c>
      <c r="Q26">
        <f t="shared" si="1"/>
        <v>6056.6897471397242</v>
      </c>
      <c r="R26">
        <f t="shared" si="1"/>
        <v>5939.6720742554826</v>
      </c>
      <c r="S26">
        <f t="shared" si="1"/>
        <v>6280.8804138442483</v>
      </c>
      <c r="U26">
        <f t="shared" si="2"/>
        <v>0.58023182489474534</v>
      </c>
      <c r="V26">
        <f t="shared" si="2"/>
        <v>0.60116027266895522</v>
      </c>
      <c r="W26">
        <f t="shared" si="2"/>
        <v>0.52132568629693354</v>
      </c>
      <c r="X26">
        <f t="shared" si="2"/>
        <v>0.61509116506656825</v>
      </c>
    </row>
    <row r="27" spans="1:24" x14ac:dyDescent="0.25">
      <c r="A27">
        <v>50277.599999999999</v>
      </c>
      <c r="B27">
        <v>43629.5</v>
      </c>
      <c r="C27">
        <v>37668</v>
      </c>
      <c r="D27">
        <v>34931</v>
      </c>
      <c r="F27">
        <v>11170.6</v>
      </c>
      <c r="G27">
        <v>9737.8799999999992</v>
      </c>
      <c r="H27">
        <v>9213.4599999999991</v>
      </c>
      <c r="I27">
        <v>8865.02</v>
      </c>
      <c r="K27">
        <f t="shared" si="0"/>
        <v>22.899994846092373</v>
      </c>
      <c r="L27">
        <f t="shared" si="0"/>
        <v>21.842580774479742</v>
      </c>
      <c r="M27">
        <f t="shared" si="0"/>
        <v>20.798629839141316</v>
      </c>
      <c r="N27">
        <f t="shared" si="0"/>
        <v>20.282160324000209</v>
      </c>
      <c r="P27">
        <f t="shared" si="1"/>
        <v>6586.5866352252797</v>
      </c>
      <c r="Q27">
        <f t="shared" si="1"/>
        <v>5992.3550862142811</v>
      </c>
      <c r="R27">
        <f t="shared" si="1"/>
        <v>5433.2425200113812</v>
      </c>
      <c r="S27">
        <f t="shared" si="1"/>
        <v>5166.7573042501099</v>
      </c>
      <c r="U27">
        <f t="shared" si="2"/>
        <v>0.58963588663324074</v>
      </c>
      <c r="V27">
        <f t="shared" si="2"/>
        <v>0.61536546827587535</v>
      </c>
      <c r="W27">
        <f t="shared" si="2"/>
        <v>0.58970707204583095</v>
      </c>
      <c r="X27">
        <f t="shared" si="2"/>
        <v>0.58282522817208637</v>
      </c>
    </row>
    <row r="28" spans="1:24" x14ac:dyDescent="0.25">
      <c r="A28">
        <v>40828</v>
      </c>
      <c r="B28">
        <v>39965.599999999999</v>
      </c>
      <c r="C28">
        <v>35689</v>
      </c>
      <c r="D28">
        <v>43240.800000000003</v>
      </c>
      <c r="F28">
        <v>9612.39</v>
      </c>
      <c r="G28">
        <v>9365.7999999999993</v>
      </c>
      <c r="H28">
        <v>8604.73</v>
      </c>
      <c r="I28">
        <v>9706.67</v>
      </c>
      <c r="K28">
        <f t="shared" si="0"/>
        <v>21.364688926892384</v>
      </c>
      <c r="L28">
        <f t="shared" si="0"/>
        <v>21.213190117707008</v>
      </c>
      <c r="M28">
        <f t="shared" si="0"/>
        <v>20.427818861032563</v>
      </c>
      <c r="N28">
        <f t="shared" si="0"/>
        <v>21.77752120015197</v>
      </c>
      <c r="P28">
        <f t="shared" si="1"/>
        <v>5733.0111577625485</v>
      </c>
      <c r="Q28">
        <f t="shared" si="1"/>
        <v>5651.9929032229775</v>
      </c>
      <c r="R28">
        <f t="shared" si="1"/>
        <v>5241.2350397446207</v>
      </c>
      <c r="S28">
        <f t="shared" si="1"/>
        <v>5956.7109960657408</v>
      </c>
      <c r="U28">
        <f t="shared" si="2"/>
        <v>0.59641890911235906</v>
      </c>
      <c r="V28">
        <f t="shared" si="2"/>
        <v>0.603471449659717</v>
      </c>
      <c r="W28">
        <f t="shared" si="2"/>
        <v>0.60911092384591048</v>
      </c>
      <c r="X28">
        <f t="shared" si="2"/>
        <v>0.61367193858096969</v>
      </c>
    </row>
    <row r="29" spans="1:24" x14ac:dyDescent="0.25">
      <c r="A29">
        <v>45667.5</v>
      </c>
      <c r="B29">
        <v>49411.1</v>
      </c>
      <c r="C29">
        <v>44737.599999999999</v>
      </c>
      <c r="D29">
        <v>42952.4</v>
      </c>
      <c r="F29">
        <v>10462.1</v>
      </c>
      <c r="G29">
        <v>10469.6</v>
      </c>
      <c r="H29">
        <v>10246.799999999999</v>
      </c>
      <c r="I29">
        <v>9740.23</v>
      </c>
      <c r="K29">
        <f t="shared" si="0"/>
        <v>22.177518537005181</v>
      </c>
      <c r="L29">
        <f t="shared" si="0"/>
        <v>22.767676528802145</v>
      </c>
      <c r="M29">
        <f t="shared" si="0"/>
        <v>22.025955924056536</v>
      </c>
      <c r="N29">
        <f t="shared" si="0"/>
        <v>21.728997180766591</v>
      </c>
      <c r="P29">
        <f t="shared" si="1"/>
        <v>6177.5396454476586</v>
      </c>
      <c r="Q29">
        <f t="shared" si="1"/>
        <v>6510.6907071733112</v>
      </c>
      <c r="R29">
        <f t="shared" si="1"/>
        <v>6093.3927436681242</v>
      </c>
      <c r="S29">
        <f t="shared" si="1"/>
        <v>5930.1954401309367</v>
      </c>
      <c r="U29">
        <f t="shared" si="2"/>
        <v>0.59046841890707014</v>
      </c>
      <c r="V29">
        <f t="shared" si="2"/>
        <v>0.62186623244186134</v>
      </c>
      <c r="W29">
        <f t="shared" si="2"/>
        <v>0.59466299173089399</v>
      </c>
      <c r="X29">
        <f t="shared" si="2"/>
        <v>0.60883525749709577</v>
      </c>
    </row>
    <row r="30" spans="1:24" x14ac:dyDescent="0.25">
      <c r="A30">
        <v>46053.4</v>
      </c>
      <c r="B30">
        <v>43166.7</v>
      </c>
      <c r="C30">
        <v>44049.599999999999</v>
      </c>
      <c r="D30">
        <v>49063.6</v>
      </c>
      <c r="F30">
        <v>10422</v>
      </c>
      <c r="G30">
        <v>9793.4699999999993</v>
      </c>
      <c r="H30">
        <v>10373.700000000001</v>
      </c>
      <c r="I30">
        <v>11065.2</v>
      </c>
      <c r="K30">
        <f t="shared" si="0"/>
        <v>22.239811637110915</v>
      </c>
      <c r="L30">
        <f t="shared" si="0"/>
        <v>21.765074336811214</v>
      </c>
      <c r="M30">
        <f t="shared" si="0"/>
        <v>21.912462950514055</v>
      </c>
      <c r="N30">
        <f t="shared" si="0"/>
        <v>22.714177161375339</v>
      </c>
      <c r="P30">
        <f t="shared" si="1"/>
        <v>6212.2918239764267</v>
      </c>
      <c r="Q30">
        <f t="shared" si="1"/>
        <v>5949.9038687396915</v>
      </c>
      <c r="R30">
        <f t="shared" si="1"/>
        <v>6030.7597689240984</v>
      </c>
      <c r="S30">
        <f t="shared" si="1"/>
        <v>6480.1290821264147</v>
      </c>
      <c r="U30">
        <f t="shared" si="2"/>
        <v>0.59607482479144369</v>
      </c>
      <c r="V30">
        <f t="shared" si="2"/>
        <v>0.60753786642933427</v>
      </c>
      <c r="W30">
        <f t="shared" si="2"/>
        <v>0.58135089398421946</v>
      </c>
      <c r="X30">
        <f t="shared" si="2"/>
        <v>0.5856314465284328</v>
      </c>
    </row>
    <row r="31" spans="1:24" x14ac:dyDescent="0.25">
      <c r="A31">
        <v>45627.7</v>
      </c>
      <c r="B31">
        <v>55089.7</v>
      </c>
      <c r="C31">
        <v>40767.5</v>
      </c>
      <c r="D31">
        <v>45719.6</v>
      </c>
      <c r="F31">
        <v>10527.9</v>
      </c>
      <c r="G31">
        <v>11606</v>
      </c>
      <c r="H31">
        <v>9392.2099999999991</v>
      </c>
      <c r="I31">
        <v>10364.299999999999</v>
      </c>
      <c r="K31">
        <f t="shared" si="0"/>
        <v>22.171073970072225</v>
      </c>
      <c r="L31">
        <f t="shared" si="0"/>
        <v>23.608442729096126</v>
      </c>
      <c r="M31">
        <f t="shared" si="0"/>
        <v>21.354130791480667</v>
      </c>
      <c r="N31">
        <f t="shared" si="0"/>
        <v>22.185949110127648</v>
      </c>
      <c r="P31">
        <f t="shared" si="1"/>
        <v>6173.9499035893623</v>
      </c>
      <c r="Q31">
        <f t="shared" si="1"/>
        <v>7000.4236152482281</v>
      </c>
      <c r="R31">
        <f t="shared" si="1"/>
        <v>5727.3462073573646</v>
      </c>
      <c r="S31">
        <f t="shared" si="1"/>
        <v>6182.2372042397028</v>
      </c>
      <c r="U31">
        <f t="shared" si="2"/>
        <v>0.58643698207518713</v>
      </c>
      <c r="V31">
        <f t="shared" si="2"/>
        <v>0.60317280848252874</v>
      </c>
      <c r="W31">
        <f t="shared" si="2"/>
        <v>0.60979750318161174</v>
      </c>
      <c r="X31">
        <f t="shared" si="2"/>
        <v>0.59649346354695476</v>
      </c>
    </row>
    <row r="32" spans="1:24" x14ac:dyDescent="0.25">
      <c r="A32">
        <v>42967.6</v>
      </c>
      <c r="B32">
        <v>46847.199999999997</v>
      </c>
      <c r="C32">
        <v>36466.300000000003</v>
      </c>
      <c r="D32">
        <v>39644.199999999997</v>
      </c>
      <c r="F32">
        <v>10750.2</v>
      </c>
      <c r="G32">
        <v>10456</v>
      </c>
      <c r="H32">
        <v>9129.7099999999991</v>
      </c>
      <c r="I32">
        <v>9273.2800000000007</v>
      </c>
      <c r="K32">
        <f t="shared" si="0"/>
        <v>21.731560031774325</v>
      </c>
      <c r="L32">
        <f t="shared" si="0"/>
        <v>22.366863362771113</v>
      </c>
      <c r="M32">
        <f t="shared" si="0"/>
        <v>20.575059759114041</v>
      </c>
      <c r="N32">
        <f t="shared" si="0"/>
        <v>21.156172100742737</v>
      </c>
      <c r="P32">
        <f t="shared" si="1"/>
        <v>5931.5944097675183</v>
      </c>
      <c r="Q32">
        <f t="shared" si="1"/>
        <v>6283.4738032122414</v>
      </c>
      <c r="R32">
        <f t="shared" si="1"/>
        <v>5317.0635361843906</v>
      </c>
      <c r="S32">
        <f t="shared" si="1"/>
        <v>5621.6502415304421</v>
      </c>
      <c r="U32">
        <f t="shared" si="2"/>
        <v>0.55176595875123424</v>
      </c>
      <c r="V32">
        <f t="shared" si="2"/>
        <v>0.60094431935847759</v>
      </c>
      <c r="W32">
        <f t="shared" si="2"/>
        <v>0.58239128473789326</v>
      </c>
      <c r="X32">
        <f t="shared" si="2"/>
        <v>0.60622026311406985</v>
      </c>
    </row>
    <row r="33" spans="1:24" x14ac:dyDescent="0.25">
      <c r="A33">
        <v>43294.400000000001</v>
      </c>
      <c r="B33">
        <v>41950</v>
      </c>
      <c r="C33">
        <v>51795</v>
      </c>
      <c r="D33">
        <v>35201.599999999999</v>
      </c>
      <c r="F33">
        <v>10483.299999999999</v>
      </c>
      <c r="G33">
        <v>9648.67</v>
      </c>
      <c r="H33">
        <v>11662.8</v>
      </c>
      <c r="I33">
        <v>8583.1200000000008</v>
      </c>
      <c r="K33">
        <f t="shared" si="0"/>
        <v>21.786515738965356</v>
      </c>
      <c r="L33">
        <f t="shared" si="0"/>
        <v>21.558631712155794</v>
      </c>
      <c r="M33">
        <f t="shared" si="0"/>
        <v>23.128092604528739</v>
      </c>
      <c r="N33">
        <f t="shared" si="0"/>
        <v>20.334398937796497</v>
      </c>
      <c r="P33">
        <f t="shared" si="1"/>
        <v>5961.632486634966</v>
      </c>
      <c r="Q33">
        <f t="shared" si="1"/>
        <v>5837.5689923326408</v>
      </c>
      <c r="R33">
        <f t="shared" si="1"/>
        <v>6718.4528640971321</v>
      </c>
      <c r="S33">
        <f t="shared" si="1"/>
        <v>5193.4065188279292</v>
      </c>
      <c r="U33">
        <f t="shared" si="2"/>
        <v>0.5686789929349505</v>
      </c>
      <c r="V33">
        <f t="shared" si="2"/>
        <v>0.60501281444309329</v>
      </c>
      <c r="W33">
        <f t="shared" si="2"/>
        <v>0.57605831053410261</v>
      </c>
      <c r="X33">
        <f t="shared" si="2"/>
        <v>0.60507210884013374</v>
      </c>
    </row>
    <row r="34" spans="1:24" x14ac:dyDescent="0.25">
      <c r="A34">
        <v>46586.2</v>
      </c>
      <c r="B34">
        <v>46253.9</v>
      </c>
      <c r="C34">
        <v>40211.300000000003</v>
      </c>
      <c r="D34">
        <v>37711.9</v>
      </c>
      <c r="F34">
        <v>10177.700000000001</v>
      </c>
      <c r="G34">
        <v>10395.5</v>
      </c>
      <c r="H34">
        <v>9971.3799999999992</v>
      </c>
      <c r="I34">
        <v>9386.24</v>
      </c>
      <c r="K34">
        <f t="shared" si="0"/>
        <v>22.325248450783743</v>
      </c>
      <c r="L34">
        <f t="shared" si="0"/>
        <v>22.272039635893975</v>
      </c>
      <c r="M34">
        <f t="shared" si="0"/>
        <v>21.256572728602706</v>
      </c>
      <c r="N34">
        <f t="shared" si="0"/>
        <v>20.806706591931189</v>
      </c>
      <c r="P34">
        <f t="shared" si="1"/>
        <v>6260.1139829686272</v>
      </c>
      <c r="Q34">
        <f t="shared" si="1"/>
        <v>6230.3094942579728</v>
      </c>
      <c r="R34">
        <f t="shared" si="1"/>
        <v>5675.134065129686</v>
      </c>
      <c r="S34">
        <f t="shared" si="1"/>
        <v>5437.4631323860731</v>
      </c>
      <c r="U34">
        <f t="shared" si="2"/>
        <v>0.6150814017871058</v>
      </c>
      <c r="V34">
        <f t="shared" si="2"/>
        <v>0.59932754502024654</v>
      </c>
      <c r="W34">
        <f t="shared" si="2"/>
        <v>0.56914229175196274</v>
      </c>
      <c r="X34">
        <f t="shared" si="2"/>
        <v>0.57930152354788211</v>
      </c>
    </row>
    <row r="35" spans="1:24" x14ac:dyDescent="0.25">
      <c r="A35">
        <v>44667.7</v>
      </c>
      <c r="B35">
        <v>44373.9</v>
      </c>
      <c r="C35">
        <v>44476.7</v>
      </c>
      <c r="D35">
        <v>45060.4</v>
      </c>
      <c r="F35">
        <v>10161.1</v>
      </c>
      <c r="G35">
        <v>9764.27</v>
      </c>
      <c r="H35">
        <v>11044.9</v>
      </c>
      <c r="I35">
        <v>9997.42</v>
      </c>
      <c r="K35">
        <f t="shared" si="0"/>
        <v>22.014478502606231</v>
      </c>
      <c r="L35">
        <f t="shared" si="0"/>
        <v>21.966105841724875</v>
      </c>
      <c r="M35">
        <f t="shared" si="0"/>
        <v>21.983055551249215</v>
      </c>
      <c r="N35">
        <f t="shared" si="0"/>
        <v>22.078804432760947</v>
      </c>
      <c r="P35">
        <f t="shared" si="1"/>
        <v>6087.0440325959016</v>
      </c>
      <c r="Q35">
        <f t="shared" si="1"/>
        <v>6060.3231614742381</v>
      </c>
      <c r="R35">
        <f t="shared" si="1"/>
        <v>6069.6794259985209</v>
      </c>
      <c r="S35">
        <f t="shared" si="1"/>
        <v>6122.6684810621118</v>
      </c>
      <c r="U35">
        <f t="shared" si="2"/>
        <v>0.59905364897460922</v>
      </c>
      <c r="V35">
        <f t="shared" si="2"/>
        <v>0.62066320999667546</v>
      </c>
      <c r="W35">
        <f t="shared" si="2"/>
        <v>0.549545892312155</v>
      </c>
      <c r="X35">
        <f t="shared" si="2"/>
        <v>0.61242485371847055</v>
      </c>
    </row>
    <row r="36" spans="1:24" x14ac:dyDescent="0.25">
      <c r="A36">
        <v>49894.5</v>
      </c>
      <c r="B36">
        <v>43310.9</v>
      </c>
      <c r="C36">
        <v>59024</v>
      </c>
      <c r="D36">
        <v>46531.199999999997</v>
      </c>
      <c r="F36">
        <v>10680.9</v>
      </c>
      <c r="G36">
        <v>9735.43</v>
      </c>
      <c r="H36">
        <v>12340.6</v>
      </c>
      <c r="I36">
        <v>10834.6</v>
      </c>
      <c r="K36">
        <f t="shared" si="0"/>
        <v>22.841682825551462</v>
      </c>
      <c r="L36">
        <f t="shared" si="0"/>
        <v>21.789283085722584</v>
      </c>
      <c r="M36">
        <f t="shared" si="0"/>
        <v>24.157579516881651</v>
      </c>
      <c r="N36">
        <f t="shared" si="0"/>
        <v>22.316459208475784</v>
      </c>
      <c r="P36">
        <f t="shared" si="1"/>
        <v>6553.0854772468438</v>
      </c>
      <c r="Q36">
        <f t="shared" si="1"/>
        <v>5963.147088815339</v>
      </c>
      <c r="R36">
        <f t="shared" si="1"/>
        <v>7329.8734203176155</v>
      </c>
      <c r="S36">
        <f t="shared" si="1"/>
        <v>6255.1858561407589</v>
      </c>
      <c r="U36">
        <f t="shared" si="2"/>
        <v>0.61353308028788245</v>
      </c>
      <c r="V36">
        <f t="shared" si="2"/>
        <v>0.6125201546121064</v>
      </c>
      <c r="W36">
        <f t="shared" si="2"/>
        <v>0.59396410387806231</v>
      </c>
      <c r="X36">
        <f t="shared" si="2"/>
        <v>0.57733426763708473</v>
      </c>
    </row>
    <row r="37" spans="1:24" x14ac:dyDescent="0.25">
      <c r="A37">
        <v>46840.3</v>
      </c>
      <c r="B37">
        <v>53088.800000000003</v>
      </c>
      <c r="C37">
        <v>32956.199999999997</v>
      </c>
      <c r="D37">
        <v>41862</v>
      </c>
      <c r="F37">
        <v>10294.5</v>
      </c>
      <c r="G37">
        <v>10478.5</v>
      </c>
      <c r="H37">
        <v>8231.66</v>
      </c>
      <c r="I37">
        <v>9930.91</v>
      </c>
      <c r="K37">
        <f t="shared" si="0"/>
        <v>22.365765190167121</v>
      </c>
      <c r="L37">
        <f t="shared" si="0"/>
        <v>23.319085138407221</v>
      </c>
      <c r="M37">
        <f t="shared" si="0"/>
        <v>19.892509846353111</v>
      </c>
      <c r="N37">
        <f t="shared" si="0"/>
        <v>21.543546390594795</v>
      </c>
      <c r="P37">
        <f t="shared" si="1"/>
        <v>6282.8568039236434</v>
      </c>
      <c r="Q37">
        <f t="shared" si="1"/>
        <v>6829.8734300550932</v>
      </c>
      <c r="R37">
        <f t="shared" si="1"/>
        <v>4970.1420667199291</v>
      </c>
      <c r="S37">
        <f t="shared" si="1"/>
        <v>5829.4023520113979</v>
      </c>
      <c r="U37">
        <f t="shared" si="2"/>
        <v>0.61031199222144283</v>
      </c>
      <c r="V37">
        <f t="shared" si="2"/>
        <v>0.65179877177602641</v>
      </c>
      <c r="W37">
        <f t="shared" si="2"/>
        <v>0.6037836920766807</v>
      </c>
      <c r="X37">
        <f t="shared" si="2"/>
        <v>0.58699578910808758</v>
      </c>
    </row>
    <row r="38" spans="1:24" x14ac:dyDescent="0.25">
      <c r="A38">
        <v>53889.4</v>
      </c>
      <c r="B38">
        <v>40186.699999999997</v>
      </c>
      <c r="C38">
        <v>52691.7</v>
      </c>
      <c r="D38">
        <v>39028.9</v>
      </c>
      <c r="F38">
        <v>11576.3</v>
      </c>
      <c r="G38">
        <v>10578.8</v>
      </c>
      <c r="H38">
        <v>12203</v>
      </c>
      <c r="I38">
        <v>9313.06</v>
      </c>
      <c r="K38">
        <f t="shared" si="0"/>
        <v>23.435721110563765</v>
      </c>
      <c r="L38">
        <f t="shared" si="0"/>
        <v>21.252237144998229</v>
      </c>
      <c r="M38">
        <f t="shared" si="0"/>
        <v>23.260797934232677</v>
      </c>
      <c r="N38">
        <f t="shared" si="0"/>
        <v>21.046149069353412</v>
      </c>
      <c r="P38">
        <f t="shared" si="1"/>
        <v>6898.3667810898787</v>
      </c>
      <c r="Q38">
        <f t="shared" si="1"/>
        <v>5672.8192508605662</v>
      </c>
      <c r="R38">
        <f t="shared" si="1"/>
        <v>6795.7728899472713</v>
      </c>
      <c r="S38">
        <f t="shared" si="1"/>
        <v>5563.3313065570355</v>
      </c>
      <c r="U38">
        <f t="shared" si="2"/>
        <v>0.59590428557396402</v>
      </c>
      <c r="V38">
        <f t="shared" si="2"/>
        <v>0.53624411567101815</v>
      </c>
      <c r="W38">
        <f t="shared" si="2"/>
        <v>0.55689362369476947</v>
      </c>
      <c r="X38">
        <f t="shared" si="2"/>
        <v>0.59736878174918184</v>
      </c>
    </row>
    <row r="39" spans="1:24" x14ac:dyDescent="0.25">
      <c r="A39">
        <v>43543</v>
      </c>
      <c r="B39">
        <v>45219.8</v>
      </c>
      <c r="C39">
        <v>40108.300000000003</v>
      </c>
      <c r="D39">
        <v>41108.1</v>
      </c>
      <c r="F39">
        <v>9945</v>
      </c>
      <c r="G39">
        <v>9972.7000000000007</v>
      </c>
      <c r="H39">
        <v>9260.6200000000008</v>
      </c>
      <c r="I39">
        <v>9368.2800000000007</v>
      </c>
      <c r="K39">
        <f t="shared" si="0"/>
        <v>21.828136165161652</v>
      </c>
      <c r="L39">
        <f t="shared" si="0"/>
        <v>22.104808194228227</v>
      </c>
      <c r="M39">
        <f t="shared" si="0"/>
        <v>21.238407859200723</v>
      </c>
      <c r="N39">
        <f t="shared" si="0"/>
        <v>21.413435018895136</v>
      </c>
      <c r="P39">
        <f t="shared" si="1"/>
        <v>5984.4321572671661</v>
      </c>
      <c r="Q39">
        <f t="shared" si="1"/>
        <v>6137.0991690134597</v>
      </c>
      <c r="R39">
        <f t="shared" si="1"/>
        <v>5665.4388030256141</v>
      </c>
      <c r="S39">
        <f t="shared" si="1"/>
        <v>5759.2021033140636</v>
      </c>
      <c r="U39">
        <f t="shared" si="2"/>
        <v>0.60175285643712073</v>
      </c>
      <c r="V39">
        <f t="shared" si="2"/>
        <v>0.61538993141410647</v>
      </c>
      <c r="W39">
        <f t="shared" si="2"/>
        <v>0.61177748390773123</v>
      </c>
      <c r="X39">
        <f t="shared" si="2"/>
        <v>0.61475554779682751</v>
      </c>
    </row>
    <row r="40" spans="1:24" x14ac:dyDescent="0.25">
      <c r="A40">
        <v>51834.9</v>
      </c>
      <c r="B40">
        <v>53098.400000000001</v>
      </c>
      <c r="C40">
        <v>37978.300000000003</v>
      </c>
      <c r="D40">
        <v>11651</v>
      </c>
      <c r="F40">
        <v>10408.9</v>
      </c>
      <c r="G40">
        <v>10679.7</v>
      </c>
      <c r="H40">
        <v>9694.82</v>
      </c>
      <c r="I40">
        <v>4225.38</v>
      </c>
      <c r="K40">
        <f t="shared" si="0"/>
        <v>23.1340299474864</v>
      </c>
      <c r="L40">
        <f t="shared" si="0"/>
        <v>23.320490643429128</v>
      </c>
      <c r="M40">
        <f t="shared" si="0"/>
        <v>20.855585113624375</v>
      </c>
      <c r="N40">
        <f t="shared" si="0"/>
        <v>14.065816234492356</v>
      </c>
      <c r="P40">
        <f t="shared" si="1"/>
        <v>6721.9027706366423</v>
      </c>
      <c r="Q40">
        <f t="shared" si="1"/>
        <v>6830.6967651593359</v>
      </c>
      <c r="R40">
        <f t="shared" si="1"/>
        <v>5463.0402062212816</v>
      </c>
      <c r="S40">
        <f t="shared" si="1"/>
        <v>2484.9606604619098</v>
      </c>
      <c r="U40">
        <f t="shared" si="2"/>
        <v>0.64578416265279159</v>
      </c>
      <c r="V40">
        <f t="shared" si="2"/>
        <v>0.63959631498631375</v>
      </c>
      <c r="W40">
        <f t="shared" si="2"/>
        <v>0.56350094238173398</v>
      </c>
      <c r="X40">
        <f t="shared" si="2"/>
        <v>0.58810347482638481</v>
      </c>
    </row>
    <row r="41" spans="1:24" x14ac:dyDescent="0.25">
      <c r="A41">
        <v>58359.5</v>
      </c>
      <c r="B41">
        <v>36551.599999999999</v>
      </c>
      <c r="C41">
        <v>10036</v>
      </c>
      <c r="D41">
        <v>33804.9</v>
      </c>
      <c r="F41">
        <v>11856.3</v>
      </c>
      <c r="G41">
        <v>8837.82</v>
      </c>
      <c r="H41">
        <v>3867.22</v>
      </c>
      <c r="I41">
        <v>9412.01</v>
      </c>
      <c r="K41">
        <f t="shared" si="0"/>
        <v>24.066580757035318</v>
      </c>
      <c r="L41">
        <f t="shared" si="0"/>
        <v>20.591089956232878</v>
      </c>
      <c r="M41">
        <f t="shared" si="0"/>
        <v>13.383326998291114</v>
      </c>
      <c r="N41">
        <f t="shared" si="0"/>
        <v>20.061824348745759</v>
      </c>
      <c r="P41">
        <f t="shared" si="1"/>
        <v>7274.7558852463771</v>
      </c>
      <c r="Q41">
        <f t="shared" si="1"/>
        <v>5325.3518989560716</v>
      </c>
      <c r="R41">
        <f t="shared" si="1"/>
        <v>2249.664825782439</v>
      </c>
      <c r="S41">
        <f t="shared" si="1"/>
        <v>5055.1085602710982</v>
      </c>
      <c r="U41">
        <f t="shared" si="2"/>
        <v>0.61357724460804619</v>
      </c>
      <c r="V41">
        <f t="shared" si="2"/>
        <v>0.60256396927704703</v>
      </c>
      <c r="W41">
        <f t="shared" si="2"/>
        <v>0.58172662165132549</v>
      </c>
      <c r="X41">
        <f t="shared" si="2"/>
        <v>0.53709128658714744</v>
      </c>
    </row>
    <row r="42" spans="1:24" x14ac:dyDescent="0.25">
      <c r="A42">
        <v>42676.4</v>
      </c>
      <c r="B42">
        <v>42866</v>
      </c>
      <c r="C42">
        <v>37966</v>
      </c>
      <c r="D42">
        <v>34623.4</v>
      </c>
      <c r="F42">
        <v>9756.31</v>
      </c>
      <c r="G42">
        <v>9746.4</v>
      </c>
      <c r="H42">
        <v>9022.66</v>
      </c>
      <c r="I42">
        <v>8378.81</v>
      </c>
      <c r="K42">
        <f t="shared" si="0"/>
        <v>21.682355668141806</v>
      </c>
      <c r="L42">
        <f t="shared" si="0"/>
        <v>21.714417897885241</v>
      </c>
      <c r="M42">
        <f t="shared" si="0"/>
        <v>20.853333376928649</v>
      </c>
      <c r="N42">
        <f t="shared" si="0"/>
        <v>20.222450272487507</v>
      </c>
      <c r="P42">
        <f t="shared" si="1"/>
        <v>5904.7643143367022</v>
      </c>
      <c r="Q42">
        <f t="shared" si="1"/>
        <v>5922.2402647286262</v>
      </c>
      <c r="R42">
        <f t="shared" si="1"/>
        <v>5461.8606023923403</v>
      </c>
      <c r="S42">
        <f t="shared" si="1"/>
        <v>5136.3805374917692</v>
      </c>
      <c r="U42">
        <f t="shared" si="2"/>
        <v>0.60522516344157806</v>
      </c>
      <c r="V42">
        <f t="shared" si="2"/>
        <v>0.60763361494794244</v>
      </c>
      <c r="W42">
        <f t="shared" si="2"/>
        <v>0.60534926533775413</v>
      </c>
      <c r="X42">
        <f t="shared" si="2"/>
        <v>0.61302029017148851</v>
      </c>
    </row>
    <row r="43" spans="1:24" x14ac:dyDescent="0.25">
      <c r="A43">
        <v>48164.1</v>
      </c>
      <c r="B43">
        <v>40385.800000000003</v>
      </c>
      <c r="C43">
        <v>38409.5</v>
      </c>
      <c r="D43">
        <v>50133.4</v>
      </c>
      <c r="F43">
        <v>10497.6</v>
      </c>
      <c r="G43">
        <v>9534.4</v>
      </c>
      <c r="H43">
        <v>9270.9</v>
      </c>
      <c r="I43">
        <v>10848.7</v>
      </c>
      <c r="K43">
        <f t="shared" si="0"/>
        <v>22.574511173529512</v>
      </c>
      <c r="L43">
        <f t="shared" si="0"/>
        <v>21.287276529801709</v>
      </c>
      <c r="M43">
        <f t="shared" si="0"/>
        <v>20.934218671717769</v>
      </c>
      <c r="N43">
        <f t="shared" si="0"/>
        <v>22.878080903871673</v>
      </c>
      <c r="P43">
        <f t="shared" si="1"/>
        <v>6400.6834473310382</v>
      </c>
      <c r="Q43">
        <f t="shared" si="1"/>
        <v>5691.5406642264588</v>
      </c>
      <c r="R43">
        <f t="shared" si="1"/>
        <v>5504.3133831249288</v>
      </c>
      <c r="S43">
        <f t="shared" si="1"/>
        <v>6573.986718201867</v>
      </c>
      <c r="U43">
        <f t="shared" si="2"/>
        <v>0.60972826620666043</v>
      </c>
      <c r="V43">
        <f t="shared" si="2"/>
        <v>0.59694796360824587</v>
      </c>
      <c r="W43">
        <f t="shared" si="2"/>
        <v>0.59371942132100752</v>
      </c>
      <c r="X43">
        <f t="shared" si="2"/>
        <v>0.60596999808289165</v>
      </c>
    </row>
    <row r="44" spans="1:24" x14ac:dyDescent="0.25">
      <c r="A44">
        <v>46642.5</v>
      </c>
      <c r="B44">
        <v>57221</v>
      </c>
      <c r="C44">
        <v>43273.7</v>
      </c>
      <c r="D44">
        <v>35286.699999999997</v>
      </c>
      <c r="F44">
        <v>10461.9</v>
      </c>
      <c r="G44">
        <v>11692</v>
      </c>
      <c r="H44">
        <v>10535.3</v>
      </c>
      <c r="I44">
        <v>8705.57</v>
      </c>
      <c r="K44">
        <f t="shared" si="0"/>
        <v>22.334238276786696</v>
      </c>
      <c r="L44">
        <f t="shared" si="0"/>
        <v>23.909051796624546</v>
      </c>
      <c r="M44">
        <f t="shared" si="0"/>
        <v>21.783042982138436</v>
      </c>
      <c r="N44">
        <f t="shared" si="0"/>
        <v>20.350771912860683</v>
      </c>
      <c r="P44">
        <f t="shared" si="1"/>
        <v>6265.1565845178066</v>
      </c>
      <c r="Q44">
        <f t="shared" si="1"/>
        <v>7179.8330381397636</v>
      </c>
      <c r="R44">
        <f t="shared" si="1"/>
        <v>5959.7320772148341</v>
      </c>
      <c r="S44">
        <f t="shared" si="1"/>
        <v>5201.7732031629475</v>
      </c>
      <c r="U44">
        <f t="shared" si="2"/>
        <v>0.59885456604611087</v>
      </c>
      <c r="V44">
        <f t="shared" si="2"/>
        <v>0.61408082775742079</v>
      </c>
      <c r="W44">
        <f t="shared" si="2"/>
        <v>0.56569172944432855</v>
      </c>
      <c r="X44">
        <f t="shared" si="2"/>
        <v>0.59752241417425256</v>
      </c>
    </row>
    <row r="45" spans="1:24" x14ac:dyDescent="0.25">
      <c r="A45">
        <v>48232.800000000003</v>
      </c>
      <c r="B45">
        <v>35606.800000000003</v>
      </c>
      <c r="C45">
        <v>31054.2</v>
      </c>
      <c r="D45">
        <v>35562.699999999997</v>
      </c>
      <c r="F45">
        <v>10346.799999999999</v>
      </c>
      <c r="G45">
        <v>9236.92</v>
      </c>
      <c r="H45">
        <v>9710.83</v>
      </c>
      <c r="I45">
        <v>9097.09</v>
      </c>
      <c r="K45">
        <f t="shared" si="0"/>
        <v>22.585239303184611</v>
      </c>
      <c r="L45">
        <f t="shared" si="0"/>
        <v>20.412123478403622</v>
      </c>
      <c r="M45">
        <f t="shared" si="0"/>
        <v>19.50221711244879</v>
      </c>
      <c r="N45">
        <f t="shared" si="0"/>
        <v>20.403693005088986</v>
      </c>
      <c r="P45">
        <f t="shared" si="1"/>
        <v>6406.7685118393638</v>
      </c>
      <c r="Q45">
        <f t="shared" si="1"/>
        <v>5233.1840983138109</v>
      </c>
      <c r="R45">
        <f t="shared" si="1"/>
        <v>4777.0260921016952</v>
      </c>
      <c r="S45">
        <f t="shared" si="1"/>
        <v>5228.8622443687209</v>
      </c>
      <c r="U45">
        <f t="shared" si="2"/>
        <v>0.61920289479253143</v>
      </c>
      <c r="V45">
        <f t="shared" si="2"/>
        <v>0.56655076565714668</v>
      </c>
      <c r="W45">
        <f t="shared" si="2"/>
        <v>0.49192768199028253</v>
      </c>
      <c r="X45">
        <f t="shared" si="2"/>
        <v>0.57478405120414555</v>
      </c>
    </row>
    <row r="46" spans="1:24" x14ac:dyDescent="0.25">
      <c r="A46">
        <v>42451.199999999997</v>
      </c>
      <c r="B46">
        <v>40377.599999999999</v>
      </c>
      <c r="C46">
        <v>45627.5</v>
      </c>
      <c r="D46">
        <v>58257.7</v>
      </c>
      <c r="F46">
        <v>9845.2800000000007</v>
      </c>
      <c r="G46">
        <v>9497.52</v>
      </c>
      <c r="H46">
        <v>10166.1</v>
      </c>
      <c r="I46">
        <v>11989</v>
      </c>
      <c r="K46">
        <f t="shared" si="0"/>
        <v>21.644149691704214</v>
      </c>
      <c r="L46">
        <f t="shared" si="0"/>
        <v>21.285835697604078</v>
      </c>
      <c r="M46">
        <f t="shared" si="0"/>
        <v>22.17104157585209</v>
      </c>
      <c r="N46">
        <f t="shared" si="0"/>
        <v>24.052579015808774</v>
      </c>
      <c r="P46">
        <f t="shared" si="1"/>
        <v>5883.9733514138597</v>
      </c>
      <c r="Q46">
        <f t="shared" si="1"/>
        <v>5690.770224898175</v>
      </c>
      <c r="R46">
        <f t="shared" si="1"/>
        <v>6173.9318620505137</v>
      </c>
      <c r="S46">
        <f t="shared" si="1"/>
        <v>7266.2935598352606</v>
      </c>
      <c r="U46">
        <f t="shared" si="2"/>
        <v>0.59764408441546202</v>
      </c>
      <c r="V46">
        <f t="shared" si="2"/>
        <v>0.59918486351154565</v>
      </c>
      <c r="W46">
        <f t="shared" si="2"/>
        <v>0.60730583626469481</v>
      </c>
      <c r="X46">
        <f t="shared" si="2"/>
        <v>0.60608003668656774</v>
      </c>
    </row>
    <row r="47" spans="1:24" x14ac:dyDescent="0.25">
      <c r="A47">
        <v>48837</v>
      </c>
      <c r="B47">
        <v>46941.9</v>
      </c>
      <c r="C47">
        <v>43674.7</v>
      </c>
      <c r="D47">
        <v>27783</v>
      </c>
      <c r="F47">
        <v>10485.5</v>
      </c>
      <c r="G47">
        <v>10463.5</v>
      </c>
      <c r="H47">
        <v>9977.3799999999992</v>
      </c>
      <c r="I47">
        <v>7908.82</v>
      </c>
      <c r="K47">
        <f t="shared" si="0"/>
        <v>22.67915474973573</v>
      </c>
      <c r="L47">
        <f t="shared" si="0"/>
        <v>22.381924499906532</v>
      </c>
      <c r="M47">
        <f t="shared" si="0"/>
        <v>21.850121115350206</v>
      </c>
      <c r="N47">
        <f t="shared" si="0"/>
        <v>18.791880905429689</v>
      </c>
      <c r="P47">
        <f t="shared" si="1"/>
        <v>6460.1613956405063</v>
      </c>
      <c r="Q47">
        <f t="shared" si="1"/>
        <v>6291.9388366531248</v>
      </c>
      <c r="R47">
        <f t="shared" si="1"/>
        <v>5996.4930770087403</v>
      </c>
      <c r="S47">
        <f t="shared" si="1"/>
        <v>4435.3729368259928</v>
      </c>
      <c r="U47">
        <f t="shared" si="2"/>
        <v>0.6161042769196039</v>
      </c>
      <c r="V47">
        <f t="shared" si="2"/>
        <v>0.6013225819900726</v>
      </c>
      <c r="W47">
        <f t="shared" si="2"/>
        <v>0.6010087895829106</v>
      </c>
      <c r="X47">
        <f t="shared" si="2"/>
        <v>0.56081348884232962</v>
      </c>
    </row>
    <row r="48" spans="1:24" x14ac:dyDescent="0.25">
      <c r="A48">
        <v>46325.3</v>
      </c>
      <c r="B48">
        <v>44080</v>
      </c>
      <c r="C48">
        <v>39385.9</v>
      </c>
      <c r="D48">
        <v>41765.9</v>
      </c>
      <c r="F48">
        <v>10942.9</v>
      </c>
      <c r="G48">
        <v>9511.1299999999992</v>
      </c>
      <c r="H48">
        <v>9858.3799999999992</v>
      </c>
      <c r="I48">
        <v>9454.0499999999993</v>
      </c>
      <c r="K48">
        <f t="shared" si="0"/>
        <v>22.283493848976654</v>
      </c>
      <c r="L48">
        <f t="shared" si="0"/>
        <v>21.917502615583775</v>
      </c>
      <c r="M48">
        <f t="shared" si="0"/>
        <v>21.110124586401952</v>
      </c>
      <c r="N48">
        <f t="shared" si="0"/>
        <v>21.527048364714823</v>
      </c>
      <c r="P48">
        <f t="shared" si="1"/>
        <v>6236.719472354298</v>
      </c>
      <c r="Q48">
        <f t="shared" si="1"/>
        <v>6033.5341265557681</v>
      </c>
      <c r="R48">
        <f t="shared" si="1"/>
        <v>5597.2052422708575</v>
      </c>
      <c r="S48">
        <f t="shared" si="1"/>
        <v>5820.4774698874453</v>
      </c>
      <c r="U48">
        <f t="shared" si="2"/>
        <v>0.56993296771004931</v>
      </c>
      <c r="V48">
        <f t="shared" si="2"/>
        <v>0.63436564599114598</v>
      </c>
      <c r="W48">
        <f t="shared" si="2"/>
        <v>0.56776115774304281</v>
      </c>
      <c r="X48">
        <f t="shared" si="2"/>
        <v>0.61565968763518764</v>
      </c>
    </row>
    <row r="49" spans="1:24" x14ac:dyDescent="0.25">
      <c r="A49">
        <v>41673.9</v>
      </c>
      <c r="B49">
        <v>42003.6</v>
      </c>
      <c r="C49">
        <v>45189.5</v>
      </c>
      <c r="D49">
        <v>33634.6</v>
      </c>
      <c r="F49">
        <v>10198.700000000001</v>
      </c>
      <c r="G49">
        <v>9692.4599999999991</v>
      </c>
      <c r="H49">
        <v>9821.94</v>
      </c>
      <c r="I49">
        <v>8384.48</v>
      </c>
      <c r="K49">
        <f t="shared" si="0"/>
        <v>21.511230481322269</v>
      </c>
      <c r="L49">
        <f t="shared" si="0"/>
        <v>21.567809708649637</v>
      </c>
      <c r="M49">
        <f t="shared" si="0"/>
        <v>22.099869905095787</v>
      </c>
      <c r="N49">
        <f t="shared" si="0"/>
        <v>20.028078925429334</v>
      </c>
      <c r="P49">
        <f t="shared" si="1"/>
        <v>5811.926942466338</v>
      </c>
      <c r="Q49">
        <f t="shared" si="1"/>
        <v>5842.5404202942309</v>
      </c>
      <c r="R49">
        <f t="shared" si="1"/>
        <v>6134.3573777663105</v>
      </c>
      <c r="S49">
        <f t="shared" si="1"/>
        <v>5038.1167547669265</v>
      </c>
      <c r="U49">
        <f t="shared" si="2"/>
        <v>0.5698693894777116</v>
      </c>
      <c r="V49">
        <f t="shared" si="2"/>
        <v>0.60279231694474178</v>
      </c>
      <c r="W49">
        <f t="shared" si="2"/>
        <v>0.62455659246200956</v>
      </c>
      <c r="X49">
        <f t="shared" si="2"/>
        <v>0.60088601258121277</v>
      </c>
    </row>
    <row r="50" spans="1:24" x14ac:dyDescent="0.25">
      <c r="A50">
        <v>53222</v>
      </c>
      <c r="B50">
        <v>9203.82</v>
      </c>
      <c r="C50">
        <v>42569.2</v>
      </c>
      <c r="D50">
        <v>42186.1</v>
      </c>
      <c r="F50">
        <v>10708.8</v>
      </c>
      <c r="G50">
        <v>3440.2</v>
      </c>
      <c r="H50">
        <v>9344.33</v>
      </c>
      <c r="I50">
        <v>9564.99</v>
      </c>
      <c r="K50">
        <f t="shared" si="0"/>
        <v>23.338571408045279</v>
      </c>
      <c r="L50">
        <f t="shared" si="0"/>
        <v>13.002691059628729</v>
      </c>
      <c r="M50">
        <f t="shared" si="0"/>
        <v>21.664185614388092</v>
      </c>
      <c r="N50">
        <f t="shared" si="0"/>
        <v>21.599000990247699</v>
      </c>
      <c r="P50">
        <f t="shared" si="1"/>
        <v>6841.2927770274637</v>
      </c>
      <c r="Q50">
        <f t="shared" si="1"/>
        <v>2123.5188833893899</v>
      </c>
      <c r="R50">
        <f t="shared" si="1"/>
        <v>5894.8719454833299</v>
      </c>
      <c r="S50">
        <f t="shared" si="1"/>
        <v>5859.4515578356168</v>
      </c>
      <c r="U50">
        <f t="shared" si="2"/>
        <v>0.63884774923683929</v>
      </c>
      <c r="V50">
        <f t="shared" si="2"/>
        <v>0.61726611342055404</v>
      </c>
      <c r="W50">
        <f t="shared" si="2"/>
        <v>0.63085014607610501</v>
      </c>
      <c r="X50">
        <f t="shared" si="2"/>
        <v>0.61259358952132903</v>
      </c>
    </row>
    <row r="51" spans="1:24" x14ac:dyDescent="0.25">
      <c r="A51">
        <v>53088.800000000003</v>
      </c>
      <c r="B51">
        <v>37135.199999999997</v>
      </c>
      <c r="C51">
        <v>42110.5</v>
      </c>
      <c r="D51">
        <v>18926.7</v>
      </c>
      <c r="F51">
        <v>10808.6</v>
      </c>
      <c r="G51">
        <v>8657.61</v>
      </c>
      <c r="H51">
        <v>9620.43</v>
      </c>
      <c r="I51">
        <v>6125.44</v>
      </c>
      <c r="K51">
        <f t="shared" si="0"/>
        <v>23.319085138407221</v>
      </c>
      <c r="L51">
        <f t="shared" si="0"/>
        <v>20.700100827583412</v>
      </c>
      <c r="M51">
        <f t="shared" si="0"/>
        <v>21.586091043955548</v>
      </c>
      <c r="N51">
        <f t="shared" si="0"/>
        <v>16.534922786512233</v>
      </c>
      <c r="P51">
        <f t="shared" si="1"/>
        <v>6829.8734300550932</v>
      </c>
      <c r="Q51">
        <f t="shared" si="1"/>
        <v>5381.8868288578215</v>
      </c>
      <c r="R51">
        <f t="shared" si="1"/>
        <v>5852.4491415677003</v>
      </c>
      <c r="S51">
        <f t="shared" si="1"/>
        <v>3433.9501147423734</v>
      </c>
      <c r="U51">
        <f t="shared" si="2"/>
        <v>0.63189251429927029</v>
      </c>
      <c r="V51">
        <f t="shared" si="2"/>
        <v>0.62163655198811463</v>
      </c>
      <c r="W51">
        <f t="shared" si="2"/>
        <v>0.6083355049169008</v>
      </c>
      <c r="X51">
        <f t="shared" si="2"/>
        <v>0.56060464468550397</v>
      </c>
    </row>
    <row r="52" spans="1:24" x14ac:dyDescent="0.25">
      <c r="A52">
        <v>39658</v>
      </c>
      <c r="B52">
        <v>41702.800000000003</v>
      </c>
      <c r="C52">
        <v>39965.5</v>
      </c>
      <c r="D52">
        <v>37544.400000000001</v>
      </c>
      <c r="F52">
        <v>9668.4</v>
      </c>
      <c r="G52">
        <v>9550.83</v>
      </c>
      <c r="H52">
        <v>9525.08</v>
      </c>
      <c r="I52">
        <v>8860.7800000000007</v>
      </c>
      <c r="K52">
        <f t="shared" si="0"/>
        <v>21.158626611157601</v>
      </c>
      <c r="L52">
        <f t="shared" si="0"/>
        <v>21.516201865570274</v>
      </c>
      <c r="M52">
        <f t="shared" si="0"/>
        <v>21.213172424817952</v>
      </c>
      <c r="N52">
        <f t="shared" si="0"/>
        <v>20.77585606527083</v>
      </c>
      <c r="P52">
        <f t="shared" si="1"/>
        <v>5622.954749684056</v>
      </c>
      <c r="Q52">
        <f t="shared" si="1"/>
        <v>5814.6136005628205</v>
      </c>
      <c r="R52">
        <f t="shared" si="1"/>
        <v>5651.9834751227127</v>
      </c>
      <c r="S52">
        <f t="shared" si="1"/>
        <v>5421.3506122753251</v>
      </c>
      <c r="U52">
        <f t="shared" si="2"/>
        <v>0.58158069067105789</v>
      </c>
      <c r="V52">
        <f t="shared" si="2"/>
        <v>0.60880715085105908</v>
      </c>
      <c r="W52">
        <f t="shared" si="2"/>
        <v>0.59337910811486227</v>
      </c>
      <c r="X52">
        <f t="shared" si="2"/>
        <v>0.61183672456322413</v>
      </c>
    </row>
    <row r="53" spans="1:24" x14ac:dyDescent="0.25">
      <c r="A53">
        <v>40855.5</v>
      </c>
      <c r="B53">
        <v>32342.400000000001</v>
      </c>
      <c r="C53">
        <v>21739.200000000001</v>
      </c>
      <c r="D53">
        <v>39859.800000000003</v>
      </c>
      <c r="F53">
        <v>9954.51</v>
      </c>
      <c r="G53">
        <v>8810.5</v>
      </c>
      <c r="H53">
        <v>6917.41</v>
      </c>
      <c r="I53">
        <v>9275.4500000000007</v>
      </c>
      <c r="K53">
        <f t="shared" si="0"/>
        <v>21.369484631501521</v>
      </c>
      <c r="L53">
        <f t="shared" si="0"/>
        <v>19.768237635518052</v>
      </c>
      <c r="M53">
        <f t="shared" si="0"/>
        <v>17.316431175839792</v>
      </c>
      <c r="N53">
        <f t="shared" si="0"/>
        <v>21.194454514179945</v>
      </c>
      <c r="P53">
        <f t="shared" si="1"/>
        <v>5735.5852101047049</v>
      </c>
      <c r="Q53">
        <f t="shared" si="1"/>
        <v>4908.2372333317635</v>
      </c>
      <c r="R53">
        <f t="shared" si="1"/>
        <v>3766.2263856650097</v>
      </c>
      <c r="S53">
        <f t="shared" si="1"/>
        <v>5642.0135710497516</v>
      </c>
      <c r="U53">
        <f t="shared" si="2"/>
        <v>0.57617956183726826</v>
      </c>
      <c r="V53">
        <f t="shared" si="2"/>
        <v>0.55708952197171147</v>
      </c>
      <c r="W53">
        <f t="shared" si="2"/>
        <v>0.544456145532072</v>
      </c>
      <c r="X53">
        <f t="shared" si="2"/>
        <v>0.6082738380401761</v>
      </c>
    </row>
    <row r="54" spans="1:24" x14ac:dyDescent="0.25">
      <c r="A54">
        <v>39611.300000000003</v>
      </c>
      <c r="B54">
        <v>38677.4</v>
      </c>
      <c r="C54">
        <v>44945</v>
      </c>
      <c r="D54">
        <v>41943.1</v>
      </c>
      <c r="F54">
        <v>8841.7199999999993</v>
      </c>
      <c r="G54">
        <v>9609.81</v>
      </c>
      <c r="H54">
        <v>10036.9</v>
      </c>
      <c r="I54">
        <v>10016.4</v>
      </c>
      <c r="K54">
        <f t="shared" si="0"/>
        <v>21.150318107018215</v>
      </c>
      <c r="L54">
        <f t="shared" si="0"/>
        <v>20.982776871585656</v>
      </c>
      <c r="M54">
        <f t="shared" si="0"/>
        <v>22.059940328953466</v>
      </c>
      <c r="N54">
        <f t="shared" si="0"/>
        <v>21.557449648466076</v>
      </c>
      <c r="P54">
        <f t="shared" si="1"/>
        <v>5618.539607712466</v>
      </c>
      <c r="Q54">
        <f t="shared" si="1"/>
        <v>5529.878181048939</v>
      </c>
      <c r="R54">
        <f t="shared" si="1"/>
        <v>6112.2105495013639</v>
      </c>
      <c r="S54">
        <f t="shared" si="1"/>
        <v>5836.9288599476458</v>
      </c>
      <c r="U54">
        <f t="shared" si="2"/>
        <v>0.63545776248427532</v>
      </c>
      <c r="V54">
        <f t="shared" si="2"/>
        <v>0.57544094847337657</v>
      </c>
      <c r="W54">
        <f t="shared" si="2"/>
        <v>0.60897394110744996</v>
      </c>
      <c r="X54">
        <f t="shared" si="2"/>
        <v>0.58273719699169824</v>
      </c>
    </row>
    <row r="55" spans="1:24" x14ac:dyDescent="0.25">
      <c r="A55">
        <v>41855.199999999997</v>
      </c>
      <c r="B55">
        <v>45346.2</v>
      </c>
      <c r="C55">
        <v>34737.4</v>
      </c>
      <c r="D55">
        <v>29400.799999999999</v>
      </c>
      <c r="F55">
        <v>9953.7999999999993</v>
      </c>
      <c r="G55">
        <v>10303.299999999999</v>
      </c>
      <c r="H55">
        <v>8787.4699999999993</v>
      </c>
      <c r="I55">
        <v>7948.29</v>
      </c>
      <c r="K55">
        <f t="shared" si="0"/>
        <v>21.542379827057658</v>
      </c>
      <c r="L55">
        <f t="shared" si="0"/>
        <v>22.125385083483891</v>
      </c>
      <c r="M55">
        <f t="shared" si="0"/>
        <v>20.244620575065113</v>
      </c>
      <c r="N55">
        <f t="shared" si="0"/>
        <v>19.149771124327579</v>
      </c>
      <c r="P55">
        <f t="shared" si="1"/>
        <v>5828.7710553820525</v>
      </c>
      <c r="Q55">
        <f t="shared" si="1"/>
        <v>6148.5302735611913</v>
      </c>
      <c r="R55">
        <f t="shared" si="1"/>
        <v>5147.6489575880723</v>
      </c>
      <c r="S55">
        <f t="shared" si="1"/>
        <v>4605.9245004734767</v>
      </c>
      <c r="U55">
        <f t="shared" si="2"/>
        <v>0.5855824966728338</v>
      </c>
      <c r="V55">
        <f t="shared" si="2"/>
        <v>0.59675349388654042</v>
      </c>
      <c r="W55">
        <f t="shared" si="2"/>
        <v>0.58579419987642323</v>
      </c>
      <c r="X55">
        <f t="shared" si="2"/>
        <v>0.57948621659167909</v>
      </c>
    </row>
    <row r="56" spans="1:24" x14ac:dyDescent="0.25">
      <c r="A56">
        <v>40741.5</v>
      </c>
      <c r="B56">
        <v>47297.599999999999</v>
      </c>
      <c r="C56">
        <v>34223.699999999997</v>
      </c>
      <c r="D56">
        <v>41422.6</v>
      </c>
      <c r="F56">
        <v>9492.15</v>
      </c>
      <c r="G56">
        <v>10160.700000000001</v>
      </c>
      <c r="H56">
        <v>8440.16</v>
      </c>
      <c r="I56">
        <v>9290.8700000000008</v>
      </c>
      <c r="K56">
        <f t="shared" si="0"/>
        <v>21.349590201773612</v>
      </c>
      <c r="L56">
        <f t="shared" si="0"/>
        <v>22.438314960637438</v>
      </c>
      <c r="M56">
        <f t="shared" si="0"/>
        <v>20.144331446915341</v>
      </c>
      <c r="N56">
        <f t="shared" si="0"/>
        <v>21.467904605520573</v>
      </c>
      <c r="P56">
        <f t="shared" si="1"/>
        <v>5724.9108224028678</v>
      </c>
      <c r="Q56">
        <f t="shared" si="1"/>
        <v>6323.6834071059393</v>
      </c>
      <c r="R56">
        <f t="shared" si="1"/>
        <v>5096.7737634063697</v>
      </c>
      <c r="S56">
        <f t="shared" si="1"/>
        <v>5788.5388575857469</v>
      </c>
      <c r="U56">
        <f t="shared" si="2"/>
        <v>0.60312055987346047</v>
      </c>
      <c r="V56">
        <f t="shared" si="2"/>
        <v>0.62236690455440458</v>
      </c>
      <c r="W56">
        <f t="shared" si="2"/>
        <v>0.60387169951829933</v>
      </c>
      <c r="X56">
        <f t="shared" si="2"/>
        <v>0.62303517943806619</v>
      </c>
    </row>
    <row r="57" spans="1:24" x14ac:dyDescent="0.25">
      <c r="A57">
        <v>41514.6</v>
      </c>
      <c r="B57">
        <v>33825.599999999999</v>
      </c>
      <c r="C57">
        <v>38950.6</v>
      </c>
      <c r="D57">
        <v>48793</v>
      </c>
      <c r="F57">
        <v>9879.06</v>
      </c>
      <c r="G57">
        <v>8206.25</v>
      </c>
      <c r="H57">
        <v>9228.99</v>
      </c>
      <c r="I57">
        <v>10253.6</v>
      </c>
      <c r="K57">
        <f t="shared" si="0"/>
        <v>21.483786328907509</v>
      </c>
      <c r="L57">
        <f t="shared" si="0"/>
        <v>20.065918380765623</v>
      </c>
      <c r="M57">
        <f t="shared" si="0"/>
        <v>21.032065345755285</v>
      </c>
      <c r="N57">
        <f t="shared" si="0"/>
        <v>22.67234172790123</v>
      </c>
      <c r="P57">
        <f t="shared" si="1"/>
        <v>5797.1066223284843</v>
      </c>
      <c r="Q57">
        <f t="shared" si="1"/>
        <v>5057.1719706221593</v>
      </c>
      <c r="R57">
        <f t="shared" si="1"/>
        <v>5555.8880252139925</v>
      </c>
      <c r="S57">
        <f t="shared" si="1"/>
        <v>6456.2805975997462</v>
      </c>
      <c r="U57">
        <f t="shared" si="2"/>
        <v>0.58680751228644068</v>
      </c>
      <c r="V57">
        <f t="shared" si="2"/>
        <v>0.61625857981686627</v>
      </c>
      <c r="W57">
        <f t="shared" si="2"/>
        <v>0.60200390565099671</v>
      </c>
      <c r="X57">
        <f t="shared" si="2"/>
        <v>0.62965988507448567</v>
      </c>
    </row>
    <row r="58" spans="1:24" x14ac:dyDescent="0.25">
      <c r="A58">
        <v>39480.800000000003</v>
      </c>
      <c r="B58">
        <v>39133.4</v>
      </c>
      <c r="C58">
        <v>39402.400000000001</v>
      </c>
      <c r="D58">
        <v>40789.5</v>
      </c>
      <c r="F58">
        <v>9766.0499999999993</v>
      </c>
      <c r="G58">
        <v>9732.16</v>
      </c>
      <c r="H58">
        <v>9095.3799999999992</v>
      </c>
      <c r="I58">
        <v>9351.6</v>
      </c>
      <c r="K58">
        <f t="shared" si="0"/>
        <v>21.127065877190148</v>
      </c>
      <c r="L58">
        <f t="shared" si="0"/>
        <v>21.06491603942516</v>
      </c>
      <c r="M58">
        <f t="shared" si="0"/>
        <v>21.113072074603295</v>
      </c>
      <c r="N58">
        <f t="shared" si="0"/>
        <v>21.357971321280854</v>
      </c>
      <c r="P58">
        <f t="shared" si="1"/>
        <v>5606.1925819939015</v>
      </c>
      <c r="Q58">
        <f t="shared" si="1"/>
        <v>5573.2574381152745</v>
      </c>
      <c r="R58">
        <f t="shared" si="1"/>
        <v>5598.7683640880623</v>
      </c>
      <c r="S58">
        <f t="shared" si="1"/>
        <v>5729.4065133458325</v>
      </c>
      <c r="U58">
        <f t="shared" si="2"/>
        <v>0.5740491377776995</v>
      </c>
      <c r="V58">
        <f t="shared" si="2"/>
        <v>0.57266397573768557</v>
      </c>
      <c r="W58">
        <f t="shared" si="2"/>
        <v>0.61556178676295692</v>
      </c>
      <c r="X58">
        <f t="shared" si="2"/>
        <v>0.61266590886541683</v>
      </c>
    </row>
    <row r="59" spans="1:24" x14ac:dyDescent="0.25">
      <c r="A59">
        <v>36997.9</v>
      </c>
      <c r="B59">
        <v>40020.5</v>
      </c>
      <c r="C59">
        <v>39715.5</v>
      </c>
      <c r="D59">
        <v>48662.6</v>
      </c>
      <c r="F59">
        <v>8929.7199999999993</v>
      </c>
      <c r="G59">
        <v>9793.61</v>
      </c>
      <c r="H59">
        <v>9159.2999999999993</v>
      </c>
      <c r="I59">
        <v>11253.6</v>
      </c>
      <c r="K59">
        <f t="shared" si="0"/>
        <v>20.674557822698453</v>
      </c>
      <c r="L59">
        <f t="shared" si="0"/>
        <v>21.222899061390695</v>
      </c>
      <c r="M59">
        <f t="shared" si="0"/>
        <v>21.168847613323944</v>
      </c>
      <c r="N59">
        <f t="shared" si="0"/>
        <v>22.652126321196725</v>
      </c>
      <c r="P59">
        <f t="shared" si="1"/>
        <v>5368.6130050211195</v>
      </c>
      <c r="Q59">
        <f t="shared" si="1"/>
        <v>5657.1677437989247</v>
      </c>
      <c r="R59">
        <f t="shared" si="1"/>
        <v>5628.3885725082037</v>
      </c>
      <c r="S59">
        <f t="shared" si="1"/>
        <v>6444.7724655054562</v>
      </c>
      <c r="U59">
        <f t="shared" si="2"/>
        <v>0.60120731725307397</v>
      </c>
      <c r="V59">
        <f t="shared" si="2"/>
        <v>0.57763865865589137</v>
      </c>
      <c r="W59">
        <f t="shared" si="2"/>
        <v>0.61449986052517158</v>
      </c>
      <c r="X59">
        <f t="shared" si="2"/>
        <v>0.57268540427111825</v>
      </c>
    </row>
    <row r="60" spans="1:24" x14ac:dyDescent="0.25">
      <c r="A60">
        <v>46374.7</v>
      </c>
      <c r="B60">
        <v>79218.5</v>
      </c>
      <c r="C60">
        <v>40573.800000000003</v>
      </c>
      <c r="D60">
        <v>35792.1</v>
      </c>
      <c r="F60">
        <v>10190.299999999999</v>
      </c>
      <c r="G60">
        <v>16214.6</v>
      </c>
      <c r="H60">
        <v>9683.69</v>
      </c>
      <c r="I60">
        <v>9128.84</v>
      </c>
      <c r="K60">
        <f t="shared" si="0"/>
        <v>22.291411865976301</v>
      </c>
      <c r="L60">
        <f t="shared" si="0"/>
        <v>26.647271287876329</v>
      </c>
      <c r="M60">
        <f t="shared" si="0"/>
        <v>21.320256884942737</v>
      </c>
      <c r="N60">
        <f t="shared" si="0"/>
        <v>20.447470885462874</v>
      </c>
      <c r="P60">
        <f t="shared" si="1"/>
        <v>6241.1524598110782</v>
      </c>
      <c r="Q60">
        <f t="shared" si="1"/>
        <v>8918.5679626463589</v>
      </c>
      <c r="R60">
        <f t="shared" si="1"/>
        <v>5709.1901217177492</v>
      </c>
      <c r="S60">
        <f t="shared" si="1"/>
        <v>5251.3242640848594</v>
      </c>
      <c r="U60">
        <f t="shared" si="2"/>
        <v>0.6124601297126756</v>
      </c>
      <c r="V60">
        <f t="shared" si="2"/>
        <v>0.5500331776698999</v>
      </c>
      <c r="W60">
        <f t="shared" si="2"/>
        <v>0.5895676257416077</v>
      </c>
      <c r="X60">
        <f t="shared" si="2"/>
        <v>0.57524551466395069</v>
      </c>
    </row>
    <row r="61" spans="1:24" x14ac:dyDescent="0.25">
      <c r="A61">
        <v>37665.300000000003</v>
      </c>
      <c r="B61">
        <v>40189.4</v>
      </c>
      <c r="C61">
        <v>32542.799999999999</v>
      </c>
      <c r="D61">
        <v>46501</v>
      </c>
      <c r="F61">
        <v>9273.98</v>
      </c>
      <c r="G61">
        <v>8939.06</v>
      </c>
      <c r="H61">
        <v>8502.31</v>
      </c>
      <c r="I61">
        <v>10300.799999999999</v>
      </c>
      <c r="K61">
        <f t="shared" si="0"/>
        <v>20.798132886446187</v>
      </c>
      <c r="L61">
        <f t="shared" si="0"/>
        <v>21.252713088160718</v>
      </c>
      <c r="M61">
        <f t="shared" si="0"/>
        <v>19.808982918036708</v>
      </c>
      <c r="N61">
        <f t="shared" si="0"/>
        <v>22.311630169564886</v>
      </c>
      <c r="P61">
        <f t="shared" si="1"/>
        <v>5432.9828844221665</v>
      </c>
      <c r="Q61">
        <f t="shared" si="1"/>
        <v>5673.0733389124343</v>
      </c>
      <c r="R61">
        <f t="shared" si="1"/>
        <v>4928.4913013432006</v>
      </c>
      <c r="S61">
        <f t="shared" si="1"/>
        <v>6252.4790407423816</v>
      </c>
      <c r="U61">
        <f t="shared" si="2"/>
        <v>0.58583077431935016</v>
      </c>
      <c r="V61">
        <f t="shared" si="2"/>
        <v>0.63463869119487226</v>
      </c>
      <c r="W61">
        <f t="shared" si="2"/>
        <v>0.57966497355932689</v>
      </c>
      <c r="X61">
        <f t="shared" si="2"/>
        <v>0.60698965524448412</v>
      </c>
    </row>
    <row r="62" spans="1:24" x14ac:dyDescent="0.25">
      <c r="A62">
        <v>39075.699999999997</v>
      </c>
      <c r="B62">
        <v>44386.2</v>
      </c>
      <c r="C62">
        <v>43559.4</v>
      </c>
      <c r="D62">
        <v>37235.4</v>
      </c>
      <c r="F62">
        <v>9003.82</v>
      </c>
      <c r="G62">
        <v>10659.8</v>
      </c>
      <c r="H62">
        <v>10327.9</v>
      </c>
      <c r="I62">
        <v>8914.2999999999993</v>
      </c>
      <c r="K62">
        <f t="shared" si="0"/>
        <v>21.054557935145404</v>
      </c>
      <c r="L62">
        <f t="shared" si="0"/>
        <v>21.968135248964131</v>
      </c>
      <c r="M62">
        <f t="shared" si="0"/>
        <v>21.830876264980471</v>
      </c>
      <c r="N62">
        <f t="shared" si="0"/>
        <v>20.718702113068129</v>
      </c>
      <c r="P62">
        <f t="shared" si="1"/>
        <v>5567.777787645593</v>
      </c>
      <c r="Q62">
        <f t="shared" si="1"/>
        <v>6061.4430169387615</v>
      </c>
      <c r="R62">
        <f t="shared" si="1"/>
        <v>5985.9347107209096</v>
      </c>
      <c r="S62">
        <f t="shared" si="1"/>
        <v>5391.5635926606756</v>
      </c>
      <c r="U62">
        <f t="shared" si="2"/>
        <v>0.61837950865805769</v>
      </c>
      <c r="V62">
        <f t="shared" si="2"/>
        <v>0.56862633604183588</v>
      </c>
      <c r="W62">
        <f t="shared" si="2"/>
        <v>0.57958875577038016</v>
      </c>
      <c r="X62">
        <f t="shared" si="2"/>
        <v>0.60482186965445139</v>
      </c>
    </row>
    <row r="63" spans="1:24" x14ac:dyDescent="0.25">
      <c r="A63">
        <v>39642.800000000003</v>
      </c>
      <c r="B63">
        <v>31407.200000000001</v>
      </c>
      <c r="C63">
        <v>39512.300000000003</v>
      </c>
      <c r="D63">
        <v>46358.2</v>
      </c>
      <c r="F63">
        <v>8934.14</v>
      </c>
      <c r="G63">
        <v>7758.36</v>
      </c>
      <c r="H63">
        <v>9782.59</v>
      </c>
      <c r="I63">
        <v>10167.200000000001</v>
      </c>
      <c r="K63">
        <f t="shared" si="0"/>
        <v>21.155923060617489</v>
      </c>
      <c r="L63">
        <f t="shared" si="0"/>
        <v>19.575834219266124</v>
      </c>
      <c r="M63">
        <f t="shared" si="0"/>
        <v>21.132683170167695</v>
      </c>
      <c r="N63">
        <f t="shared" si="0"/>
        <v>22.288767809869821</v>
      </c>
      <c r="P63">
        <f t="shared" si="1"/>
        <v>5621.5178916673922</v>
      </c>
      <c r="Q63">
        <f t="shared" si="1"/>
        <v>4813.1588643751929</v>
      </c>
      <c r="R63">
        <f t="shared" si="1"/>
        <v>5609.1741425118535</v>
      </c>
      <c r="S63">
        <f t="shared" si="1"/>
        <v>6239.671981257552</v>
      </c>
      <c r="U63">
        <f t="shared" si="2"/>
        <v>0.6292175734505383</v>
      </c>
      <c r="V63">
        <f t="shared" si="2"/>
        <v>0.62038354296206843</v>
      </c>
      <c r="W63">
        <f t="shared" si="2"/>
        <v>0.57338334147826431</v>
      </c>
      <c r="X63">
        <f t="shared" si="2"/>
        <v>0.61370603324981821</v>
      </c>
    </row>
    <row r="64" spans="1:24" x14ac:dyDescent="0.25">
      <c r="A64">
        <v>34166.199999999997</v>
      </c>
      <c r="B64">
        <v>44235.199999999997</v>
      </c>
      <c r="C64">
        <v>34414.6</v>
      </c>
      <c r="D64">
        <v>37246.400000000001</v>
      </c>
      <c r="F64">
        <v>8333.24</v>
      </c>
      <c r="G64">
        <v>9736.64</v>
      </c>
      <c r="H64">
        <v>8248.26</v>
      </c>
      <c r="I64">
        <v>8525.5499999999993</v>
      </c>
      <c r="K64">
        <f t="shared" si="0"/>
        <v>20.133043476307797</v>
      </c>
      <c r="L64">
        <f t="shared" si="0"/>
        <v>21.943195386321342</v>
      </c>
      <c r="M64">
        <f t="shared" si="0"/>
        <v>20.181717086852785</v>
      </c>
      <c r="N64">
        <f t="shared" si="0"/>
        <v>20.720742136669845</v>
      </c>
      <c r="P64">
        <f t="shared" si="1"/>
        <v>5091.0633616133837</v>
      </c>
      <c r="Q64">
        <f t="shared" si="1"/>
        <v>6047.6880264541651</v>
      </c>
      <c r="R64">
        <f t="shared" si="1"/>
        <v>5115.7094094464974</v>
      </c>
      <c r="S64">
        <f t="shared" si="1"/>
        <v>5392.6253829612269</v>
      </c>
      <c r="U64">
        <f t="shared" si="2"/>
        <v>0.61093444585939971</v>
      </c>
      <c r="V64">
        <f t="shared" si="2"/>
        <v>0.62112679799747816</v>
      </c>
      <c r="W64">
        <f t="shared" si="2"/>
        <v>0.62021679838493171</v>
      </c>
      <c r="X64">
        <f t="shared" si="2"/>
        <v>0.63252521924816907</v>
      </c>
    </row>
    <row r="65" spans="1:24" x14ac:dyDescent="0.25">
      <c r="A65">
        <v>28651</v>
      </c>
      <c r="B65">
        <v>30307.200000000001</v>
      </c>
      <c r="C65">
        <v>36585.800000000003</v>
      </c>
      <c r="D65">
        <v>45129.1</v>
      </c>
      <c r="F65">
        <v>7148.91</v>
      </c>
      <c r="G65">
        <v>7622.85</v>
      </c>
      <c r="H65">
        <v>8309.86</v>
      </c>
      <c r="I65">
        <v>10285</v>
      </c>
      <c r="K65">
        <f t="shared" si="0"/>
        <v>18.985576976361713</v>
      </c>
      <c r="L65">
        <f t="shared" si="0"/>
        <v>19.344572803938835</v>
      </c>
      <c r="M65">
        <f t="shared" si="0"/>
        <v>20.597510065105549</v>
      </c>
      <c r="N65">
        <f t="shared" si="0"/>
        <v>22.090019332922562</v>
      </c>
      <c r="P65">
        <f t="shared" si="1"/>
        <v>4527.2787920544715</v>
      </c>
      <c r="Q65">
        <f t="shared" si="1"/>
        <v>4700.1089619041386</v>
      </c>
      <c r="R65">
        <f t="shared" si="1"/>
        <v>5328.6732062794827</v>
      </c>
      <c r="S65">
        <f t="shared" si="1"/>
        <v>6128.8900638588912</v>
      </c>
      <c r="U65">
        <f t="shared" si="2"/>
        <v>0.63328238739254961</v>
      </c>
      <c r="V65">
        <f t="shared" si="2"/>
        <v>0.61658158850090694</v>
      </c>
      <c r="W65">
        <f t="shared" si="2"/>
        <v>0.64124704944240729</v>
      </c>
      <c r="X65">
        <f t="shared" si="2"/>
        <v>0.59590569410392724</v>
      </c>
    </row>
    <row r="66" spans="1:24" x14ac:dyDescent="0.25">
      <c r="A66">
        <v>46142.6</v>
      </c>
      <c r="B66">
        <v>43175</v>
      </c>
      <c r="C66">
        <v>28583.599999999999</v>
      </c>
      <c r="D66">
        <v>29292.3</v>
      </c>
      <c r="F66">
        <v>10809.7</v>
      </c>
      <c r="G66">
        <v>10409.4</v>
      </c>
      <c r="H66">
        <v>7499.9</v>
      </c>
      <c r="I66">
        <v>8125.62</v>
      </c>
      <c r="K66">
        <f t="shared" si="0"/>
        <v>22.25416100678931</v>
      </c>
      <c r="L66">
        <f t="shared" si="0"/>
        <v>21.766469227934028</v>
      </c>
      <c r="M66">
        <f t="shared" si="0"/>
        <v>18.970677756774361</v>
      </c>
      <c r="N66">
        <f t="shared" si="0"/>
        <v>19.126185470048448</v>
      </c>
      <c r="P66">
        <f t="shared" si="1"/>
        <v>6220.3108873782394</v>
      </c>
      <c r="Q66">
        <f t="shared" si="1"/>
        <v>5950.6665340915233</v>
      </c>
      <c r="R66">
        <f t="shared" si="1"/>
        <v>4520.1758787652516</v>
      </c>
      <c r="S66">
        <f t="shared" si="1"/>
        <v>4594.5857911717358</v>
      </c>
      <c r="U66">
        <f t="shared" si="2"/>
        <v>0.57543788332499879</v>
      </c>
      <c r="V66">
        <f t="shared" si="2"/>
        <v>0.57166277922757547</v>
      </c>
      <c r="W66">
        <f t="shared" si="2"/>
        <v>0.60269815314407549</v>
      </c>
      <c r="X66">
        <f t="shared" si="2"/>
        <v>0.56544433423809337</v>
      </c>
    </row>
    <row r="67" spans="1:24" x14ac:dyDescent="0.25">
      <c r="A67">
        <v>39388.800000000003</v>
      </c>
      <c r="B67">
        <v>44286</v>
      </c>
      <c r="C67">
        <v>38662.199999999997</v>
      </c>
      <c r="D67">
        <v>32367.1</v>
      </c>
      <c r="F67">
        <v>9093.4599999999991</v>
      </c>
      <c r="G67">
        <v>9779.85</v>
      </c>
      <c r="H67">
        <v>9496.61</v>
      </c>
      <c r="I67">
        <v>8194.86</v>
      </c>
      <c r="K67">
        <f t="shared" si="0"/>
        <v>21.110642689401814</v>
      </c>
      <c r="L67">
        <f t="shared" si="0"/>
        <v>21.951592077060322</v>
      </c>
      <c r="M67">
        <f t="shared" si="0"/>
        <v>20.980027807120134</v>
      </c>
      <c r="N67">
        <f t="shared" ref="N67:N130" si="3">(((3/4)*D67)/3.14)^(1/3)</f>
        <v>19.773268711578165</v>
      </c>
      <c r="P67">
        <f t="shared" si="1"/>
        <v>5597.4799885805041</v>
      </c>
      <c r="Q67">
        <f t="shared" si="1"/>
        <v>6052.3172776537785</v>
      </c>
      <c r="R67">
        <f t="shared" si="1"/>
        <v>5528.4292788514285</v>
      </c>
      <c r="S67">
        <f t="shared" ref="S67:S130" si="4">4*(3.14)*(N67^2)</f>
        <v>4910.735873585867</v>
      </c>
      <c r="U67">
        <f t="shared" si="2"/>
        <v>0.61555007539270035</v>
      </c>
      <c r="V67">
        <f t="shared" si="2"/>
        <v>0.6188558390623351</v>
      </c>
      <c r="W67">
        <f t="shared" si="2"/>
        <v>0.58214765888579489</v>
      </c>
      <c r="X67">
        <f t="shared" ref="X67:X130" si="5">S67/I67</f>
        <v>0.59924585332584901</v>
      </c>
    </row>
    <row r="68" spans="1:24" x14ac:dyDescent="0.25">
      <c r="A68">
        <v>37111.9</v>
      </c>
      <c r="B68">
        <v>45666.1</v>
      </c>
      <c r="C68">
        <v>31692.799999999999</v>
      </c>
      <c r="D68">
        <v>37666.6</v>
      </c>
      <c r="F68">
        <v>9026.99</v>
      </c>
      <c r="G68">
        <v>10001.5</v>
      </c>
      <c r="H68">
        <v>7633.45</v>
      </c>
      <c r="I68">
        <v>9003.2999999999993</v>
      </c>
      <c r="K68">
        <f t="shared" ref="K68:N131" si="6">(((3/4)*A68)/3.14)^(1/3)</f>
        <v>20.695770585135953</v>
      </c>
      <c r="L68">
        <f t="shared" si="6"/>
        <v>22.177291907248527</v>
      </c>
      <c r="M68">
        <f t="shared" si="6"/>
        <v>19.63499259281674</v>
      </c>
      <c r="N68">
        <f t="shared" si="3"/>
        <v>20.798372162930516</v>
      </c>
      <c r="P68">
        <f t="shared" ref="P68:S131" si="7">4*(3.14)*(K68^2)</f>
        <v>5379.6353966139877</v>
      </c>
      <c r="Q68">
        <f t="shared" si="7"/>
        <v>6177.4133908217464</v>
      </c>
      <c r="R68">
        <f t="shared" si="7"/>
        <v>4842.2936525468022</v>
      </c>
      <c r="S68">
        <f t="shared" si="4"/>
        <v>5433.107894924703</v>
      </c>
      <c r="U68">
        <f t="shared" ref="U68:X131" si="8">P68/F68</f>
        <v>0.5959500782225291</v>
      </c>
      <c r="V68">
        <f t="shared" si="8"/>
        <v>0.61764869177840787</v>
      </c>
      <c r="W68">
        <f t="shared" si="8"/>
        <v>0.63435191853576067</v>
      </c>
      <c r="X68">
        <f t="shared" si="5"/>
        <v>0.60345738728296328</v>
      </c>
    </row>
    <row r="69" spans="1:24" x14ac:dyDescent="0.25">
      <c r="A69">
        <v>40689.300000000003</v>
      </c>
      <c r="B69">
        <v>24040.9</v>
      </c>
      <c r="C69">
        <v>34708.5</v>
      </c>
      <c r="D69">
        <v>33475.300000000003</v>
      </c>
      <c r="F69">
        <v>9466.5</v>
      </c>
      <c r="G69">
        <v>6859.36</v>
      </c>
      <c r="H69">
        <v>8539.0300000000007</v>
      </c>
      <c r="I69">
        <v>8223.31</v>
      </c>
      <c r="K69">
        <f t="shared" si="6"/>
        <v>21.340468258876616</v>
      </c>
      <c r="L69">
        <f t="shared" si="6"/>
        <v>17.907190171061021</v>
      </c>
      <c r="M69">
        <f t="shared" si="6"/>
        <v>20.239004803970932</v>
      </c>
      <c r="N69">
        <f t="shared" si="3"/>
        <v>19.996409918236907</v>
      </c>
      <c r="P69">
        <f t="shared" si="7"/>
        <v>5720.0197539819919</v>
      </c>
      <c r="Q69">
        <f t="shared" si="7"/>
        <v>4027.5832953711588</v>
      </c>
      <c r="R69">
        <f t="shared" si="7"/>
        <v>5144.7934821167901</v>
      </c>
      <c r="S69">
        <f t="shared" si="4"/>
        <v>5022.196504804132</v>
      </c>
      <c r="U69">
        <f t="shared" si="8"/>
        <v>0.60423807679522445</v>
      </c>
      <c r="V69">
        <f t="shared" si="8"/>
        <v>0.58716604688646734</v>
      </c>
      <c r="W69">
        <f t="shared" si="8"/>
        <v>0.60250326818348099</v>
      </c>
      <c r="X69">
        <f t="shared" si="5"/>
        <v>0.61072688550038035</v>
      </c>
    </row>
    <row r="70" spans="1:24" x14ac:dyDescent="0.25">
      <c r="A70">
        <v>41539.4</v>
      </c>
      <c r="B70">
        <v>48717.599999999999</v>
      </c>
      <c r="C70">
        <v>42846.6</v>
      </c>
      <c r="D70">
        <v>46396.6</v>
      </c>
      <c r="F70">
        <v>9369.39</v>
      </c>
      <c r="G70">
        <v>11299.8</v>
      </c>
      <c r="H70">
        <v>9626.59</v>
      </c>
      <c r="I70">
        <v>10490.3</v>
      </c>
      <c r="K70">
        <f t="shared" si="6"/>
        <v>21.488063473509236</v>
      </c>
      <c r="L70">
        <f t="shared" si="6"/>
        <v>22.660657156441207</v>
      </c>
      <c r="M70">
        <f t="shared" si="6"/>
        <v>21.711141616189742</v>
      </c>
      <c r="N70">
        <f t="shared" si="3"/>
        <v>22.294920281079342</v>
      </c>
      <c r="P70">
        <f t="shared" si="7"/>
        <v>5799.4151103300164</v>
      </c>
      <c r="Q70">
        <f t="shared" si="7"/>
        <v>6449.6276074878324</v>
      </c>
      <c r="R70">
        <f t="shared" si="7"/>
        <v>5920.4532986947715</v>
      </c>
      <c r="S70">
        <f t="shared" si="4"/>
        <v>6243.1171874664187</v>
      </c>
      <c r="U70">
        <f t="shared" si="8"/>
        <v>0.61897467287945285</v>
      </c>
      <c r="V70">
        <f t="shared" si="8"/>
        <v>0.57077360727515825</v>
      </c>
      <c r="W70">
        <f t="shared" si="8"/>
        <v>0.61501043450430226</v>
      </c>
      <c r="X70">
        <f t="shared" si="5"/>
        <v>0.59513237824146303</v>
      </c>
    </row>
    <row r="71" spans="1:24" x14ac:dyDescent="0.25">
      <c r="A71">
        <v>33151.300000000003</v>
      </c>
      <c r="B71">
        <v>38065</v>
      </c>
      <c r="C71">
        <v>35131.5</v>
      </c>
      <c r="D71">
        <v>35249.599999999999</v>
      </c>
      <c r="F71">
        <v>7804</v>
      </c>
      <c r="G71">
        <v>8968.3799999999992</v>
      </c>
      <c r="H71">
        <v>8606.07</v>
      </c>
      <c r="I71">
        <v>8868.4</v>
      </c>
      <c r="K71">
        <f t="shared" si="6"/>
        <v>19.931687049473393</v>
      </c>
      <c r="L71">
        <f t="shared" si="6"/>
        <v>20.871443336330042</v>
      </c>
      <c r="M71">
        <f t="shared" si="6"/>
        <v>20.3208920837953</v>
      </c>
      <c r="N71">
        <f t="shared" si="3"/>
        <v>20.343637228530785</v>
      </c>
      <c r="P71">
        <f t="shared" si="7"/>
        <v>4989.7381868951061</v>
      </c>
      <c r="Q71">
        <f t="shared" si="7"/>
        <v>5471.3513655869447</v>
      </c>
      <c r="R71">
        <f t="shared" si="7"/>
        <v>5186.5095078205568</v>
      </c>
      <c r="S71">
        <f t="shared" si="4"/>
        <v>5198.1265106169603</v>
      </c>
      <c r="U71">
        <f t="shared" si="8"/>
        <v>0.63938213568620017</v>
      </c>
      <c r="V71">
        <f t="shared" si="8"/>
        <v>0.61007131339070664</v>
      </c>
      <c r="W71">
        <f t="shared" si="8"/>
        <v>0.60265713709283764</v>
      </c>
      <c r="X71">
        <f t="shared" si="5"/>
        <v>0.58614028580318445</v>
      </c>
    </row>
    <row r="72" spans="1:24" x14ac:dyDescent="0.25">
      <c r="A72">
        <v>35882.800000000003</v>
      </c>
      <c r="B72">
        <v>35260.699999999997</v>
      </c>
      <c r="C72">
        <v>36699.800000000003</v>
      </c>
      <c r="D72">
        <v>36179.300000000003</v>
      </c>
      <c r="F72">
        <v>8585.7000000000007</v>
      </c>
      <c r="G72">
        <v>8692.76</v>
      </c>
      <c r="H72">
        <v>9075.98</v>
      </c>
      <c r="I72">
        <v>9004.4699999999993</v>
      </c>
      <c r="K72">
        <f t="shared" si="6"/>
        <v>20.46472815038722</v>
      </c>
      <c r="L72">
        <f t="shared" si="6"/>
        <v>20.345772389162505</v>
      </c>
      <c r="M72">
        <f t="shared" si="6"/>
        <v>20.618881576088548</v>
      </c>
      <c r="N72">
        <f t="shared" si="3"/>
        <v>20.520940369538113</v>
      </c>
      <c r="P72">
        <f t="shared" si="7"/>
        <v>5260.1920342617941</v>
      </c>
      <c r="Q72">
        <f t="shared" si="7"/>
        <v>5199.2177036417888</v>
      </c>
      <c r="R72">
        <f t="shared" si="7"/>
        <v>5339.7367647564724</v>
      </c>
      <c r="S72">
        <f t="shared" si="4"/>
        <v>5289.1289602457464</v>
      </c>
      <c r="U72">
        <f t="shared" si="8"/>
        <v>0.61266897681747479</v>
      </c>
      <c r="V72">
        <f t="shared" si="8"/>
        <v>0.59810896696121696</v>
      </c>
      <c r="W72">
        <f t="shared" si="8"/>
        <v>0.58833721149192408</v>
      </c>
      <c r="X72">
        <f t="shared" si="5"/>
        <v>0.5873892589175983</v>
      </c>
    </row>
    <row r="73" spans="1:24" x14ac:dyDescent="0.25">
      <c r="A73">
        <v>33544.1</v>
      </c>
      <c r="B73">
        <v>41141.1</v>
      </c>
      <c r="C73">
        <v>34832.1</v>
      </c>
      <c r="D73">
        <v>34946.1</v>
      </c>
      <c r="F73">
        <v>8418.48</v>
      </c>
      <c r="G73">
        <v>9567.36</v>
      </c>
      <c r="H73">
        <v>8503.67</v>
      </c>
      <c r="I73">
        <v>8530.84</v>
      </c>
      <c r="K73">
        <f t="shared" si="6"/>
        <v>20.010099729063739</v>
      </c>
      <c r="L73">
        <f t="shared" si="6"/>
        <v>21.419163446716855</v>
      </c>
      <c r="M73">
        <f t="shared" si="6"/>
        <v>20.263000630665459</v>
      </c>
      <c r="N73">
        <f t="shared" si="3"/>
        <v>20.285082432359491</v>
      </c>
      <c r="P73">
        <f t="shared" si="7"/>
        <v>5029.0753850584842</v>
      </c>
      <c r="Q73">
        <f t="shared" si="7"/>
        <v>5762.2838682300744</v>
      </c>
      <c r="R73">
        <f t="shared" si="7"/>
        <v>5157.0002836528611</v>
      </c>
      <c r="S73">
        <f t="shared" si="4"/>
        <v>5168.2461902525029</v>
      </c>
      <c r="U73">
        <f t="shared" si="8"/>
        <v>0.597385203155259</v>
      </c>
      <c r="V73">
        <f t="shared" si="8"/>
        <v>0.60228567423302504</v>
      </c>
      <c r="W73">
        <f t="shared" si="8"/>
        <v>0.60644407457637239</v>
      </c>
      <c r="X73">
        <f t="shared" si="5"/>
        <v>0.60583086662655761</v>
      </c>
    </row>
    <row r="74" spans="1:24" x14ac:dyDescent="0.25">
      <c r="A74">
        <v>37128.300000000003</v>
      </c>
      <c r="B74">
        <v>39056.5</v>
      </c>
      <c r="C74">
        <v>22333.8</v>
      </c>
      <c r="D74">
        <v>35031.300000000003</v>
      </c>
      <c r="F74">
        <v>8868.25</v>
      </c>
      <c r="G74">
        <v>9349.5499999999993</v>
      </c>
      <c r="H74">
        <v>6272.87</v>
      </c>
      <c r="I74">
        <v>8304.41</v>
      </c>
      <c r="K74">
        <f t="shared" si="6"/>
        <v>20.698818669927391</v>
      </c>
      <c r="L74">
        <f t="shared" si="6"/>
        <v>21.051108956709772</v>
      </c>
      <c r="M74">
        <f t="shared" si="6"/>
        <v>17.472890127596166</v>
      </c>
      <c r="N74">
        <f t="shared" si="3"/>
        <v>20.301554336009854</v>
      </c>
      <c r="P74">
        <f t="shared" si="7"/>
        <v>5381.2201447915168</v>
      </c>
      <c r="Q74">
        <f t="shared" si="7"/>
        <v>5565.9538051392665</v>
      </c>
      <c r="R74">
        <f t="shared" si="7"/>
        <v>3834.5917310027576</v>
      </c>
      <c r="S74">
        <f t="shared" si="4"/>
        <v>5176.6430422319845</v>
      </c>
      <c r="U74">
        <f t="shared" si="8"/>
        <v>0.60679617114893203</v>
      </c>
      <c r="V74">
        <f t="shared" si="8"/>
        <v>0.59531782868044636</v>
      </c>
      <c r="W74">
        <f t="shared" si="8"/>
        <v>0.61129781599216271</v>
      </c>
      <c r="X74">
        <f t="shared" si="5"/>
        <v>0.62336072547381272</v>
      </c>
    </row>
    <row r="75" spans="1:24" x14ac:dyDescent="0.25">
      <c r="A75">
        <v>35207.1</v>
      </c>
      <c r="B75">
        <v>30878.5</v>
      </c>
      <c r="C75">
        <v>27914.9</v>
      </c>
      <c r="D75">
        <v>42716.2</v>
      </c>
      <c r="F75">
        <v>8657.7000000000007</v>
      </c>
      <c r="G75">
        <v>7938.25</v>
      </c>
      <c r="H75">
        <v>7472.13</v>
      </c>
      <c r="I75">
        <v>9529.5400000000009</v>
      </c>
      <c r="K75">
        <f t="shared" si="6"/>
        <v>20.335457917785757</v>
      </c>
      <c r="L75">
        <f t="shared" si="6"/>
        <v>19.465367322745429</v>
      </c>
      <c r="M75">
        <f t="shared" si="6"/>
        <v>18.821572166704154</v>
      </c>
      <c r="N75">
        <f t="shared" si="3"/>
        <v>21.68909389371666</v>
      </c>
      <c r="P75">
        <f t="shared" si="7"/>
        <v>5193.9474599990044</v>
      </c>
      <c r="Q75">
        <f t="shared" si="7"/>
        <v>4758.9905941181341</v>
      </c>
      <c r="R75">
        <f t="shared" si="7"/>
        <v>4449.3998300602434</v>
      </c>
      <c r="S75">
        <f t="shared" si="4"/>
        <v>5908.4349317665437</v>
      </c>
      <c r="U75">
        <f t="shared" si="8"/>
        <v>0.59992231886055236</v>
      </c>
      <c r="V75">
        <f t="shared" si="8"/>
        <v>0.59950122434014219</v>
      </c>
      <c r="W75">
        <f t="shared" si="8"/>
        <v>0.59546606256318391</v>
      </c>
      <c r="X75">
        <f t="shared" si="5"/>
        <v>0.62001260625030619</v>
      </c>
    </row>
    <row r="76" spans="1:24" x14ac:dyDescent="0.25">
      <c r="A76">
        <v>34244.400000000001</v>
      </c>
      <c r="B76">
        <v>40553.4</v>
      </c>
      <c r="C76">
        <v>33096.300000000003</v>
      </c>
      <c r="D76">
        <v>34624.800000000003</v>
      </c>
      <c r="F76">
        <v>8395.39</v>
      </c>
      <c r="G76">
        <v>9085.3799999999992</v>
      </c>
      <c r="H76">
        <v>8459.76</v>
      </c>
      <c r="I76">
        <v>8504.99</v>
      </c>
      <c r="K76">
        <f t="shared" si="6"/>
        <v>20.148392021101849</v>
      </c>
      <c r="L76">
        <f t="shared" si="6"/>
        <v>21.316683099611474</v>
      </c>
      <c r="M76">
        <f t="shared" si="6"/>
        <v>19.920658325699382</v>
      </c>
      <c r="N76">
        <f t="shared" si="3"/>
        <v>20.222722834288664</v>
      </c>
      <c r="P76">
        <f t="shared" si="7"/>
        <v>5098.8287250121684</v>
      </c>
      <c r="Q76">
        <f t="shared" si="7"/>
        <v>5707.2762883179239</v>
      </c>
      <c r="R76">
        <f t="shared" si="7"/>
        <v>4984.2178093034563</v>
      </c>
      <c r="S76">
        <f t="shared" si="4"/>
        <v>5136.5189965356994</v>
      </c>
      <c r="U76">
        <f t="shared" si="8"/>
        <v>0.60733673182689174</v>
      </c>
      <c r="V76">
        <f t="shared" si="8"/>
        <v>0.62818245228244984</v>
      </c>
      <c r="W76">
        <f t="shared" si="8"/>
        <v>0.58916775526769749</v>
      </c>
      <c r="X76">
        <f t="shared" si="5"/>
        <v>0.60394180316916302</v>
      </c>
    </row>
    <row r="77" spans="1:24" x14ac:dyDescent="0.25">
      <c r="A77">
        <v>31326.2</v>
      </c>
      <c r="B77">
        <v>35119.199999999997</v>
      </c>
      <c r="C77">
        <v>32132.2</v>
      </c>
      <c r="D77">
        <v>29790.799999999999</v>
      </c>
      <c r="F77">
        <v>7615.3</v>
      </c>
      <c r="G77">
        <v>8377.7900000000009</v>
      </c>
      <c r="H77">
        <v>8205.98</v>
      </c>
      <c r="I77">
        <v>7693.51</v>
      </c>
      <c r="K77">
        <f t="shared" si="6"/>
        <v>19.55899086629535</v>
      </c>
      <c r="L77">
        <f t="shared" si="6"/>
        <v>20.318520269818176</v>
      </c>
      <c r="M77">
        <f t="shared" si="6"/>
        <v>19.725318554952644</v>
      </c>
      <c r="N77">
        <f t="shared" si="3"/>
        <v>19.23407301723126</v>
      </c>
      <c r="P77">
        <f t="shared" si="7"/>
        <v>4804.8797937702811</v>
      </c>
      <c r="Q77">
        <f t="shared" si="7"/>
        <v>5185.2988603949516</v>
      </c>
      <c r="R77">
        <f t="shared" si="7"/>
        <v>4886.9476927051501</v>
      </c>
      <c r="S77">
        <f t="shared" si="4"/>
        <v>4646.5665342922266</v>
      </c>
      <c r="U77">
        <f t="shared" si="8"/>
        <v>0.63095082186785567</v>
      </c>
      <c r="V77">
        <f t="shared" si="8"/>
        <v>0.61893397428139774</v>
      </c>
      <c r="W77">
        <f t="shared" si="8"/>
        <v>0.59553492607892666</v>
      </c>
      <c r="X77">
        <f t="shared" si="5"/>
        <v>0.60395925062711642</v>
      </c>
    </row>
    <row r="78" spans="1:24" x14ac:dyDescent="0.25">
      <c r="A78">
        <v>29694.7</v>
      </c>
      <c r="B78">
        <v>37798.5</v>
      </c>
      <c r="C78">
        <v>25205.4</v>
      </c>
      <c r="D78">
        <v>27095</v>
      </c>
      <c r="F78">
        <v>7194.74</v>
      </c>
      <c r="G78">
        <v>9250.86</v>
      </c>
      <c r="H78">
        <v>7149.47</v>
      </c>
      <c r="I78">
        <v>7164.03</v>
      </c>
      <c r="K78">
        <f t="shared" si="6"/>
        <v>19.213368800708388</v>
      </c>
      <c r="L78">
        <f t="shared" si="6"/>
        <v>20.822620961214827</v>
      </c>
      <c r="M78">
        <f t="shared" si="6"/>
        <v>18.191774741146226</v>
      </c>
      <c r="N78">
        <f t="shared" si="3"/>
        <v>18.635465985397065</v>
      </c>
      <c r="P78">
        <f t="shared" si="7"/>
        <v>4636.5684708407534</v>
      </c>
      <c r="Q78">
        <f t="shared" si="7"/>
        <v>5445.7841888019539</v>
      </c>
      <c r="R78">
        <f t="shared" si="7"/>
        <v>4156.6147930015295</v>
      </c>
      <c r="S78">
        <f t="shared" si="4"/>
        <v>4361.8442417107108</v>
      </c>
      <c r="U78">
        <f t="shared" si="8"/>
        <v>0.64443864140201779</v>
      </c>
      <c r="V78">
        <f t="shared" si="8"/>
        <v>0.58867869460806388</v>
      </c>
      <c r="W78">
        <f t="shared" si="8"/>
        <v>0.58138782217444496</v>
      </c>
      <c r="X78">
        <f t="shared" si="5"/>
        <v>0.60885343050080898</v>
      </c>
    </row>
    <row r="79" spans="1:24" x14ac:dyDescent="0.25">
      <c r="A79">
        <v>30945.8</v>
      </c>
      <c r="B79">
        <v>27739.200000000001</v>
      </c>
      <c r="C79">
        <v>31334.3</v>
      </c>
      <c r="D79">
        <v>32249</v>
      </c>
      <c r="F79">
        <v>8252.7800000000007</v>
      </c>
      <c r="G79">
        <v>7241.85</v>
      </c>
      <c r="H79">
        <v>7469.43</v>
      </c>
      <c r="I79">
        <v>8512.94</v>
      </c>
      <c r="K79">
        <f t="shared" si="6"/>
        <v>19.479498715550644</v>
      </c>
      <c r="L79">
        <f t="shared" si="6"/>
        <v>18.782000555398856</v>
      </c>
      <c r="M79">
        <f t="shared" si="6"/>
        <v>19.560676507208377</v>
      </c>
      <c r="N79">
        <f t="shared" si="3"/>
        <v>19.749190053162863</v>
      </c>
      <c r="P79">
        <f t="shared" si="7"/>
        <v>4765.9029298267878</v>
      </c>
      <c r="Q79">
        <f t="shared" si="7"/>
        <v>4430.7101234793172</v>
      </c>
      <c r="R79">
        <f t="shared" si="7"/>
        <v>4805.7080216708509</v>
      </c>
      <c r="S79">
        <f t="shared" si="4"/>
        <v>4898.7831774146944</v>
      </c>
      <c r="U79">
        <f t="shared" si="8"/>
        <v>0.57749060678059849</v>
      </c>
      <c r="V79">
        <f t="shared" si="8"/>
        <v>0.6118202011197853</v>
      </c>
      <c r="W79">
        <f t="shared" si="8"/>
        <v>0.64338350070498695</v>
      </c>
      <c r="X79">
        <f t="shared" si="5"/>
        <v>0.5754513925171203</v>
      </c>
    </row>
    <row r="80" spans="1:24" x14ac:dyDescent="0.25">
      <c r="A80">
        <v>25502</v>
      </c>
      <c r="B80">
        <v>42242.5</v>
      </c>
      <c r="C80">
        <v>28454.6</v>
      </c>
      <c r="D80">
        <v>32038.9</v>
      </c>
      <c r="F80">
        <v>6735.54</v>
      </c>
      <c r="G80">
        <v>9134.8700000000008</v>
      </c>
      <c r="H80">
        <v>7245.77</v>
      </c>
      <c r="I80">
        <v>7931.74</v>
      </c>
      <c r="K80">
        <f t="shared" si="6"/>
        <v>18.262852809590523</v>
      </c>
      <c r="L80">
        <f t="shared" si="6"/>
        <v>21.608622178126804</v>
      </c>
      <c r="M80">
        <f t="shared" si="6"/>
        <v>18.942096003800785</v>
      </c>
      <c r="N80">
        <f t="shared" si="3"/>
        <v>19.706208375204699</v>
      </c>
      <c r="P80">
        <f t="shared" si="7"/>
        <v>4189.159316874292</v>
      </c>
      <c r="Q80">
        <f t="shared" si="7"/>
        <v>5864.6728586091422</v>
      </c>
      <c r="R80">
        <f t="shared" si="7"/>
        <v>4506.5656927761029</v>
      </c>
      <c r="S80">
        <f t="shared" si="4"/>
        <v>4877.4831854989679</v>
      </c>
      <c r="U80">
        <f t="shared" si="8"/>
        <v>0.62194854709114522</v>
      </c>
      <c r="V80">
        <f t="shared" si="8"/>
        <v>0.64200944935277038</v>
      </c>
      <c r="W80">
        <f t="shared" si="8"/>
        <v>0.62195814837844732</v>
      </c>
      <c r="X80">
        <f t="shared" si="5"/>
        <v>0.61493230810628796</v>
      </c>
    </row>
    <row r="81" spans="1:24" x14ac:dyDescent="0.25">
      <c r="A81">
        <v>18323.8</v>
      </c>
      <c r="B81">
        <v>37110.5</v>
      </c>
      <c r="C81">
        <v>19738.3</v>
      </c>
      <c r="D81">
        <v>38261.300000000003</v>
      </c>
      <c r="F81">
        <v>5605.63</v>
      </c>
      <c r="G81">
        <v>8509.56</v>
      </c>
      <c r="H81">
        <v>5670.6</v>
      </c>
      <c r="I81">
        <v>8870.6299999999992</v>
      </c>
      <c r="K81">
        <f t="shared" si="6"/>
        <v>16.357454442476108</v>
      </c>
      <c r="L81">
        <f t="shared" si="6"/>
        <v>20.69551034117859</v>
      </c>
      <c r="M81">
        <f t="shared" si="6"/>
        <v>16.767968660284755</v>
      </c>
      <c r="N81">
        <f t="shared" si="3"/>
        <v>20.907259629731637</v>
      </c>
      <c r="P81">
        <f t="shared" si="7"/>
        <v>3360.6329269212783</v>
      </c>
      <c r="Q81">
        <f t="shared" si="7"/>
        <v>5379.5001024197845</v>
      </c>
      <c r="R81">
        <f t="shared" si="7"/>
        <v>3531.4295487831841</v>
      </c>
      <c r="S81">
        <f t="shared" si="4"/>
        <v>5490.145625626079</v>
      </c>
      <c r="U81">
        <f t="shared" si="8"/>
        <v>0.59951030070148725</v>
      </c>
      <c r="V81">
        <f t="shared" si="8"/>
        <v>0.63217135814540171</v>
      </c>
      <c r="W81">
        <f t="shared" si="8"/>
        <v>0.62276118026014604</v>
      </c>
      <c r="X81">
        <f t="shared" si="5"/>
        <v>0.61891270694709166</v>
      </c>
    </row>
    <row r="82" spans="1:24" x14ac:dyDescent="0.25">
      <c r="A82">
        <v>26391.9</v>
      </c>
      <c r="B82">
        <v>34288.400000000001</v>
      </c>
      <c r="C82">
        <v>22398.3</v>
      </c>
      <c r="D82">
        <v>26856.1</v>
      </c>
      <c r="F82">
        <v>6781.63</v>
      </c>
      <c r="G82">
        <v>8768.8700000000008</v>
      </c>
      <c r="H82">
        <v>6360.02</v>
      </c>
      <c r="I82">
        <v>7494.1</v>
      </c>
      <c r="K82">
        <f t="shared" si="6"/>
        <v>18.472857954092543</v>
      </c>
      <c r="L82">
        <f t="shared" si="6"/>
        <v>20.157017760635771</v>
      </c>
      <c r="M82">
        <f t="shared" si="6"/>
        <v>17.489694526073475</v>
      </c>
      <c r="N82">
        <f t="shared" si="3"/>
        <v>18.580533809127246</v>
      </c>
      <c r="P82">
        <f t="shared" si="7"/>
        <v>4286.055801260527</v>
      </c>
      <c r="Q82">
        <f t="shared" si="7"/>
        <v>5103.1953844324789</v>
      </c>
      <c r="R82">
        <f t="shared" si="7"/>
        <v>3841.9710475689776</v>
      </c>
      <c r="S82">
        <f t="shared" si="4"/>
        <v>4336.1671320994355</v>
      </c>
      <c r="U82">
        <f t="shared" si="8"/>
        <v>0.63200967927482432</v>
      </c>
      <c r="V82">
        <f t="shared" si="8"/>
        <v>0.58196727565039497</v>
      </c>
      <c r="W82">
        <f t="shared" si="8"/>
        <v>0.60408159841776876</v>
      </c>
      <c r="X82">
        <f t="shared" si="5"/>
        <v>0.57861079143585425</v>
      </c>
    </row>
    <row r="83" spans="1:24" x14ac:dyDescent="0.25">
      <c r="A83">
        <v>18766</v>
      </c>
      <c r="B83">
        <v>43209.3</v>
      </c>
      <c r="C83">
        <v>22912</v>
      </c>
      <c r="D83">
        <v>26374.1</v>
      </c>
      <c r="F83">
        <v>5533.81</v>
      </c>
      <c r="G83">
        <v>9607.77</v>
      </c>
      <c r="H83">
        <v>6406.06</v>
      </c>
      <c r="I83">
        <v>7036.71</v>
      </c>
      <c r="K83">
        <f t="shared" si="6"/>
        <v>16.487992293035621</v>
      </c>
      <c r="L83">
        <f t="shared" si="6"/>
        <v>21.772231762382724</v>
      </c>
      <c r="M83">
        <f t="shared" si="6"/>
        <v>17.622392581736879</v>
      </c>
      <c r="N83">
        <f t="shared" si="3"/>
        <v>18.468704017686083</v>
      </c>
      <c r="P83">
        <f t="shared" si="7"/>
        <v>3414.4848565813381</v>
      </c>
      <c r="Q83">
        <f t="shared" si="7"/>
        <v>5953.8177534912338</v>
      </c>
      <c r="R83">
        <f t="shared" si="7"/>
        <v>3900.4919270289784</v>
      </c>
      <c r="S83">
        <f t="shared" si="4"/>
        <v>4284.1284328467491</v>
      </c>
      <c r="U83">
        <f t="shared" si="8"/>
        <v>0.6170224233541336</v>
      </c>
      <c r="V83">
        <f t="shared" si="8"/>
        <v>0.61968778951736292</v>
      </c>
      <c r="W83">
        <f t="shared" si="8"/>
        <v>0.60887533476567157</v>
      </c>
      <c r="X83">
        <f t="shared" si="5"/>
        <v>0.60882549271559427</v>
      </c>
    </row>
    <row r="84" spans="1:24" x14ac:dyDescent="0.25">
      <c r="A84">
        <v>20898.8</v>
      </c>
      <c r="B84">
        <v>36669.699999999997</v>
      </c>
      <c r="C84">
        <v>19278.2</v>
      </c>
      <c r="D84">
        <v>29907.5</v>
      </c>
      <c r="F84">
        <v>5807.54</v>
      </c>
      <c r="G84">
        <v>8630.2000000000007</v>
      </c>
      <c r="H84">
        <v>5511.8</v>
      </c>
      <c r="I84">
        <v>7694.26</v>
      </c>
      <c r="K84">
        <f t="shared" si="6"/>
        <v>17.090351238896595</v>
      </c>
      <c r="L84">
        <f t="shared" si="6"/>
        <v>20.613243052300479</v>
      </c>
      <c r="M84">
        <f t="shared" si="6"/>
        <v>16.636655830644159</v>
      </c>
      <c r="N84">
        <f t="shared" si="3"/>
        <v>19.25915561236576</v>
      </c>
      <c r="P84">
        <f t="shared" si="7"/>
        <v>3668.5261246888108</v>
      </c>
      <c r="Q84">
        <f t="shared" si="7"/>
        <v>5336.8167115131682</v>
      </c>
      <c r="R84">
        <f t="shared" si="7"/>
        <v>3476.3356643749671</v>
      </c>
      <c r="S84">
        <f t="shared" si="4"/>
        <v>4658.6933407605738</v>
      </c>
      <c r="U84">
        <f t="shared" si="8"/>
        <v>0.63168331594596172</v>
      </c>
      <c r="V84">
        <f t="shared" si="8"/>
        <v>0.61838853230668678</v>
      </c>
      <c r="W84">
        <f t="shared" si="8"/>
        <v>0.63070787480949364</v>
      </c>
      <c r="X84">
        <f t="shared" si="5"/>
        <v>0.60547646437221692</v>
      </c>
    </row>
    <row r="85" spans="1:24" x14ac:dyDescent="0.25">
      <c r="A85">
        <v>17017.8</v>
      </c>
      <c r="B85">
        <v>31227.3</v>
      </c>
      <c r="C85">
        <v>14566.5</v>
      </c>
      <c r="D85">
        <v>30562.6</v>
      </c>
      <c r="F85">
        <v>5492.41</v>
      </c>
      <c r="G85">
        <v>7976.36</v>
      </c>
      <c r="H85">
        <v>4786.75</v>
      </c>
      <c r="I85">
        <v>7579.79</v>
      </c>
      <c r="K85">
        <f t="shared" si="6"/>
        <v>15.959220562644481</v>
      </c>
      <c r="L85">
        <f t="shared" si="6"/>
        <v>19.53838592583821</v>
      </c>
      <c r="M85">
        <f t="shared" si="6"/>
        <v>15.152894847982635</v>
      </c>
      <c r="N85">
        <f t="shared" si="3"/>
        <v>19.398760040876287</v>
      </c>
      <c r="P85">
        <f t="shared" si="7"/>
        <v>3198.9908153472084</v>
      </c>
      <c r="Q85">
        <f t="shared" si="7"/>
        <v>4794.7614688126278</v>
      </c>
      <c r="R85">
        <f t="shared" si="7"/>
        <v>2883.904391761675</v>
      </c>
      <c r="S85">
        <f t="shared" si="4"/>
        <v>4726.4773525111414</v>
      </c>
      <c r="U85">
        <f t="shared" si="8"/>
        <v>0.58243845877259859</v>
      </c>
      <c r="V85">
        <f t="shared" si="8"/>
        <v>0.60112149762706646</v>
      </c>
      <c r="W85">
        <f t="shared" si="8"/>
        <v>0.60247650112533035</v>
      </c>
      <c r="X85">
        <f t="shared" si="5"/>
        <v>0.62356310036440865</v>
      </c>
    </row>
    <row r="86" spans="1:24" x14ac:dyDescent="0.25">
      <c r="A86">
        <v>19492.5</v>
      </c>
      <c r="B86">
        <v>31166.9</v>
      </c>
      <c r="C86">
        <v>18226.3</v>
      </c>
      <c r="D86">
        <v>21924.6</v>
      </c>
      <c r="F86">
        <v>5522.79</v>
      </c>
      <c r="G86">
        <v>8170.37</v>
      </c>
      <c r="H86">
        <v>5760.02</v>
      </c>
      <c r="I86">
        <v>6490.11</v>
      </c>
      <c r="K86">
        <f t="shared" si="6"/>
        <v>16.698074181009662</v>
      </c>
      <c r="L86">
        <f t="shared" si="6"/>
        <v>19.525780714028048</v>
      </c>
      <c r="M86">
        <f t="shared" si="6"/>
        <v>16.328390439957715</v>
      </c>
      <c r="N86">
        <f t="shared" si="3"/>
        <v>17.365518886109079</v>
      </c>
      <c r="P86">
        <f t="shared" si="7"/>
        <v>3502.050557812539</v>
      </c>
      <c r="Q86">
        <f t="shared" si="7"/>
        <v>4788.5767729034096</v>
      </c>
      <c r="R86">
        <f t="shared" si="7"/>
        <v>3348.7011595578638</v>
      </c>
      <c r="S86">
        <f t="shared" si="4"/>
        <v>3787.609252068668</v>
      </c>
      <c r="U86">
        <f t="shared" si="8"/>
        <v>0.63410894816071928</v>
      </c>
      <c r="V86">
        <f t="shared" si="8"/>
        <v>0.5860905654093278</v>
      </c>
      <c r="W86">
        <f t="shared" si="8"/>
        <v>0.5813697104450789</v>
      </c>
      <c r="X86">
        <f t="shared" si="5"/>
        <v>0.58359708110781916</v>
      </c>
    </row>
    <row r="87" spans="1:24" x14ac:dyDescent="0.25">
      <c r="A87">
        <v>17019.2</v>
      </c>
      <c r="B87">
        <v>41197.4</v>
      </c>
      <c r="C87">
        <v>17837.7</v>
      </c>
      <c r="D87">
        <v>32623.9</v>
      </c>
      <c r="F87">
        <v>5494.92</v>
      </c>
      <c r="G87">
        <v>9671.3799999999992</v>
      </c>
      <c r="H87">
        <v>5083.67</v>
      </c>
      <c r="I87">
        <v>7969.18</v>
      </c>
      <c r="K87">
        <f t="shared" si="6"/>
        <v>15.959658188661988</v>
      </c>
      <c r="L87">
        <f t="shared" si="6"/>
        <v>21.428929424814775</v>
      </c>
      <c r="M87">
        <f t="shared" si="6"/>
        <v>16.211510812364786</v>
      </c>
      <c r="N87">
        <f t="shared" si="3"/>
        <v>19.825424607454664</v>
      </c>
      <c r="P87">
        <f t="shared" si="7"/>
        <v>3199.1662601065063</v>
      </c>
      <c r="Q87">
        <f t="shared" si="7"/>
        <v>5767.5396446487784</v>
      </c>
      <c r="R87">
        <f t="shared" si="7"/>
        <v>3300.9323202119194</v>
      </c>
      <c r="S87">
        <f t="shared" si="4"/>
        <v>4936.6761084753134</v>
      </c>
      <c r="U87">
        <f t="shared" si="8"/>
        <v>0.58220433784413717</v>
      </c>
      <c r="V87">
        <f t="shared" si="8"/>
        <v>0.59635125955642099</v>
      </c>
      <c r="W87">
        <f t="shared" si="8"/>
        <v>0.64932073093098475</v>
      </c>
      <c r="X87">
        <f t="shared" si="5"/>
        <v>0.61947102568586898</v>
      </c>
    </row>
    <row r="88" spans="1:24" x14ac:dyDescent="0.25">
      <c r="A88">
        <v>19531</v>
      </c>
      <c r="B88">
        <v>33041.4</v>
      </c>
      <c r="C88">
        <v>14304.2</v>
      </c>
      <c r="D88">
        <v>26694</v>
      </c>
      <c r="F88">
        <v>5348.8</v>
      </c>
      <c r="G88">
        <v>8606.2000000000007</v>
      </c>
      <c r="H88">
        <v>4938.78</v>
      </c>
      <c r="I88">
        <v>7377.03</v>
      </c>
      <c r="K88">
        <f t="shared" si="6"/>
        <v>16.709060510243294</v>
      </c>
      <c r="L88">
        <f t="shared" si="6"/>
        <v>19.909637462232233</v>
      </c>
      <c r="M88">
        <f t="shared" si="6"/>
        <v>15.061390302625702</v>
      </c>
      <c r="N88">
        <f t="shared" si="3"/>
        <v>18.54307509699294</v>
      </c>
      <c r="P88">
        <f t="shared" si="7"/>
        <v>3506.6603513752475</v>
      </c>
      <c r="Q88">
        <f t="shared" si="7"/>
        <v>4978.704418301666</v>
      </c>
      <c r="R88">
        <f t="shared" si="7"/>
        <v>2849.1792017712255</v>
      </c>
      <c r="S88">
        <f t="shared" si="4"/>
        <v>4318.7011637021596</v>
      </c>
      <c r="U88">
        <f t="shared" si="8"/>
        <v>0.65559758289247072</v>
      </c>
      <c r="V88">
        <f t="shared" si="8"/>
        <v>0.57850205878339633</v>
      </c>
      <c r="W88">
        <f t="shared" si="8"/>
        <v>0.5768993965657967</v>
      </c>
      <c r="X88">
        <f t="shared" si="5"/>
        <v>0.58542545763026044</v>
      </c>
    </row>
    <row r="89" spans="1:24" x14ac:dyDescent="0.25">
      <c r="A89">
        <v>15824.5</v>
      </c>
      <c r="B89">
        <v>34225.199999999997</v>
      </c>
      <c r="C89">
        <v>14581.6</v>
      </c>
      <c r="D89">
        <v>28554.799999999999</v>
      </c>
      <c r="F89">
        <v>4934.7700000000004</v>
      </c>
      <c r="G89">
        <v>7902.8</v>
      </c>
      <c r="H89">
        <v>4631.3900000000003</v>
      </c>
      <c r="I89">
        <v>7845.88</v>
      </c>
      <c r="K89">
        <f t="shared" si="6"/>
        <v>15.577121379215374</v>
      </c>
      <c r="L89">
        <f t="shared" si="6"/>
        <v>20.144625746438042</v>
      </c>
      <c r="M89">
        <f t="shared" si="6"/>
        <v>15.15812899699468</v>
      </c>
      <c r="N89">
        <f t="shared" si="3"/>
        <v>18.964304182190062</v>
      </c>
      <c r="P89">
        <f t="shared" si="7"/>
        <v>3047.642683412877</v>
      </c>
      <c r="Q89">
        <f t="shared" si="7"/>
        <v>5096.9226875885242</v>
      </c>
      <c r="R89">
        <f t="shared" si="7"/>
        <v>2885.8970661005087</v>
      </c>
      <c r="S89">
        <f t="shared" si="4"/>
        <v>4517.1391039197715</v>
      </c>
      <c r="U89">
        <f t="shared" si="8"/>
        <v>0.61758555787055458</v>
      </c>
      <c r="V89">
        <f t="shared" si="8"/>
        <v>0.64495149663265228</v>
      </c>
      <c r="W89">
        <f t="shared" si="8"/>
        <v>0.62311683233338344</v>
      </c>
      <c r="X89">
        <f t="shared" si="5"/>
        <v>0.57573390160437976</v>
      </c>
    </row>
    <row r="90" spans="1:24" x14ac:dyDescent="0.25">
      <c r="A90">
        <v>15722.8</v>
      </c>
      <c r="B90">
        <v>40116.699999999997</v>
      </c>
      <c r="C90">
        <v>15275.1</v>
      </c>
      <c r="D90">
        <v>22188.3</v>
      </c>
      <c r="F90">
        <v>5157.3599999999997</v>
      </c>
      <c r="G90">
        <v>9058.5400000000009</v>
      </c>
      <c r="H90">
        <v>4685.83</v>
      </c>
      <c r="I90">
        <v>6306.29</v>
      </c>
      <c r="K90">
        <f t="shared" si="6"/>
        <v>15.543679582256598</v>
      </c>
      <c r="L90">
        <f t="shared" si="6"/>
        <v>21.239890429915533</v>
      </c>
      <c r="M90">
        <f t="shared" si="6"/>
        <v>15.394723478324135</v>
      </c>
      <c r="N90">
        <f t="shared" si="3"/>
        <v>17.434863363317959</v>
      </c>
      <c r="P90">
        <f t="shared" si="7"/>
        <v>3034.5710454456098</v>
      </c>
      <c r="Q90">
        <f t="shared" si="7"/>
        <v>5666.2297951637074</v>
      </c>
      <c r="R90">
        <f t="shared" si="7"/>
        <v>2976.6887378342481</v>
      </c>
      <c r="S90">
        <f t="shared" si="4"/>
        <v>3817.9192238494388</v>
      </c>
      <c r="U90">
        <f t="shared" si="8"/>
        <v>0.58839620376425339</v>
      </c>
      <c r="V90">
        <f t="shared" si="8"/>
        <v>0.6255124771943058</v>
      </c>
      <c r="W90">
        <f t="shared" si="8"/>
        <v>0.63525325029594504</v>
      </c>
      <c r="X90">
        <f t="shared" si="5"/>
        <v>0.60541447092497158</v>
      </c>
    </row>
    <row r="91" spans="1:24" x14ac:dyDescent="0.25">
      <c r="A91">
        <v>17199.099999999999</v>
      </c>
      <c r="B91">
        <v>33876.400000000001</v>
      </c>
      <c r="C91">
        <v>7689.05</v>
      </c>
      <c r="D91">
        <v>24407.5</v>
      </c>
      <c r="F91">
        <v>5062.1499999999996</v>
      </c>
      <c r="G91">
        <v>7771.93</v>
      </c>
      <c r="H91">
        <v>3075.93</v>
      </c>
      <c r="I91">
        <v>6961.08</v>
      </c>
      <c r="K91">
        <f t="shared" si="6"/>
        <v>16.015694608545445</v>
      </c>
      <c r="L91">
        <f t="shared" si="6"/>
        <v>20.075958496200588</v>
      </c>
      <c r="M91">
        <f t="shared" si="6"/>
        <v>12.246202412818823</v>
      </c>
      <c r="N91">
        <f t="shared" si="3"/>
        <v>17.997753710409576</v>
      </c>
      <c r="P91">
        <f t="shared" si="7"/>
        <v>3221.6710708550472</v>
      </c>
      <c r="Q91">
        <f t="shared" si="7"/>
        <v>5062.2340158370771</v>
      </c>
      <c r="R91">
        <f t="shared" si="7"/>
        <v>1883.6165876087632</v>
      </c>
      <c r="S91">
        <f t="shared" si="4"/>
        <v>4068.4243810742551</v>
      </c>
      <c r="U91">
        <f t="shared" si="8"/>
        <v>0.63642347043352088</v>
      </c>
      <c r="V91">
        <f t="shared" si="8"/>
        <v>0.65134838011112772</v>
      </c>
      <c r="W91">
        <f t="shared" si="8"/>
        <v>0.61237303436969093</v>
      </c>
      <c r="X91">
        <f t="shared" si="5"/>
        <v>0.58445304192370362</v>
      </c>
    </row>
    <row r="92" spans="1:24" x14ac:dyDescent="0.25">
      <c r="A92">
        <v>34245.800000000003</v>
      </c>
      <c r="B92">
        <v>19768.599999999999</v>
      </c>
      <c r="C92">
        <v>16403.900000000001</v>
      </c>
      <c r="D92">
        <v>30480.2</v>
      </c>
      <c r="F92">
        <v>8588.77</v>
      </c>
      <c r="G92">
        <v>5564.45</v>
      </c>
      <c r="H92">
        <v>5312.27</v>
      </c>
      <c r="I92">
        <v>8246</v>
      </c>
      <c r="K92">
        <f t="shared" si="6"/>
        <v>20.148666590222994</v>
      </c>
      <c r="L92">
        <f t="shared" si="6"/>
        <v>16.776544368341767</v>
      </c>
      <c r="M92">
        <f t="shared" si="6"/>
        <v>15.764961318287922</v>
      </c>
      <c r="N92">
        <f t="shared" si="3"/>
        <v>19.381310647172594</v>
      </c>
      <c r="P92">
        <f t="shared" si="7"/>
        <v>5098.9676929714424</v>
      </c>
      <c r="Q92">
        <f t="shared" si="7"/>
        <v>3535.0426582433247</v>
      </c>
      <c r="R92">
        <f t="shared" si="7"/>
        <v>3121.5871074109577</v>
      </c>
      <c r="S92">
        <f t="shared" si="4"/>
        <v>4717.9781421717043</v>
      </c>
      <c r="U92">
        <f t="shared" si="8"/>
        <v>0.59367845372171357</v>
      </c>
      <c r="V92">
        <f t="shared" si="8"/>
        <v>0.6352905782679914</v>
      </c>
      <c r="W92">
        <f t="shared" si="8"/>
        <v>0.58761830769350154</v>
      </c>
      <c r="X92">
        <f t="shared" si="5"/>
        <v>0.572153546225043</v>
      </c>
    </row>
    <row r="93" spans="1:24" x14ac:dyDescent="0.25">
      <c r="A93">
        <v>33419.1</v>
      </c>
      <c r="B93">
        <v>35035.5</v>
      </c>
      <c r="C93">
        <v>26367.200000000001</v>
      </c>
      <c r="D93">
        <v>30761.7</v>
      </c>
      <c r="F93">
        <v>8571.14</v>
      </c>
      <c r="G93">
        <v>8205.23</v>
      </c>
      <c r="H93">
        <v>6807.06</v>
      </c>
      <c r="I93">
        <v>8328.56</v>
      </c>
      <c r="K93">
        <f t="shared" si="6"/>
        <v>19.98521332730995</v>
      </c>
      <c r="L93">
        <f t="shared" si="6"/>
        <v>20.302365640194239</v>
      </c>
      <c r="M93">
        <f t="shared" si="6"/>
        <v>18.467093281238203</v>
      </c>
      <c r="N93">
        <f t="shared" si="3"/>
        <v>19.440793292624875</v>
      </c>
      <c r="P93">
        <f t="shared" si="7"/>
        <v>5016.5739218303761</v>
      </c>
      <c r="Q93">
        <f t="shared" si="7"/>
        <v>5177.0567953870341</v>
      </c>
      <c r="R93">
        <f t="shared" si="7"/>
        <v>4283.3811902798925</v>
      </c>
      <c r="S93">
        <f t="shared" si="4"/>
        <v>4746.9822147128989</v>
      </c>
      <c r="U93">
        <f t="shared" si="8"/>
        <v>0.58528666219783787</v>
      </c>
      <c r="V93">
        <f t="shared" si="8"/>
        <v>0.63094596926436364</v>
      </c>
      <c r="W93">
        <f t="shared" si="8"/>
        <v>0.62925568311134206</v>
      </c>
      <c r="X93">
        <f t="shared" si="5"/>
        <v>0.56996434134026763</v>
      </c>
    </row>
    <row r="94" spans="1:24" x14ac:dyDescent="0.25">
      <c r="A94">
        <v>33725.300000000003</v>
      </c>
      <c r="B94">
        <v>18538.099999999999</v>
      </c>
      <c r="C94">
        <v>14293.2</v>
      </c>
      <c r="D94">
        <v>28366.7</v>
      </c>
      <c r="F94">
        <v>8534.64</v>
      </c>
      <c r="G94">
        <v>5480.38</v>
      </c>
      <c r="H94">
        <v>5305.64</v>
      </c>
      <c r="I94">
        <v>7200.05</v>
      </c>
      <c r="K94">
        <f t="shared" si="6"/>
        <v>20.04606552603461</v>
      </c>
      <c r="L94">
        <f t="shared" si="6"/>
        <v>16.420975203462241</v>
      </c>
      <c r="M94">
        <f t="shared" si="6"/>
        <v>15.057528551535047</v>
      </c>
      <c r="N94">
        <f t="shared" si="3"/>
        <v>18.922571010001647</v>
      </c>
      <c r="P94">
        <f t="shared" si="7"/>
        <v>5047.1699730103601</v>
      </c>
      <c r="Q94">
        <f t="shared" si="7"/>
        <v>3386.7842385069857</v>
      </c>
      <c r="R94">
        <f t="shared" si="7"/>
        <v>2847.7183259684816</v>
      </c>
      <c r="S94">
        <f t="shared" si="4"/>
        <v>4497.2799919746476</v>
      </c>
      <c r="U94">
        <f t="shared" si="8"/>
        <v>0.59137467696474144</v>
      </c>
      <c r="V94">
        <f t="shared" si="8"/>
        <v>0.61798346802721449</v>
      </c>
      <c r="W94">
        <f t="shared" si="8"/>
        <v>0.53673417834012138</v>
      </c>
      <c r="X94">
        <f t="shared" si="5"/>
        <v>0.62461788348339908</v>
      </c>
    </row>
    <row r="95" spans="1:24" x14ac:dyDescent="0.25">
      <c r="A95">
        <v>41056</v>
      </c>
      <c r="B95">
        <v>14905.7</v>
      </c>
      <c r="C95">
        <v>18281.2</v>
      </c>
      <c r="D95">
        <v>29582.1</v>
      </c>
      <c r="F95">
        <v>9388.57</v>
      </c>
      <c r="G95">
        <v>4930.2299999999996</v>
      </c>
      <c r="H95">
        <v>5425.34</v>
      </c>
      <c r="I95">
        <v>7518.36</v>
      </c>
      <c r="K95">
        <f t="shared" si="6"/>
        <v>21.404384802403776</v>
      </c>
      <c r="L95">
        <f t="shared" si="6"/>
        <v>15.269611836707462</v>
      </c>
      <c r="M95">
        <f t="shared" si="6"/>
        <v>16.344768422778337</v>
      </c>
      <c r="N95">
        <f t="shared" si="3"/>
        <v>19.189052838422722</v>
      </c>
      <c r="P95">
        <f t="shared" si="7"/>
        <v>5754.3349709433342</v>
      </c>
      <c r="Q95">
        <f t="shared" si="7"/>
        <v>2928.5027332850809</v>
      </c>
      <c r="R95">
        <f t="shared" si="7"/>
        <v>3355.4222722158033</v>
      </c>
      <c r="S95">
        <f t="shared" si="4"/>
        <v>4624.8400453773856</v>
      </c>
      <c r="U95">
        <f t="shared" si="8"/>
        <v>0.61290856551565731</v>
      </c>
      <c r="V95">
        <f t="shared" si="8"/>
        <v>0.5939890701417746</v>
      </c>
      <c r="W95">
        <f t="shared" si="8"/>
        <v>0.61847225652508475</v>
      </c>
      <c r="X95">
        <f t="shared" si="5"/>
        <v>0.61513947794165025</v>
      </c>
    </row>
    <row r="96" spans="1:24" x14ac:dyDescent="0.25">
      <c r="A96">
        <v>4628</v>
      </c>
      <c r="B96">
        <v>21332.7</v>
      </c>
      <c r="C96">
        <v>15456.4</v>
      </c>
      <c r="D96">
        <v>27453.5</v>
      </c>
      <c r="F96">
        <v>2543.09</v>
      </c>
      <c r="G96">
        <v>5778.5</v>
      </c>
      <c r="H96">
        <v>4899.5200000000004</v>
      </c>
      <c r="I96">
        <v>7140.34</v>
      </c>
      <c r="K96">
        <f t="shared" si="6"/>
        <v>10.339709135413099</v>
      </c>
      <c r="L96">
        <f t="shared" si="6"/>
        <v>17.20781838465642</v>
      </c>
      <c r="M96">
        <f t="shared" si="6"/>
        <v>15.455390691421638</v>
      </c>
      <c r="N96">
        <f t="shared" si="3"/>
        <v>18.717296140228473</v>
      </c>
      <c r="P96">
        <f t="shared" si="7"/>
        <v>1342.7843876621102</v>
      </c>
      <c r="Q96">
        <f t="shared" si="7"/>
        <v>3719.1292103050528</v>
      </c>
      <c r="R96">
        <f t="shared" si="7"/>
        <v>3000.1959138915017</v>
      </c>
      <c r="S96">
        <f t="shared" si="4"/>
        <v>4400.2349155007068</v>
      </c>
      <c r="U96">
        <f t="shared" si="8"/>
        <v>0.52801292430158198</v>
      </c>
      <c r="V96">
        <f t="shared" si="8"/>
        <v>0.64361498837155884</v>
      </c>
      <c r="W96">
        <f t="shared" si="8"/>
        <v>0.61234486518914133</v>
      </c>
      <c r="X96">
        <f t="shared" si="5"/>
        <v>0.61625005468937144</v>
      </c>
    </row>
    <row r="97" spans="1:24" x14ac:dyDescent="0.25">
      <c r="A97">
        <v>33664.9</v>
      </c>
      <c r="B97">
        <v>20260.2</v>
      </c>
      <c r="C97">
        <v>16748.599999999999</v>
      </c>
      <c r="D97">
        <v>18008</v>
      </c>
      <c r="F97">
        <v>8838.9</v>
      </c>
      <c r="G97">
        <v>5739.3</v>
      </c>
      <c r="H97">
        <v>5697.62</v>
      </c>
      <c r="I97">
        <v>5645.83</v>
      </c>
      <c r="K97">
        <f t="shared" si="6"/>
        <v>20.034091272375449</v>
      </c>
      <c r="L97">
        <f t="shared" si="6"/>
        <v>16.914472093074401</v>
      </c>
      <c r="M97">
        <f t="shared" si="6"/>
        <v>15.874621359107651</v>
      </c>
      <c r="N97">
        <f t="shared" si="3"/>
        <v>16.262938977954111</v>
      </c>
      <c r="P97">
        <f t="shared" si="7"/>
        <v>5041.1420526599686</v>
      </c>
      <c r="Q97">
        <f t="shared" si="7"/>
        <v>3593.4080393136528</v>
      </c>
      <c r="R97">
        <f t="shared" si="7"/>
        <v>3165.1652573856632</v>
      </c>
      <c r="S97">
        <f t="shared" si="4"/>
        <v>3321.9087935602784</v>
      </c>
      <c r="U97">
        <f t="shared" si="8"/>
        <v>0.57033590748395946</v>
      </c>
      <c r="V97">
        <f t="shared" si="8"/>
        <v>0.6261056294868107</v>
      </c>
      <c r="W97">
        <f t="shared" si="8"/>
        <v>0.55552410609792569</v>
      </c>
      <c r="X97">
        <f t="shared" si="5"/>
        <v>0.58838271672371967</v>
      </c>
    </row>
    <row r="98" spans="1:24" x14ac:dyDescent="0.25">
      <c r="A98">
        <v>35818.199999999997</v>
      </c>
      <c r="B98">
        <v>15512.7</v>
      </c>
      <c r="C98">
        <v>13101.2</v>
      </c>
      <c r="D98">
        <v>20565</v>
      </c>
      <c r="F98">
        <v>9158.6299999999992</v>
      </c>
      <c r="G98">
        <v>4779.5200000000004</v>
      </c>
      <c r="H98">
        <v>4440.62</v>
      </c>
      <c r="I98">
        <v>5865.11</v>
      </c>
      <c r="K98">
        <f t="shared" si="6"/>
        <v>20.452439852740323</v>
      </c>
      <c r="L98">
        <f t="shared" si="6"/>
        <v>15.474133394214576</v>
      </c>
      <c r="M98">
        <f t="shared" si="6"/>
        <v>14.626740753157248</v>
      </c>
      <c r="N98">
        <f t="shared" si="3"/>
        <v>16.998872235444711</v>
      </c>
      <c r="P98">
        <f t="shared" si="7"/>
        <v>5253.8768368803057</v>
      </c>
      <c r="Q98">
        <f t="shared" si="7"/>
        <v>3007.4769820324505</v>
      </c>
      <c r="R98">
        <f t="shared" si="7"/>
        <v>2687.1058059544926</v>
      </c>
      <c r="S98">
        <f t="shared" si="4"/>
        <v>3629.3584153987822</v>
      </c>
      <c r="U98">
        <f t="shared" si="8"/>
        <v>0.57365313773788285</v>
      </c>
      <c r="V98">
        <f t="shared" si="8"/>
        <v>0.62924247247264375</v>
      </c>
      <c r="W98">
        <f t="shared" si="8"/>
        <v>0.60511951167956113</v>
      </c>
      <c r="X98">
        <f t="shared" si="5"/>
        <v>0.61880483322542668</v>
      </c>
    </row>
    <row r="99" spans="1:24" x14ac:dyDescent="0.25">
      <c r="A99">
        <v>38150.1</v>
      </c>
      <c r="B99">
        <v>16082.6</v>
      </c>
      <c r="C99">
        <v>7469.32</v>
      </c>
      <c r="D99">
        <v>18874.5</v>
      </c>
      <c r="F99">
        <v>9629.81</v>
      </c>
      <c r="G99">
        <v>4626.2700000000004</v>
      </c>
      <c r="H99">
        <v>3003.41</v>
      </c>
      <c r="I99">
        <v>5610.32</v>
      </c>
      <c r="K99">
        <f t="shared" si="6"/>
        <v>20.886985504076566</v>
      </c>
      <c r="L99">
        <f t="shared" si="6"/>
        <v>15.661353485182261</v>
      </c>
      <c r="M99">
        <f t="shared" si="6"/>
        <v>12.128419976146587</v>
      </c>
      <c r="N99">
        <f t="shared" si="3"/>
        <v>16.519707637407379</v>
      </c>
      <c r="P99">
        <f t="shared" si="7"/>
        <v>5479.5030129006582</v>
      </c>
      <c r="Q99">
        <f t="shared" si="7"/>
        <v>3080.6915919271519</v>
      </c>
      <c r="R99">
        <f t="shared" si="7"/>
        <v>1847.5580532394622</v>
      </c>
      <c r="S99">
        <f t="shared" si="4"/>
        <v>3427.633299743221</v>
      </c>
      <c r="U99">
        <f t="shared" si="8"/>
        <v>0.56901465479595736</v>
      </c>
      <c r="V99">
        <f t="shared" si="8"/>
        <v>0.665912623328762</v>
      </c>
      <c r="W99">
        <f t="shared" si="8"/>
        <v>0.61515345998030979</v>
      </c>
      <c r="X99">
        <f t="shared" si="5"/>
        <v>0.610951478657763</v>
      </c>
    </row>
    <row r="100" spans="1:24" x14ac:dyDescent="0.25">
      <c r="A100">
        <v>27369.7</v>
      </c>
      <c r="B100">
        <v>13245.4</v>
      </c>
      <c r="C100">
        <v>11475.2</v>
      </c>
      <c r="D100">
        <v>20414</v>
      </c>
      <c r="F100">
        <v>7815.93</v>
      </c>
      <c r="G100">
        <v>4320.41</v>
      </c>
      <c r="H100">
        <v>4039.91</v>
      </c>
      <c r="I100">
        <v>5908.67</v>
      </c>
      <c r="K100">
        <f t="shared" si="6"/>
        <v>18.698232292239226</v>
      </c>
      <c r="L100">
        <f t="shared" si="6"/>
        <v>14.680208748121782</v>
      </c>
      <c r="M100">
        <f t="shared" si="6"/>
        <v>13.994711811846736</v>
      </c>
      <c r="N100">
        <f t="shared" si="3"/>
        <v>16.957164838761159</v>
      </c>
      <c r="P100">
        <f t="shared" si="7"/>
        <v>4391.2760691329941</v>
      </c>
      <c r="Q100">
        <f t="shared" si="7"/>
        <v>2706.7871228386971</v>
      </c>
      <c r="R100">
        <f t="shared" si="7"/>
        <v>2459.9006012298305</v>
      </c>
      <c r="S100">
        <f t="shared" si="4"/>
        <v>3611.570718473607</v>
      </c>
      <c r="U100">
        <f t="shared" si="8"/>
        <v>0.56183666807827015</v>
      </c>
      <c r="V100">
        <f t="shared" si="8"/>
        <v>0.62651163265493259</v>
      </c>
      <c r="W100">
        <f t="shared" si="8"/>
        <v>0.60889985203379049</v>
      </c>
      <c r="X100">
        <f t="shared" si="5"/>
        <v>0.61123242937473354</v>
      </c>
    </row>
    <row r="101" spans="1:24" x14ac:dyDescent="0.25">
      <c r="A101">
        <v>32404.2</v>
      </c>
      <c r="B101">
        <v>16717.099999999999</v>
      </c>
      <c r="C101">
        <v>14904.3</v>
      </c>
      <c r="D101">
        <v>18170</v>
      </c>
      <c r="F101">
        <v>8282.52</v>
      </c>
      <c r="G101">
        <v>5105.8900000000003</v>
      </c>
      <c r="H101">
        <v>5029.58</v>
      </c>
      <c r="I101">
        <v>5497.72</v>
      </c>
      <c r="K101">
        <f t="shared" si="6"/>
        <v>19.780820702763165</v>
      </c>
      <c r="L101">
        <f t="shared" si="6"/>
        <v>15.864663026440679</v>
      </c>
      <c r="M101">
        <f t="shared" si="6"/>
        <v>15.269133761745294</v>
      </c>
      <c r="N101">
        <f t="shared" si="3"/>
        <v>16.31156061067124</v>
      </c>
      <c r="P101">
        <f t="shared" si="7"/>
        <v>4914.4876979962901</v>
      </c>
      <c r="Q101">
        <f t="shared" si="7"/>
        <v>3161.1954137579751</v>
      </c>
      <c r="R101">
        <f t="shared" si="7"/>
        <v>2928.3193596759193</v>
      </c>
      <c r="S101">
        <f t="shared" si="4"/>
        <v>3341.8016400183546</v>
      </c>
      <c r="U101">
        <f t="shared" si="8"/>
        <v>0.59335657481011694</v>
      </c>
      <c r="V101">
        <f t="shared" si="8"/>
        <v>0.61912720676668997</v>
      </c>
      <c r="W101">
        <f t="shared" si="8"/>
        <v>0.5822194616003562</v>
      </c>
      <c r="X101">
        <f t="shared" si="5"/>
        <v>0.60785228058510699</v>
      </c>
    </row>
    <row r="102" spans="1:24" x14ac:dyDescent="0.25">
      <c r="A102">
        <v>26327.4</v>
      </c>
      <c r="B102">
        <v>14524</v>
      </c>
      <c r="C102">
        <v>15773.6</v>
      </c>
      <c r="D102">
        <v>17196.3</v>
      </c>
      <c r="F102">
        <v>7000.5</v>
      </c>
      <c r="G102">
        <v>4620.68</v>
      </c>
      <c r="H102">
        <v>5111.01</v>
      </c>
      <c r="I102">
        <v>5235.75</v>
      </c>
      <c r="K102">
        <f t="shared" si="6"/>
        <v>18.457796877199897</v>
      </c>
      <c r="L102">
        <f t="shared" si="6"/>
        <v>15.138143526588237</v>
      </c>
      <c r="M102">
        <f t="shared" si="6"/>
        <v>15.560402007281402</v>
      </c>
      <c r="N102">
        <f t="shared" si="3"/>
        <v>16.014825447200884</v>
      </c>
      <c r="P102">
        <f t="shared" si="7"/>
        <v>4279.0697354332269</v>
      </c>
      <c r="Q102">
        <f t="shared" si="7"/>
        <v>2878.2921712607122</v>
      </c>
      <c r="R102">
        <f t="shared" si="7"/>
        <v>3041.1039494902811</v>
      </c>
      <c r="S102">
        <f t="shared" si="4"/>
        <v>3221.3214043501712</v>
      </c>
      <c r="U102">
        <f t="shared" si="8"/>
        <v>0.61125201563220155</v>
      </c>
      <c r="V102">
        <f t="shared" si="8"/>
        <v>0.62291527897640864</v>
      </c>
      <c r="W102">
        <f t="shared" si="8"/>
        <v>0.59501036967062892</v>
      </c>
      <c r="X102">
        <f t="shared" si="5"/>
        <v>0.61525500727692717</v>
      </c>
    </row>
    <row r="103" spans="1:24" x14ac:dyDescent="0.25">
      <c r="A103">
        <v>26560.9</v>
      </c>
      <c r="B103">
        <v>15613</v>
      </c>
      <c r="C103">
        <v>9667.9599999999991</v>
      </c>
      <c r="D103">
        <v>14687.3</v>
      </c>
      <c r="F103">
        <v>7183.38</v>
      </c>
      <c r="G103">
        <v>4854.0600000000004</v>
      </c>
      <c r="H103">
        <v>3747.9</v>
      </c>
      <c r="I103">
        <v>4464.34</v>
      </c>
      <c r="K103">
        <f t="shared" si="6"/>
        <v>18.512204280013712</v>
      </c>
      <c r="L103">
        <f t="shared" si="6"/>
        <v>15.507411987816903</v>
      </c>
      <c r="M103">
        <f t="shared" si="6"/>
        <v>13.217687710540753</v>
      </c>
      <c r="N103">
        <f t="shared" si="3"/>
        <v>15.194667244764251</v>
      </c>
      <c r="P103">
        <f t="shared" si="7"/>
        <v>4304.3334437502726</v>
      </c>
      <c r="Q103">
        <f t="shared" si="7"/>
        <v>3020.4266215921857</v>
      </c>
      <c r="R103">
        <f t="shared" si="7"/>
        <v>2194.3232912720537</v>
      </c>
      <c r="S103">
        <f t="shared" si="4"/>
        <v>2899.8265832496422</v>
      </c>
      <c r="U103">
        <f t="shared" si="8"/>
        <v>0.59920725950044029</v>
      </c>
      <c r="V103">
        <f t="shared" si="8"/>
        <v>0.62224748387786422</v>
      </c>
      <c r="W103">
        <f t="shared" si="8"/>
        <v>0.58548074689080654</v>
      </c>
      <c r="X103">
        <f t="shared" si="5"/>
        <v>0.64955325608032588</v>
      </c>
    </row>
    <row r="104" spans="1:24" x14ac:dyDescent="0.25">
      <c r="A104">
        <v>16956</v>
      </c>
      <c r="B104">
        <v>19081.7</v>
      </c>
      <c r="C104">
        <v>10814.7</v>
      </c>
      <c r="D104">
        <v>21275</v>
      </c>
      <c r="F104">
        <v>5144.3599999999997</v>
      </c>
      <c r="G104">
        <v>5498.01</v>
      </c>
      <c r="H104">
        <v>3651.26</v>
      </c>
      <c r="I104">
        <v>5952.56</v>
      </c>
      <c r="K104">
        <f t="shared" si="6"/>
        <v>15.939878537739165</v>
      </c>
      <c r="L104">
        <f t="shared" si="6"/>
        <v>16.579937648663726</v>
      </c>
      <c r="M104">
        <f t="shared" si="6"/>
        <v>13.720882039068265</v>
      </c>
      <c r="N104">
        <f t="shared" si="3"/>
        <v>17.19228999165189</v>
      </c>
      <c r="P104">
        <f t="shared" si="7"/>
        <v>3191.2413811413435</v>
      </c>
      <c r="Q104">
        <f t="shared" si="7"/>
        <v>3452.672815365725</v>
      </c>
      <c r="R104">
        <f t="shared" si="7"/>
        <v>2364.5783053611281</v>
      </c>
      <c r="S104">
        <f t="shared" si="4"/>
        <v>3712.4199295725953</v>
      </c>
      <c r="U104">
        <f t="shared" si="8"/>
        <v>0.62033788093005615</v>
      </c>
      <c r="V104">
        <f t="shared" si="8"/>
        <v>0.62798591042317586</v>
      </c>
      <c r="W104">
        <f t="shared" si="8"/>
        <v>0.64760611552207403</v>
      </c>
      <c r="X104">
        <f t="shared" si="5"/>
        <v>0.62366778824112568</v>
      </c>
    </row>
    <row r="105" spans="1:24" x14ac:dyDescent="0.25">
      <c r="A105">
        <v>18948.7</v>
      </c>
      <c r="B105">
        <v>27719.7</v>
      </c>
      <c r="C105">
        <v>14897.4</v>
      </c>
      <c r="D105">
        <v>15994.7</v>
      </c>
      <c r="F105">
        <v>5924.86</v>
      </c>
      <c r="G105">
        <v>7642.44</v>
      </c>
      <c r="H105">
        <v>4608.9399999999996</v>
      </c>
      <c r="I105">
        <v>5283.33</v>
      </c>
      <c r="K105">
        <f t="shared" si="6"/>
        <v>16.541326921881787</v>
      </c>
      <c r="L105">
        <f t="shared" si="6"/>
        <v>18.777598423328001</v>
      </c>
      <c r="M105">
        <f t="shared" si="6"/>
        <v>15.266777097659286</v>
      </c>
      <c r="N105">
        <f t="shared" si="3"/>
        <v>15.632768790624736</v>
      </c>
      <c r="P105">
        <f t="shared" si="7"/>
        <v>3436.6106339873345</v>
      </c>
      <c r="Q105">
        <f t="shared" si="7"/>
        <v>4428.6334239999942</v>
      </c>
      <c r="R105">
        <f t="shared" si="7"/>
        <v>2927.4155058471533</v>
      </c>
      <c r="S105">
        <f t="shared" si="4"/>
        <v>3069.4562583678025</v>
      </c>
      <c r="U105">
        <f t="shared" si="8"/>
        <v>0.58003237780932115</v>
      </c>
      <c r="V105">
        <f t="shared" si="8"/>
        <v>0.5794789915262657</v>
      </c>
      <c r="W105">
        <f t="shared" si="8"/>
        <v>0.63516025503633233</v>
      </c>
      <c r="X105">
        <f t="shared" si="5"/>
        <v>0.58097000535037613</v>
      </c>
    </row>
    <row r="106" spans="1:24" x14ac:dyDescent="0.25">
      <c r="A106">
        <v>20457.900000000001</v>
      </c>
      <c r="B106">
        <v>15298.3</v>
      </c>
      <c r="C106">
        <v>9474.32</v>
      </c>
      <c r="D106">
        <v>21258.5</v>
      </c>
      <c r="F106">
        <v>6079.04</v>
      </c>
      <c r="G106">
        <v>4857.8100000000004</v>
      </c>
      <c r="H106">
        <v>3732.81</v>
      </c>
      <c r="I106">
        <v>6170.36</v>
      </c>
      <c r="K106">
        <f t="shared" si="6"/>
        <v>16.969311511829101</v>
      </c>
      <c r="L106">
        <f t="shared" si="6"/>
        <v>15.402513431008495</v>
      </c>
      <c r="M106">
        <f t="shared" si="6"/>
        <v>13.12884602109078</v>
      </c>
      <c r="N106">
        <f t="shared" si="3"/>
        <v>17.187844301853357</v>
      </c>
      <c r="P106">
        <f t="shared" si="7"/>
        <v>3616.7466168098258</v>
      </c>
      <c r="Q106">
        <f t="shared" si="7"/>
        <v>2979.7019951045077</v>
      </c>
      <c r="R106">
        <f t="shared" si="7"/>
        <v>2164.9244689396205</v>
      </c>
      <c r="S106">
        <f t="shared" si="4"/>
        <v>3710.5002163140966</v>
      </c>
      <c r="U106">
        <f t="shared" si="8"/>
        <v>0.59495358096176798</v>
      </c>
      <c r="V106">
        <f t="shared" si="8"/>
        <v>0.61338380774557</v>
      </c>
      <c r="W106">
        <f t="shared" si="8"/>
        <v>0.57997178236760527</v>
      </c>
      <c r="X106">
        <f t="shared" si="5"/>
        <v>0.60134258233135451</v>
      </c>
    </row>
    <row r="107" spans="1:24" x14ac:dyDescent="0.25">
      <c r="A107">
        <v>20140.7</v>
      </c>
      <c r="B107">
        <v>18123.2</v>
      </c>
      <c r="C107">
        <v>10566.1</v>
      </c>
      <c r="D107">
        <v>18893.7</v>
      </c>
      <c r="F107">
        <v>6180.02</v>
      </c>
      <c r="G107">
        <v>5541.86</v>
      </c>
      <c r="H107">
        <v>4119.54</v>
      </c>
      <c r="I107">
        <v>5832.92</v>
      </c>
      <c r="K107">
        <f t="shared" si="6"/>
        <v>16.8811511567629</v>
      </c>
      <c r="L107">
        <f t="shared" si="6"/>
        <v>16.2975441479492</v>
      </c>
      <c r="M107">
        <f t="shared" si="6"/>
        <v>13.614930977797322</v>
      </c>
      <c r="N107">
        <f t="shared" si="3"/>
        <v>16.525307271798575</v>
      </c>
      <c r="P107">
        <f t="shared" si="7"/>
        <v>3579.2642005811163</v>
      </c>
      <c r="Q107">
        <f t="shared" si="7"/>
        <v>3336.0609123946761</v>
      </c>
      <c r="R107">
        <f t="shared" si="7"/>
        <v>2328.2012998591254</v>
      </c>
      <c r="S107">
        <f t="shared" si="4"/>
        <v>3429.9574021676272</v>
      </c>
      <c r="U107">
        <f t="shared" si="8"/>
        <v>0.57916709016817358</v>
      </c>
      <c r="V107">
        <f t="shared" si="8"/>
        <v>0.60197495288489355</v>
      </c>
      <c r="W107">
        <f t="shared" si="8"/>
        <v>0.56516050332297429</v>
      </c>
      <c r="X107">
        <f t="shared" si="5"/>
        <v>0.58803436394938158</v>
      </c>
    </row>
    <row r="108" spans="1:24" x14ac:dyDescent="0.25">
      <c r="A108">
        <v>12827.9</v>
      </c>
      <c r="B108">
        <v>26283.200000000001</v>
      </c>
      <c r="C108">
        <v>14400.3</v>
      </c>
      <c r="D108">
        <v>21119.8</v>
      </c>
      <c r="F108">
        <v>4805.2299999999996</v>
      </c>
      <c r="G108">
        <v>7180.17</v>
      </c>
      <c r="H108">
        <v>4416.33</v>
      </c>
      <c r="I108">
        <v>6265.12</v>
      </c>
      <c r="K108">
        <f t="shared" si="6"/>
        <v>14.524317267207437</v>
      </c>
      <c r="L108">
        <f t="shared" si="6"/>
        <v>18.447461743391806</v>
      </c>
      <c r="M108">
        <f t="shared" si="6"/>
        <v>15.095044061524316</v>
      </c>
      <c r="N108">
        <f t="shared" si="3"/>
        <v>17.15038230560469</v>
      </c>
      <c r="P108">
        <f t="shared" si="7"/>
        <v>2649.6047485059617</v>
      </c>
      <c r="Q108">
        <f t="shared" si="7"/>
        <v>4274.2790903602372</v>
      </c>
      <c r="R108">
        <f t="shared" si="7"/>
        <v>2861.926061555168</v>
      </c>
      <c r="S108">
        <f t="shared" si="4"/>
        <v>3694.3433021486853</v>
      </c>
      <c r="U108">
        <f t="shared" si="8"/>
        <v>0.55140019281199071</v>
      </c>
      <c r="V108">
        <f t="shared" si="8"/>
        <v>0.59528939988332275</v>
      </c>
      <c r="W108">
        <f t="shared" si="8"/>
        <v>0.64803265642630148</v>
      </c>
      <c r="X108">
        <f t="shared" si="5"/>
        <v>0.58966840254435438</v>
      </c>
    </row>
    <row r="109" spans="1:24" x14ac:dyDescent="0.25">
      <c r="A109">
        <v>18900.599999999999</v>
      </c>
      <c r="B109">
        <v>16450.5</v>
      </c>
      <c r="C109">
        <v>14150.4</v>
      </c>
      <c r="D109">
        <v>12891.1</v>
      </c>
      <c r="F109">
        <v>5752.41</v>
      </c>
      <c r="G109">
        <v>5009.51</v>
      </c>
      <c r="H109">
        <v>4901.5200000000004</v>
      </c>
      <c r="I109">
        <v>4594.13</v>
      </c>
      <c r="K109">
        <f t="shared" si="6"/>
        <v>16.527318713749274</v>
      </c>
      <c r="L109">
        <f t="shared" si="6"/>
        <v>15.779875508090541</v>
      </c>
      <c r="M109">
        <f t="shared" si="6"/>
        <v>15.007215212475923</v>
      </c>
      <c r="N109">
        <f t="shared" si="3"/>
        <v>14.548130816286269</v>
      </c>
      <c r="P109">
        <f t="shared" si="7"/>
        <v>3430.7924341550383</v>
      </c>
      <c r="Q109">
        <f t="shared" si="7"/>
        <v>3127.4961563984966</v>
      </c>
      <c r="R109">
        <f t="shared" si="7"/>
        <v>2828.7193459256241</v>
      </c>
      <c r="S109">
        <f t="shared" si="4"/>
        <v>2658.3002647120943</v>
      </c>
      <c r="U109">
        <f t="shared" si="8"/>
        <v>0.59640958035936908</v>
      </c>
      <c r="V109">
        <f t="shared" si="8"/>
        <v>0.62431179025463501</v>
      </c>
      <c r="W109">
        <f t="shared" si="8"/>
        <v>0.57711064035760817</v>
      </c>
      <c r="X109">
        <f t="shared" si="5"/>
        <v>0.57862974376260445</v>
      </c>
    </row>
    <row r="110" spans="1:24" x14ac:dyDescent="0.25">
      <c r="A110">
        <v>16945.099999999999</v>
      </c>
      <c r="B110">
        <v>15400</v>
      </c>
      <c r="C110">
        <v>11710</v>
      </c>
      <c r="D110">
        <v>15043</v>
      </c>
      <c r="F110">
        <v>5533.69</v>
      </c>
      <c r="G110">
        <v>5187.59</v>
      </c>
      <c r="H110">
        <v>4371.82</v>
      </c>
      <c r="I110">
        <v>4948.74</v>
      </c>
      <c r="K110">
        <f t="shared" si="6"/>
        <v>15.936462206855518</v>
      </c>
      <c r="L110">
        <f t="shared" si="6"/>
        <v>15.436569007192714</v>
      </c>
      <c r="M110">
        <f t="shared" si="6"/>
        <v>14.089519100012446</v>
      </c>
      <c r="N110">
        <f t="shared" si="3"/>
        <v>15.316352642097948</v>
      </c>
      <c r="P110">
        <f t="shared" si="7"/>
        <v>3189.8735955419102</v>
      </c>
      <c r="Q110">
        <f t="shared" si="7"/>
        <v>2992.8930436856131</v>
      </c>
      <c r="R110">
        <f t="shared" si="7"/>
        <v>2493.3427287783707</v>
      </c>
      <c r="S110">
        <f t="shared" si="4"/>
        <v>2946.4586677091861</v>
      </c>
      <c r="U110">
        <f t="shared" si="8"/>
        <v>0.57644602345666462</v>
      </c>
      <c r="V110">
        <f t="shared" si="8"/>
        <v>0.57693322789303181</v>
      </c>
      <c r="W110">
        <f t="shared" si="8"/>
        <v>0.57032145165591697</v>
      </c>
      <c r="X110">
        <f t="shared" si="5"/>
        <v>0.59539573057165784</v>
      </c>
    </row>
    <row r="111" spans="1:24" x14ac:dyDescent="0.25">
      <c r="A111">
        <v>13927.9</v>
      </c>
      <c r="B111">
        <v>13447.2</v>
      </c>
      <c r="C111">
        <v>5686.79</v>
      </c>
      <c r="D111">
        <v>13132.8</v>
      </c>
      <c r="F111">
        <v>4800.4399999999996</v>
      </c>
      <c r="G111">
        <v>4819.7700000000004</v>
      </c>
      <c r="H111">
        <v>2709.2</v>
      </c>
      <c r="I111">
        <v>4589.54</v>
      </c>
      <c r="K111">
        <f t="shared" si="6"/>
        <v>14.928141801514633</v>
      </c>
      <c r="L111">
        <f t="shared" si="6"/>
        <v>14.754386634427219</v>
      </c>
      <c r="M111">
        <f t="shared" si="6"/>
        <v>11.074724605593813</v>
      </c>
      <c r="N111">
        <f t="shared" si="3"/>
        <v>14.63849117533848</v>
      </c>
      <c r="P111">
        <f t="shared" si="7"/>
        <v>2798.9886856353746</v>
      </c>
      <c r="Q111">
        <f t="shared" si="7"/>
        <v>2734.2105774745469</v>
      </c>
      <c r="R111">
        <f t="shared" si="7"/>
        <v>1540.4780351271977</v>
      </c>
      <c r="S111">
        <f t="shared" si="4"/>
        <v>2691.4249240642098</v>
      </c>
      <c r="U111">
        <f t="shared" si="8"/>
        <v>0.58306919483117692</v>
      </c>
      <c r="V111">
        <f t="shared" si="8"/>
        <v>0.56729067517216525</v>
      </c>
      <c r="W111">
        <f t="shared" si="8"/>
        <v>0.56860993471401067</v>
      </c>
      <c r="X111">
        <f t="shared" si="5"/>
        <v>0.58642585620001342</v>
      </c>
    </row>
    <row r="112" spans="1:24" x14ac:dyDescent="0.25">
      <c r="A112">
        <v>16136.2</v>
      </c>
      <c r="B112">
        <v>16234.9</v>
      </c>
      <c r="C112">
        <v>11971</v>
      </c>
      <c r="D112">
        <v>11935.3</v>
      </c>
      <c r="F112">
        <v>5441.22</v>
      </c>
      <c r="G112">
        <v>4958.62</v>
      </c>
      <c r="H112">
        <v>4291.1400000000003</v>
      </c>
      <c r="I112">
        <v>4478.8100000000004</v>
      </c>
      <c r="K112">
        <f t="shared" si="6"/>
        <v>15.678732882789232</v>
      </c>
      <c r="L112">
        <f t="shared" si="6"/>
        <v>15.710635198574307</v>
      </c>
      <c r="M112">
        <f t="shared" si="6"/>
        <v>14.193429623540915</v>
      </c>
      <c r="N112">
        <f t="shared" si="3"/>
        <v>14.179306326297239</v>
      </c>
      <c r="P112">
        <f t="shared" si="7"/>
        <v>3087.5326700117957</v>
      </c>
      <c r="Q112">
        <f t="shared" si="7"/>
        <v>3100.1101727840855</v>
      </c>
      <c r="R112">
        <f t="shared" si="7"/>
        <v>2530.255262648815</v>
      </c>
      <c r="S112">
        <f t="shared" si="4"/>
        <v>2525.2222623608595</v>
      </c>
      <c r="U112">
        <f t="shared" si="8"/>
        <v>0.5674338971796391</v>
      </c>
      <c r="V112">
        <f t="shared" si="8"/>
        <v>0.62519615796009487</v>
      </c>
      <c r="W112">
        <f t="shared" si="8"/>
        <v>0.58964640227277942</v>
      </c>
      <c r="X112">
        <f t="shared" si="5"/>
        <v>0.56381544704081199</v>
      </c>
    </row>
    <row r="113" spans="1:24" x14ac:dyDescent="0.25">
      <c r="A113">
        <v>16235.1</v>
      </c>
      <c r="B113">
        <v>16303.6</v>
      </c>
      <c r="C113">
        <v>9786.06</v>
      </c>
      <c r="D113">
        <v>7598.42</v>
      </c>
      <c r="F113">
        <v>5046.74</v>
      </c>
      <c r="G113">
        <v>5310.16</v>
      </c>
      <c r="H113">
        <v>3790.17</v>
      </c>
      <c r="I113">
        <v>3126.95</v>
      </c>
      <c r="K113">
        <f t="shared" si="6"/>
        <v>15.71069971214563</v>
      </c>
      <c r="L113">
        <f t="shared" si="6"/>
        <v>15.73276451629137</v>
      </c>
      <c r="M113">
        <f t="shared" si="6"/>
        <v>13.271290727888593</v>
      </c>
      <c r="N113">
        <f t="shared" si="3"/>
        <v>12.197897236063188</v>
      </c>
      <c r="P113">
        <f t="shared" si="7"/>
        <v>3100.1356331918723</v>
      </c>
      <c r="Q113">
        <f t="shared" si="7"/>
        <v>3108.849684322965</v>
      </c>
      <c r="R113">
        <f t="shared" si="7"/>
        <v>2212.1570992568204</v>
      </c>
      <c r="S113">
        <f t="shared" si="4"/>
        <v>1868.7860340883681</v>
      </c>
      <c r="U113">
        <f t="shared" si="8"/>
        <v>0.61428479239902833</v>
      </c>
      <c r="V113">
        <f t="shared" si="8"/>
        <v>0.58545310957164476</v>
      </c>
      <c r="W113">
        <f t="shared" si="8"/>
        <v>0.58365643210115126</v>
      </c>
      <c r="X113">
        <f t="shared" si="5"/>
        <v>0.59763860441912031</v>
      </c>
    </row>
    <row r="114" spans="1:24" x14ac:dyDescent="0.25">
      <c r="A114">
        <v>16652.599999999999</v>
      </c>
      <c r="B114">
        <v>12617.7</v>
      </c>
      <c r="C114">
        <v>8941.49</v>
      </c>
      <c r="D114">
        <v>9688.56</v>
      </c>
      <c r="F114">
        <v>5345.11</v>
      </c>
      <c r="G114">
        <v>4272.01</v>
      </c>
      <c r="H114">
        <v>3628.17</v>
      </c>
      <c r="I114">
        <v>3784.79</v>
      </c>
      <c r="K114">
        <f t="shared" si="6"/>
        <v>15.844233054926784</v>
      </c>
      <c r="L114">
        <f t="shared" si="6"/>
        <v>14.44454737283769</v>
      </c>
      <c r="M114">
        <f t="shared" si="6"/>
        <v>12.877962916680335</v>
      </c>
      <c r="N114">
        <f t="shared" si="3"/>
        <v>13.227068910763634</v>
      </c>
      <c r="P114">
        <f t="shared" si="7"/>
        <v>3153.0588970013619</v>
      </c>
      <c r="Q114">
        <f t="shared" si="7"/>
        <v>2620.5805570052717</v>
      </c>
      <c r="R114">
        <f t="shared" si="7"/>
        <v>2082.9746267754272</v>
      </c>
      <c r="S114">
        <f t="shared" si="4"/>
        <v>2197.4392207443288</v>
      </c>
      <c r="U114">
        <f t="shared" si="8"/>
        <v>0.58989597912884151</v>
      </c>
      <c r="V114">
        <f t="shared" si="8"/>
        <v>0.61343034239275462</v>
      </c>
      <c r="W114">
        <f t="shared" si="8"/>
        <v>0.57411163941475374</v>
      </c>
      <c r="X114">
        <f t="shared" si="5"/>
        <v>0.58059739661760068</v>
      </c>
    </row>
    <row r="115" spans="1:24" x14ac:dyDescent="0.25">
      <c r="A115">
        <v>15887.6</v>
      </c>
      <c r="B115">
        <v>13478.8</v>
      </c>
      <c r="C115">
        <v>8202.66</v>
      </c>
      <c r="D115">
        <v>15194.1</v>
      </c>
      <c r="F115">
        <v>4835.2</v>
      </c>
      <c r="G115">
        <v>4386.88</v>
      </c>
      <c r="H115">
        <v>3246.53</v>
      </c>
      <c r="I115">
        <v>5279.05</v>
      </c>
      <c r="K115">
        <f t="shared" si="6"/>
        <v>15.59779844726094</v>
      </c>
      <c r="L115">
        <f t="shared" si="6"/>
        <v>14.765934859685316</v>
      </c>
      <c r="M115">
        <f t="shared" si="6"/>
        <v>12.513019131859448</v>
      </c>
      <c r="N115">
        <f t="shared" si="3"/>
        <v>15.367463793279487</v>
      </c>
      <c r="P115">
        <f t="shared" si="7"/>
        <v>3055.7389340012801</v>
      </c>
      <c r="Q115">
        <f t="shared" si="7"/>
        <v>2738.4923734427034</v>
      </c>
      <c r="R115">
        <f t="shared" si="7"/>
        <v>1966.590136296164</v>
      </c>
      <c r="S115">
        <f t="shared" si="4"/>
        <v>2966.1563295782153</v>
      </c>
      <c r="U115">
        <f t="shared" si="8"/>
        <v>0.63197777423917945</v>
      </c>
      <c r="V115">
        <f t="shared" si="8"/>
        <v>0.62424601845564576</v>
      </c>
      <c r="W115">
        <f t="shared" si="8"/>
        <v>0.60575141344640704</v>
      </c>
      <c r="X115">
        <f t="shared" si="5"/>
        <v>0.56187312671374867</v>
      </c>
    </row>
    <row r="116" spans="1:24" x14ac:dyDescent="0.25">
      <c r="A116">
        <v>10996</v>
      </c>
      <c r="B116">
        <v>13160.1</v>
      </c>
      <c r="C116">
        <v>8173.82</v>
      </c>
      <c r="D116">
        <v>11399.7</v>
      </c>
      <c r="F116">
        <v>3940.36</v>
      </c>
      <c r="G116">
        <v>4339.2</v>
      </c>
      <c r="H116">
        <v>3229.77</v>
      </c>
      <c r="I116">
        <v>3885.36</v>
      </c>
      <c r="K116">
        <f t="shared" si="6"/>
        <v>13.797130820258284</v>
      </c>
      <c r="L116">
        <f t="shared" si="6"/>
        <v>14.648627480763242</v>
      </c>
      <c r="M116">
        <f t="shared" si="6"/>
        <v>12.498336933736043</v>
      </c>
      <c r="N116">
        <f t="shared" si="3"/>
        <v>13.963951955295389</v>
      </c>
      <c r="P116">
        <f t="shared" si="7"/>
        <v>2390.9318850237919</v>
      </c>
      <c r="Q116">
        <f t="shared" si="7"/>
        <v>2695.1535256013608</v>
      </c>
      <c r="R116">
        <f t="shared" si="7"/>
        <v>1961.9778319314323</v>
      </c>
      <c r="S116">
        <f t="shared" si="4"/>
        <v>2449.098944875062</v>
      </c>
      <c r="U116">
        <f t="shared" si="8"/>
        <v>0.60678006198007084</v>
      </c>
      <c r="V116">
        <f t="shared" si="8"/>
        <v>0.62111760822302753</v>
      </c>
      <c r="W116">
        <f t="shared" si="8"/>
        <v>0.60746673352326397</v>
      </c>
      <c r="X116">
        <f t="shared" si="5"/>
        <v>0.63034028889859939</v>
      </c>
    </row>
    <row r="117" spans="1:24" x14ac:dyDescent="0.25">
      <c r="A117">
        <v>12558.8</v>
      </c>
      <c r="B117">
        <v>10914.8</v>
      </c>
      <c r="C117">
        <v>5118.25</v>
      </c>
      <c r="D117">
        <v>6120.76</v>
      </c>
      <c r="F117">
        <v>4319.1499999999996</v>
      </c>
      <c r="G117">
        <v>3886.64</v>
      </c>
      <c r="H117">
        <v>2317.66</v>
      </c>
      <c r="I117">
        <v>2688.27</v>
      </c>
      <c r="K117">
        <f t="shared" si="6"/>
        <v>14.422036373295654</v>
      </c>
      <c r="L117">
        <f t="shared" si="6"/>
        <v>13.763085225548869</v>
      </c>
      <c r="M117">
        <f t="shared" si="6"/>
        <v>10.692625840787143</v>
      </c>
      <c r="N117">
        <f t="shared" si="3"/>
        <v>11.349559048386542</v>
      </c>
      <c r="P117">
        <f t="shared" si="7"/>
        <v>2612.4188723974457</v>
      </c>
      <c r="Q117">
        <f t="shared" si="7"/>
        <v>2379.1467874670625</v>
      </c>
      <c r="R117">
        <f t="shared" si="7"/>
        <v>1436.0130269806259</v>
      </c>
      <c r="S117">
        <f t="shared" si="4"/>
        <v>1617.8848818457291</v>
      </c>
      <c r="U117">
        <f t="shared" si="8"/>
        <v>0.60484559980492592</v>
      </c>
      <c r="V117">
        <f t="shared" si="8"/>
        <v>0.61213459118083036</v>
      </c>
      <c r="W117">
        <f t="shared" si="8"/>
        <v>0.61959606973439851</v>
      </c>
      <c r="X117">
        <f t="shared" si="5"/>
        <v>0.60183124531603194</v>
      </c>
    </row>
    <row r="118" spans="1:24" x14ac:dyDescent="0.25">
      <c r="A118">
        <v>11266.5</v>
      </c>
      <c r="B118">
        <v>5754.05</v>
      </c>
      <c r="C118">
        <v>6656.33</v>
      </c>
      <c r="D118">
        <v>8664.09</v>
      </c>
      <c r="F118">
        <v>3774.6</v>
      </c>
      <c r="G118">
        <v>2639</v>
      </c>
      <c r="H118">
        <v>2815.37</v>
      </c>
      <c r="I118">
        <v>3417.27</v>
      </c>
      <c r="K118">
        <f t="shared" si="6"/>
        <v>13.909351390042845</v>
      </c>
      <c r="L118">
        <f t="shared" si="6"/>
        <v>11.118215364102358</v>
      </c>
      <c r="M118">
        <f t="shared" si="6"/>
        <v>11.671378500310164</v>
      </c>
      <c r="N118">
        <f t="shared" si="3"/>
        <v>12.743386545126974</v>
      </c>
      <c r="P118">
        <f t="shared" si="7"/>
        <v>2429.9839045115868</v>
      </c>
      <c r="Q118">
        <f t="shared" si="7"/>
        <v>1552.6007938049754</v>
      </c>
      <c r="R118">
        <f t="shared" si="7"/>
        <v>1710.9367157846293</v>
      </c>
      <c r="S118">
        <f t="shared" si="4"/>
        <v>2039.6673920198511</v>
      </c>
      <c r="U118">
        <f t="shared" si="8"/>
        <v>0.64377255987696358</v>
      </c>
      <c r="V118">
        <f t="shared" si="8"/>
        <v>0.58832921326448484</v>
      </c>
      <c r="W118">
        <f t="shared" si="8"/>
        <v>0.60771291723099607</v>
      </c>
      <c r="X118">
        <f t="shared" si="5"/>
        <v>0.59687042347249442</v>
      </c>
    </row>
    <row r="119" spans="1:24" x14ac:dyDescent="0.25">
      <c r="A119">
        <v>9956.3799999999992</v>
      </c>
      <c r="B119">
        <v>8033.69</v>
      </c>
      <c r="C119">
        <v>3749.08</v>
      </c>
      <c r="D119">
        <v>7485.81</v>
      </c>
      <c r="F119">
        <v>3696.1</v>
      </c>
      <c r="G119">
        <v>3400.78</v>
      </c>
      <c r="H119">
        <v>1727.63</v>
      </c>
      <c r="I119">
        <v>3318.16</v>
      </c>
      <c r="K119">
        <f t="shared" si="6"/>
        <v>13.347841051443879</v>
      </c>
      <c r="L119">
        <f t="shared" si="6"/>
        <v>12.426502024139706</v>
      </c>
      <c r="M119">
        <f t="shared" si="6"/>
        <v>9.6387069041685542</v>
      </c>
      <c r="N119">
        <f t="shared" si="3"/>
        <v>12.137338710718875</v>
      </c>
      <c r="P119">
        <f t="shared" si="7"/>
        <v>2237.7506508267074</v>
      </c>
      <c r="Q119">
        <f t="shared" si="7"/>
        <v>1939.4894841027099</v>
      </c>
      <c r="R119">
        <f t="shared" si="7"/>
        <v>1166.8826650528999</v>
      </c>
      <c r="S119">
        <f t="shared" si="4"/>
        <v>1850.2762866926598</v>
      </c>
      <c r="U119">
        <f t="shared" si="8"/>
        <v>0.60543563508203446</v>
      </c>
      <c r="V119">
        <f t="shared" si="8"/>
        <v>0.57030724836734803</v>
      </c>
      <c r="W119">
        <f t="shared" si="8"/>
        <v>0.67542394207839629</v>
      </c>
      <c r="X119">
        <f t="shared" si="5"/>
        <v>0.55762117760827079</v>
      </c>
    </row>
    <row r="120" spans="1:24" x14ac:dyDescent="0.25">
      <c r="A120">
        <v>11435.4</v>
      </c>
      <c r="B120">
        <v>9416.59</v>
      </c>
      <c r="C120">
        <v>4378.05</v>
      </c>
      <c r="D120">
        <v>8529.51</v>
      </c>
      <c r="F120">
        <v>3886.35</v>
      </c>
      <c r="G120">
        <v>3669.2</v>
      </c>
      <c r="H120">
        <v>2083</v>
      </c>
      <c r="I120">
        <v>3310.59</v>
      </c>
      <c r="K120">
        <f t="shared" si="6"/>
        <v>13.978513554779378</v>
      </c>
      <c r="L120">
        <f t="shared" si="6"/>
        <v>13.102125618120963</v>
      </c>
      <c r="M120">
        <f t="shared" si="6"/>
        <v>10.150110669173857</v>
      </c>
      <c r="N120">
        <f t="shared" si="3"/>
        <v>12.677060588935966</v>
      </c>
      <c r="P120">
        <f t="shared" si="7"/>
        <v>2454.2094454864541</v>
      </c>
      <c r="Q120">
        <f t="shared" si="7"/>
        <v>2156.1211381555518</v>
      </c>
      <c r="R120">
        <f t="shared" si="7"/>
        <v>1293.9908172517507</v>
      </c>
      <c r="S120">
        <f t="shared" si="4"/>
        <v>2018.4907866049521</v>
      </c>
      <c r="U120">
        <f t="shared" si="8"/>
        <v>0.63149470466799285</v>
      </c>
      <c r="V120">
        <f t="shared" si="8"/>
        <v>0.58762704081422434</v>
      </c>
      <c r="W120">
        <f t="shared" si="8"/>
        <v>0.621214986678709</v>
      </c>
      <c r="X120">
        <f t="shared" si="5"/>
        <v>0.60970726867565961</v>
      </c>
    </row>
    <row r="121" spans="1:24" x14ac:dyDescent="0.25">
      <c r="A121">
        <v>8735.52</v>
      </c>
      <c r="B121">
        <v>31574.5</v>
      </c>
      <c r="C121">
        <v>5789.79</v>
      </c>
      <c r="D121">
        <v>2599.64</v>
      </c>
      <c r="F121">
        <v>3261.36</v>
      </c>
      <c r="G121">
        <v>8469.18</v>
      </c>
      <c r="H121">
        <v>2622.46</v>
      </c>
      <c r="I121">
        <v>1614.74</v>
      </c>
      <c r="K121">
        <f t="shared" si="6"/>
        <v>12.778311158770062</v>
      </c>
      <c r="L121">
        <f t="shared" si="6"/>
        <v>19.61053156098809</v>
      </c>
      <c r="M121">
        <f t="shared" si="6"/>
        <v>11.141187307318793</v>
      </c>
      <c r="N121">
        <f t="shared" si="3"/>
        <v>8.5312946565377317</v>
      </c>
      <c r="P121">
        <f t="shared" si="7"/>
        <v>2050.8625650435647</v>
      </c>
      <c r="Q121">
        <f t="shared" si="7"/>
        <v>4830.2362281926453</v>
      </c>
      <c r="R121">
        <f t="shared" si="7"/>
        <v>1559.0232459865231</v>
      </c>
      <c r="S121">
        <f t="shared" si="4"/>
        <v>914.15433576936584</v>
      </c>
      <c r="U121">
        <f t="shared" si="8"/>
        <v>0.62883660958727794</v>
      </c>
      <c r="V121">
        <f t="shared" si="8"/>
        <v>0.57033103891907422</v>
      </c>
      <c r="W121">
        <f t="shared" si="8"/>
        <v>0.59448885625958947</v>
      </c>
      <c r="X121">
        <f t="shared" si="5"/>
        <v>0.56613097821901104</v>
      </c>
    </row>
    <row r="122" spans="1:24" x14ac:dyDescent="0.25">
      <c r="A122">
        <v>5309.15</v>
      </c>
      <c r="B122">
        <v>10850.3</v>
      </c>
      <c r="C122">
        <v>5582.42</v>
      </c>
      <c r="D122">
        <v>2668.3</v>
      </c>
      <c r="F122">
        <v>2207.21</v>
      </c>
      <c r="G122">
        <v>4111.83</v>
      </c>
      <c r="H122">
        <v>2396.67</v>
      </c>
      <c r="I122">
        <v>1557.07</v>
      </c>
      <c r="K122">
        <f t="shared" si="6"/>
        <v>10.823944008009875</v>
      </c>
      <c r="L122">
        <f t="shared" si="6"/>
        <v>13.735921087815431</v>
      </c>
      <c r="M122">
        <f t="shared" si="6"/>
        <v>11.006554147082674</v>
      </c>
      <c r="N122">
        <f t="shared" si="3"/>
        <v>8.6057506271813775</v>
      </c>
      <c r="P122">
        <f t="shared" si="7"/>
        <v>1471.5015144399729</v>
      </c>
      <c r="Q122">
        <f t="shared" si="7"/>
        <v>2369.7646333214998</v>
      </c>
      <c r="R122">
        <f t="shared" si="7"/>
        <v>1521.571581459845</v>
      </c>
      <c r="S122">
        <f t="shared" si="4"/>
        <v>930.18033484684247</v>
      </c>
      <c r="U122">
        <f t="shared" si="8"/>
        <v>0.66667943441719313</v>
      </c>
      <c r="V122">
        <f t="shared" si="8"/>
        <v>0.57632845553476186</v>
      </c>
      <c r="W122">
        <f t="shared" si="8"/>
        <v>0.63486903973423336</v>
      </c>
      <c r="X122">
        <f t="shared" si="5"/>
        <v>0.59739146913551899</v>
      </c>
    </row>
    <row r="123" spans="1:24" x14ac:dyDescent="0.25">
      <c r="A123">
        <v>9479.84</v>
      </c>
      <c r="B123">
        <v>34752.6</v>
      </c>
      <c r="C123">
        <v>3147.58</v>
      </c>
      <c r="D123">
        <v>3506.01</v>
      </c>
      <c r="F123">
        <v>3638.15</v>
      </c>
      <c r="G123">
        <v>8649.18</v>
      </c>
      <c r="H123">
        <v>1539.88</v>
      </c>
      <c r="I123">
        <v>2071.79</v>
      </c>
      <c r="K123">
        <f t="shared" si="6"/>
        <v>13.131395268600942</v>
      </c>
      <c r="L123">
        <f t="shared" si="6"/>
        <v>20.247572948789337</v>
      </c>
      <c r="M123">
        <f t="shared" si="6"/>
        <v>9.09290800958453</v>
      </c>
      <c r="N123">
        <f t="shared" si="3"/>
        <v>9.4257284089734874</v>
      </c>
      <c r="P123">
        <f t="shared" si="7"/>
        <v>2165.765283754954</v>
      </c>
      <c r="Q123">
        <f t="shared" si="7"/>
        <v>5149.1504815758144</v>
      </c>
      <c r="R123">
        <f t="shared" si="7"/>
        <v>1038.4730594488274</v>
      </c>
      <c r="S123">
        <f t="shared" si="4"/>
        <v>1115.8851118590073</v>
      </c>
      <c r="U123">
        <f t="shared" si="8"/>
        <v>0.59529301533882717</v>
      </c>
      <c r="V123">
        <f t="shared" si="8"/>
        <v>0.59533394860273625</v>
      </c>
      <c r="W123">
        <f t="shared" si="8"/>
        <v>0.67438570502170769</v>
      </c>
      <c r="X123">
        <f t="shared" si="5"/>
        <v>0.53860917943372999</v>
      </c>
    </row>
    <row r="124" spans="1:24" x14ac:dyDescent="0.25">
      <c r="A124">
        <v>10518</v>
      </c>
      <c r="B124">
        <v>29635.7</v>
      </c>
      <c r="C124">
        <v>2044.83</v>
      </c>
      <c r="D124">
        <v>2590.0300000000002</v>
      </c>
      <c r="F124">
        <v>3798.57</v>
      </c>
      <c r="G124">
        <v>8335.51</v>
      </c>
      <c r="H124">
        <v>1149.28</v>
      </c>
      <c r="I124">
        <v>1515.45</v>
      </c>
      <c r="K124">
        <f t="shared" si="6"/>
        <v>13.594239822950255</v>
      </c>
      <c r="L124">
        <f t="shared" si="6"/>
        <v>19.200635435721672</v>
      </c>
      <c r="M124">
        <f t="shared" si="6"/>
        <v>7.8752244641403424</v>
      </c>
      <c r="N124">
        <f t="shared" si="3"/>
        <v>8.5207692281113925</v>
      </c>
      <c r="P124">
        <f t="shared" si="7"/>
        <v>2321.1301559304156</v>
      </c>
      <c r="Q124">
        <f t="shared" si="7"/>
        <v>4630.4248782617642</v>
      </c>
      <c r="R124">
        <f t="shared" si="7"/>
        <v>778.96065412906751</v>
      </c>
      <c r="S124">
        <f t="shared" si="4"/>
        <v>911.90006347844906</v>
      </c>
      <c r="U124">
        <f t="shared" si="8"/>
        <v>0.61105367439073532</v>
      </c>
      <c r="V124">
        <f t="shared" si="8"/>
        <v>0.55550588725366101</v>
      </c>
      <c r="W124">
        <f t="shared" si="8"/>
        <v>0.67778144066638901</v>
      </c>
      <c r="X124">
        <f t="shared" si="5"/>
        <v>0.60173550000227594</v>
      </c>
    </row>
    <row r="125" spans="1:24" x14ac:dyDescent="0.25">
      <c r="A125">
        <v>7185.07</v>
      </c>
      <c r="B125">
        <v>32909.599999999999</v>
      </c>
      <c r="C125">
        <v>1899.26</v>
      </c>
      <c r="D125">
        <v>6373.44</v>
      </c>
      <c r="F125">
        <v>3016.66</v>
      </c>
      <c r="G125">
        <v>8524.25</v>
      </c>
      <c r="H125">
        <v>1134.22</v>
      </c>
      <c r="I125">
        <v>2641.91</v>
      </c>
      <c r="K125">
        <f t="shared" si="6"/>
        <v>11.972574265284583</v>
      </c>
      <c r="L125">
        <f t="shared" si="6"/>
        <v>19.883129434134254</v>
      </c>
      <c r="M125">
        <f t="shared" si="6"/>
        <v>7.6837285252717891</v>
      </c>
      <c r="N125">
        <f t="shared" si="3"/>
        <v>11.50363708861801</v>
      </c>
      <c r="P125">
        <f t="shared" si="7"/>
        <v>1800.382233794199</v>
      </c>
      <c r="Q125">
        <f t="shared" si="7"/>
        <v>4965.4557813473721</v>
      </c>
      <c r="R125">
        <f t="shared" si="7"/>
        <v>741.53843166894683</v>
      </c>
      <c r="S125">
        <f t="shared" si="4"/>
        <v>1662.110848308846</v>
      </c>
      <c r="U125">
        <f t="shared" si="8"/>
        <v>0.5968131091320199</v>
      </c>
      <c r="V125">
        <f t="shared" si="8"/>
        <v>0.58250940333136314</v>
      </c>
      <c r="W125">
        <f t="shared" si="8"/>
        <v>0.65378712389919669</v>
      </c>
      <c r="X125">
        <f t="shared" si="5"/>
        <v>0.62913227487266643</v>
      </c>
    </row>
    <row r="126" spans="1:24" x14ac:dyDescent="0.25">
      <c r="A126">
        <v>3966.07</v>
      </c>
      <c r="B126">
        <v>34633.1</v>
      </c>
      <c r="C126">
        <v>7283.93</v>
      </c>
      <c r="D126">
        <v>2986.91</v>
      </c>
      <c r="F126">
        <v>2130.15</v>
      </c>
      <c r="G126">
        <v>8791.57</v>
      </c>
      <c r="H126">
        <v>3050.17</v>
      </c>
      <c r="I126">
        <v>1687.34</v>
      </c>
      <c r="K126">
        <f t="shared" si="6"/>
        <v>9.8211873735375459</v>
      </c>
      <c r="L126">
        <f t="shared" si="6"/>
        <v>20.224338585518066</v>
      </c>
      <c r="M126">
        <f t="shared" si="6"/>
        <v>12.027234894974251</v>
      </c>
      <c r="N126">
        <f t="shared" si="3"/>
        <v>8.9354806235688695</v>
      </c>
      <c r="P126">
        <f t="shared" si="7"/>
        <v>1211.4838611122345</v>
      </c>
      <c r="Q126">
        <f t="shared" si="7"/>
        <v>5137.339822544237</v>
      </c>
      <c r="R126">
        <f t="shared" si="7"/>
        <v>1816.8590029892116</v>
      </c>
      <c r="S126">
        <f t="shared" si="4"/>
        <v>1002.8257435156345</v>
      </c>
      <c r="U126">
        <f t="shared" si="8"/>
        <v>0.56873171425121916</v>
      </c>
      <c r="V126">
        <f t="shared" si="8"/>
        <v>0.58434839539971095</v>
      </c>
      <c r="W126">
        <f t="shared" si="8"/>
        <v>0.59565827576469887</v>
      </c>
      <c r="X126">
        <f t="shared" si="5"/>
        <v>0.5943234579371286</v>
      </c>
    </row>
    <row r="127" spans="1:24" x14ac:dyDescent="0.25">
      <c r="A127">
        <v>6812.91</v>
      </c>
      <c r="B127">
        <v>26389.200000000001</v>
      </c>
      <c r="C127">
        <v>7373.19</v>
      </c>
      <c r="D127">
        <v>6785.43</v>
      </c>
      <c r="F127">
        <v>2895.53</v>
      </c>
      <c r="G127">
        <v>7754.71</v>
      </c>
      <c r="H127">
        <v>2848.38</v>
      </c>
      <c r="I127">
        <v>2691.22</v>
      </c>
      <c r="K127">
        <f t="shared" si="6"/>
        <v>11.762187253163912</v>
      </c>
      <c r="L127">
        <f t="shared" si="6"/>
        <v>18.472227982807954</v>
      </c>
      <c r="M127">
        <f t="shared" si="6"/>
        <v>12.076164313019262</v>
      </c>
      <c r="N127">
        <f t="shared" si="3"/>
        <v>11.746351608773741</v>
      </c>
      <c r="P127">
        <f t="shared" si="7"/>
        <v>1737.6640551698549</v>
      </c>
      <c r="Q127">
        <f t="shared" si="7"/>
        <v>4285.7634755093459</v>
      </c>
      <c r="R127">
        <f t="shared" si="7"/>
        <v>1831.6718311089023</v>
      </c>
      <c r="S127">
        <f t="shared" si="4"/>
        <v>1732.9883080287848</v>
      </c>
      <c r="U127">
        <f t="shared" si="8"/>
        <v>0.60011951358468218</v>
      </c>
      <c r="V127">
        <f t="shared" si="8"/>
        <v>0.5526658605556295</v>
      </c>
      <c r="W127">
        <f t="shared" si="8"/>
        <v>0.64305739792755956</v>
      </c>
      <c r="X127">
        <f t="shared" si="5"/>
        <v>0.64394152392921611</v>
      </c>
    </row>
    <row r="128" spans="1:24" x14ac:dyDescent="0.25">
      <c r="A128">
        <v>4894.42</v>
      </c>
      <c r="B128">
        <v>26249.1</v>
      </c>
      <c r="C128">
        <v>1995.39</v>
      </c>
      <c r="D128">
        <v>2715</v>
      </c>
      <c r="F128">
        <v>2247.31</v>
      </c>
      <c r="G128">
        <v>7321.51</v>
      </c>
      <c r="H128">
        <v>1252.3699999999999</v>
      </c>
      <c r="I128">
        <v>1471.74</v>
      </c>
      <c r="K128">
        <f t="shared" si="6"/>
        <v>10.534427773833139</v>
      </c>
      <c r="L128">
        <f t="shared" si="6"/>
        <v>18.439480337145948</v>
      </c>
      <c r="M128">
        <f t="shared" si="6"/>
        <v>7.8112367724012151</v>
      </c>
      <c r="N128">
        <f t="shared" si="3"/>
        <v>8.6556658666245792</v>
      </c>
      <c r="P128">
        <f t="shared" si="7"/>
        <v>1393.8355566376642</v>
      </c>
      <c r="Q128">
        <f t="shared" si="7"/>
        <v>4270.5813049061408</v>
      </c>
      <c r="R128">
        <f t="shared" si="7"/>
        <v>766.35367412628273</v>
      </c>
      <c r="S128">
        <f t="shared" si="4"/>
        <v>941.00212802880185</v>
      </c>
      <c r="U128">
        <f t="shared" si="8"/>
        <v>0.62022398184392191</v>
      </c>
      <c r="V128">
        <f t="shared" si="8"/>
        <v>0.58329242258852898</v>
      </c>
      <c r="W128">
        <f t="shared" si="8"/>
        <v>0.61192273379774575</v>
      </c>
      <c r="X128">
        <f t="shared" si="5"/>
        <v>0.63938068410779203</v>
      </c>
    </row>
    <row r="129" spans="1:24" x14ac:dyDescent="0.25">
      <c r="A129">
        <v>4244.8500000000004</v>
      </c>
      <c r="B129">
        <v>5398.42</v>
      </c>
      <c r="C129">
        <v>26091.1</v>
      </c>
      <c r="D129">
        <v>5918.88</v>
      </c>
      <c r="F129">
        <v>2227.5500000000002</v>
      </c>
      <c r="G129">
        <v>2556.94</v>
      </c>
      <c r="H129">
        <v>8251</v>
      </c>
      <c r="I129">
        <v>2539.4299999999998</v>
      </c>
      <c r="K129">
        <f t="shared" si="6"/>
        <v>10.046111357434951</v>
      </c>
      <c r="L129">
        <f t="shared" si="6"/>
        <v>10.884273054001961</v>
      </c>
      <c r="M129">
        <f t="shared" si="6"/>
        <v>18.402408550633162</v>
      </c>
      <c r="N129">
        <f t="shared" si="3"/>
        <v>11.223381275414598</v>
      </c>
      <c r="P129">
        <f t="shared" si="7"/>
        <v>1267.609878779153</v>
      </c>
      <c r="Q129">
        <f t="shared" si="7"/>
        <v>1487.9505429207591</v>
      </c>
      <c r="R129">
        <f t="shared" si="7"/>
        <v>4253.4269242330711</v>
      </c>
      <c r="S129">
        <f t="shared" si="4"/>
        <v>1582.1114479017872</v>
      </c>
      <c r="U129">
        <f t="shared" si="8"/>
        <v>0.56906012380379922</v>
      </c>
      <c r="V129">
        <f t="shared" si="8"/>
        <v>0.58192626456653618</v>
      </c>
      <c r="W129">
        <f t="shared" si="8"/>
        <v>0.5155044145234603</v>
      </c>
      <c r="X129">
        <f t="shared" si="5"/>
        <v>0.62301833399691553</v>
      </c>
    </row>
    <row r="130" spans="1:24" x14ac:dyDescent="0.25">
      <c r="A130">
        <v>3219</v>
      </c>
      <c r="B130">
        <v>30724.7</v>
      </c>
      <c r="C130">
        <v>35020.300000000003</v>
      </c>
      <c r="D130">
        <v>11911.9</v>
      </c>
      <c r="F130">
        <v>1757.05</v>
      </c>
      <c r="G130">
        <v>8088.51</v>
      </c>
      <c r="H130">
        <v>9916.74</v>
      </c>
      <c r="I130">
        <v>4314.8599999999997</v>
      </c>
      <c r="K130">
        <f t="shared" si="6"/>
        <v>9.1611683496638801</v>
      </c>
      <c r="L130">
        <f t="shared" si="6"/>
        <v>19.432995739840713</v>
      </c>
      <c r="M130">
        <f t="shared" si="6"/>
        <v>20.299429184350288</v>
      </c>
      <c r="N130">
        <f t="shared" si="3"/>
        <v>14.170033752758174</v>
      </c>
      <c r="P130">
        <f t="shared" si="7"/>
        <v>1054.1231894678933</v>
      </c>
      <c r="Q130">
        <f t="shared" si="7"/>
        <v>4743.1750222138216</v>
      </c>
      <c r="R130">
        <f t="shared" si="7"/>
        <v>5175.55932464328</v>
      </c>
      <c r="S130">
        <f t="shared" si="4"/>
        <v>2521.9205983220822</v>
      </c>
      <c r="U130">
        <f t="shared" si="8"/>
        <v>0.59993921030584973</v>
      </c>
      <c r="V130">
        <f t="shared" si="8"/>
        <v>0.58640899525546997</v>
      </c>
      <c r="W130">
        <f t="shared" si="8"/>
        <v>0.52190128254277923</v>
      </c>
      <c r="X130">
        <f t="shared" si="5"/>
        <v>0.58447333130671275</v>
      </c>
    </row>
    <row r="131" spans="1:24" x14ac:dyDescent="0.25">
      <c r="A131">
        <v>7360.85</v>
      </c>
      <c r="B131">
        <v>37068</v>
      </c>
      <c r="C131">
        <v>25832.9</v>
      </c>
      <c r="D131">
        <v>5462.95</v>
      </c>
      <c r="F131">
        <v>3012.82</v>
      </c>
      <c r="G131">
        <v>8924.4</v>
      </c>
      <c r="H131">
        <v>7657.04</v>
      </c>
      <c r="I131">
        <v>2462.17</v>
      </c>
      <c r="K131">
        <f t="shared" si="6"/>
        <v>12.069423536423324</v>
      </c>
      <c r="L131">
        <f t="shared" si="6"/>
        <v>20.687606961014936</v>
      </c>
      <c r="M131">
        <f t="shared" si="6"/>
        <v>18.341503204834837</v>
      </c>
      <c r="N131">
        <f t="shared" si="6"/>
        <v>10.927469768149887</v>
      </c>
      <c r="P131">
        <f t="shared" si="7"/>
        <v>1829.6275653397106</v>
      </c>
      <c r="Q131">
        <f t="shared" si="7"/>
        <v>5375.3921470743262</v>
      </c>
      <c r="R131">
        <f t="shared" si="7"/>
        <v>4225.318892050861</v>
      </c>
      <c r="S131">
        <f t="shared" si="7"/>
        <v>1499.7845199049016</v>
      </c>
      <c r="U131">
        <f t="shared" si="8"/>
        <v>0.60728074207543448</v>
      </c>
      <c r="V131">
        <f t="shared" si="8"/>
        <v>0.60232532686503593</v>
      </c>
      <c r="W131">
        <f t="shared" si="8"/>
        <v>0.55182144693652657</v>
      </c>
      <c r="X131">
        <f t="shared" si="8"/>
        <v>0.60913118099274277</v>
      </c>
    </row>
    <row r="132" spans="1:24" x14ac:dyDescent="0.25">
      <c r="A132">
        <v>4272.3100000000004</v>
      </c>
      <c r="B132">
        <v>6709.92</v>
      </c>
      <c r="C132">
        <v>11379.1</v>
      </c>
      <c r="D132">
        <v>6444.85</v>
      </c>
      <c r="F132">
        <v>1876.83</v>
      </c>
      <c r="G132">
        <v>2897.81</v>
      </c>
      <c r="H132">
        <v>3832.1</v>
      </c>
      <c r="I132">
        <v>2677.26</v>
      </c>
      <c r="K132">
        <f t="shared" ref="K132:N145" si="9">(((3/4)*A132)/3.14)^(1/3)</f>
        <v>10.067727628573794</v>
      </c>
      <c r="L132">
        <f t="shared" si="9"/>
        <v>11.702616840070245</v>
      </c>
      <c r="M132">
        <f t="shared" si="9"/>
        <v>13.955535626902838</v>
      </c>
      <c r="N132">
        <f t="shared" si="9"/>
        <v>11.546441061616052</v>
      </c>
      <c r="P132">
        <f t="shared" ref="P132:S145" si="10">4*(3.14)*(K132^2)</f>
        <v>1273.07079341554</v>
      </c>
      <c r="Q132">
        <f t="shared" si="10"/>
        <v>1720.1075857730259</v>
      </c>
      <c r="R132">
        <f t="shared" si="10"/>
        <v>2446.1476013999554</v>
      </c>
      <c r="S132">
        <f t="shared" si="10"/>
        <v>1674.5029829385278</v>
      </c>
      <c r="U132">
        <f t="shared" ref="U132:X145" si="11">P132/F132</f>
        <v>0.67830906017888681</v>
      </c>
      <c r="V132">
        <f t="shared" si="11"/>
        <v>0.59358880871176023</v>
      </c>
      <c r="W132">
        <f t="shared" si="11"/>
        <v>0.63833083724327533</v>
      </c>
      <c r="X132">
        <f t="shared" si="11"/>
        <v>0.62545400257671191</v>
      </c>
    </row>
    <row r="133" spans="1:24" x14ac:dyDescent="0.25">
      <c r="A133">
        <v>5218.51</v>
      </c>
      <c r="B133">
        <v>9187.34</v>
      </c>
      <c r="C133">
        <v>25319.3</v>
      </c>
      <c r="D133">
        <v>5188.29</v>
      </c>
      <c r="F133">
        <v>2179.4699999999998</v>
      </c>
      <c r="G133">
        <v>3527.63</v>
      </c>
      <c r="H133">
        <v>7923.72</v>
      </c>
      <c r="I133">
        <v>2373.1</v>
      </c>
      <c r="K133">
        <f t="shared" si="9"/>
        <v>10.761993162344323</v>
      </c>
      <c r="L133">
        <f t="shared" si="9"/>
        <v>12.994925719714402</v>
      </c>
      <c r="M133">
        <f t="shared" si="9"/>
        <v>18.219135675113641</v>
      </c>
      <c r="N133">
        <f t="shared" si="9"/>
        <v>10.741178967607235</v>
      </c>
      <c r="P133">
        <f t="shared" si="10"/>
        <v>1454.7054401389055</v>
      </c>
      <c r="Q133">
        <f t="shared" si="10"/>
        <v>2120.9832664288397</v>
      </c>
      <c r="R133">
        <f t="shared" si="10"/>
        <v>4169.127523637374</v>
      </c>
      <c r="S133">
        <f t="shared" si="10"/>
        <v>1449.0839457139505</v>
      </c>
      <c r="U133">
        <f t="shared" si="11"/>
        <v>0.66745834544127958</v>
      </c>
      <c r="V133">
        <f t="shared" si="11"/>
        <v>0.60124878925194525</v>
      </c>
      <c r="W133">
        <f t="shared" si="11"/>
        <v>0.52615785560789297</v>
      </c>
      <c r="X133">
        <f t="shared" si="11"/>
        <v>0.61062911201127235</v>
      </c>
    </row>
    <row r="134" spans="1:24" x14ac:dyDescent="0.25">
      <c r="A134">
        <v>1300.51</v>
      </c>
      <c r="B134">
        <v>7910.18</v>
      </c>
      <c r="C134">
        <v>33373.699999999997</v>
      </c>
      <c r="D134">
        <v>3534.85</v>
      </c>
      <c r="F134">
        <v>911.24300000000005</v>
      </c>
      <c r="G134">
        <v>3099.32</v>
      </c>
      <c r="H134">
        <v>8960.2000000000007</v>
      </c>
      <c r="I134">
        <v>1945.88</v>
      </c>
      <c r="K134">
        <f t="shared" si="9"/>
        <v>6.7724910081715137</v>
      </c>
      <c r="L134">
        <f t="shared" si="9"/>
        <v>12.3624911537666</v>
      </c>
      <c r="M134">
        <f t="shared" si="9"/>
        <v>19.976159224860652</v>
      </c>
      <c r="N134">
        <f t="shared" si="9"/>
        <v>9.4515028198222861</v>
      </c>
      <c r="P134">
        <f t="shared" si="10"/>
        <v>576.08492876439595</v>
      </c>
      <c r="Q134">
        <f t="shared" si="10"/>
        <v>1919.5597153385852</v>
      </c>
      <c r="R134">
        <f t="shared" si="10"/>
        <v>5012.0295334549364</v>
      </c>
      <c r="S134">
        <f t="shared" si="10"/>
        <v>1121.9961737470444</v>
      </c>
      <c r="U134">
        <f t="shared" si="11"/>
        <v>0.63219682210386907</v>
      </c>
      <c r="V134">
        <f t="shared" si="11"/>
        <v>0.61934866852683335</v>
      </c>
      <c r="W134">
        <f t="shared" si="11"/>
        <v>0.55936581030054422</v>
      </c>
      <c r="X134">
        <f t="shared" si="11"/>
        <v>0.57660090742853842</v>
      </c>
    </row>
    <row r="135" spans="1:24" x14ac:dyDescent="0.25">
      <c r="A135">
        <v>1402.13</v>
      </c>
      <c r="B135">
        <v>9021.17</v>
      </c>
      <c r="C135">
        <v>24886.7</v>
      </c>
      <c r="D135">
        <v>1906.13</v>
      </c>
      <c r="F135">
        <v>909.20799999999997</v>
      </c>
      <c r="G135">
        <v>3325.05</v>
      </c>
      <c r="H135">
        <v>6792.29</v>
      </c>
      <c r="I135">
        <v>1210.42</v>
      </c>
      <c r="K135">
        <f t="shared" si="9"/>
        <v>6.9444837440569085</v>
      </c>
      <c r="L135">
        <f t="shared" si="9"/>
        <v>12.916102834744613</v>
      </c>
      <c r="M135">
        <f t="shared" si="9"/>
        <v>18.114776328180415</v>
      </c>
      <c r="N135">
        <f t="shared" si="9"/>
        <v>7.6929819003212545</v>
      </c>
      <c r="P135">
        <f t="shared" si="10"/>
        <v>605.71673216167142</v>
      </c>
      <c r="Q135">
        <f t="shared" si="10"/>
        <v>2095.330948217485</v>
      </c>
      <c r="R135">
        <f t="shared" si="10"/>
        <v>4121.5027250352696</v>
      </c>
      <c r="S135">
        <f t="shared" si="10"/>
        <v>743.32554971450054</v>
      </c>
      <c r="U135">
        <f t="shared" si="11"/>
        <v>0.666202598483154</v>
      </c>
      <c r="V135">
        <f t="shared" si="11"/>
        <v>0.63016524509931726</v>
      </c>
      <c r="W135">
        <f t="shared" si="11"/>
        <v>0.60679133621139114</v>
      </c>
      <c r="X135">
        <f t="shared" si="11"/>
        <v>0.61410547554939654</v>
      </c>
    </row>
    <row r="136" spans="1:24" x14ac:dyDescent="0.25">
      <c r="A136">
        <v>1531.22</v>
      </c>
      <c r="B136">
        <v>4498.91</v>
      </c>
      <c r="C136">
        <v>19366.099999999999</v>
      </c>
      <c r="D136">
        <v>1485.9</v>
      </c>
      <c r="F136">
        <v>1047.28</v>
      </c>
      <c r="G136">
        <v>2078.92</v>
      </c>
      <c r="H136">
        <v>5956.87</v>
      </c>
      <c r="I136">
        <v>1004.76</v>
      </c>
      <c r="K136">
        <f t="shared" si="9"/>
        <v>7.1513780325746472</v>
      </c>
      <c r="L136">
        <f t="shared" si="9"/>
        <v>10.242665112161927</v>
      </c>
      <c r="M136">
        <f t="shared" si="9"/>
        <v>16.661902743173403</v>
      </c>
      <c r="N136">
        <f t="shared" si="9"/>
        <v>7.0801164263026664</v>
      </c>
      <c r="P136">
        <f t="shared" si="10"/>
        <v>642.34612952577788</v>
      </c>
      <c r="Q136">
        <f t="shared" si="10"/>
        <v>1317.6970888147328</v>
      </c>
      <c r="R136">
        <f t="shared" si="10"/>
        <v>3486.8946779684952</v>
      </c>
      <c r="S136">
        <f t="shared" si="10"/>
        <v>629.60829054161059</v>
      </c>
      <c r="U136">
        <f t="shared" si="11"/>
        <v>0.61334707960218648</v>
      </c>
      <c r="V136">
        <f t="shared" si="11"/>
        <v>0.63383732361742284</v>
      </c>
      <c r="W136">
        <f t="shared" si="11"/>
        <v>0.58535685317431729</v>
      </c>
      <c r="X136">
        <f t="shared" si="11"/>
        <v>0.62662555290976019</v>
      </c>
    </row>
    <row r="137" spans="1:24" x14ac:dyDescent="0.25">
      <c r="A137">
        <v>27051.1</v>
      </c>
      <c r="B137">
        <v>4121.26</v>
      </c>
      <c r="C137">
        <v>2296.14</v>
      </c>
      <c r="D137">
        <v>1395.26</v>
      </c>
      <c r="F137">
        <v>7724.92</v>
      </c>
      <c r="G137">
        <v>1887.95</v>
      </c>
      <c r="H137">
        <v>1477.57</v>
      </c>
      <c r="I137">
        <v>950.92499999999995</v>
      </c>
      <c r="K137">
        <f t="shared" si="9"/>
        <v>18.625395994763554</v>
      </c>
      <c r="L137">
        <f t="shared" si="9"/>
        <v>9.9476510655482571</v>
      </c>
      <c r="M137">
        <f t="shared" si="9"/>
        <v>8.1854644473990312</v>
      </c>
      <c r="N137">
        <f t="shared" si="9"/>
        <v>6.9331232341630908</v>
      </c>
      <c r="P137">
        <f t="shared" si="10"/>
        <v>4357.1315220796341</v>
      </c>
      <c r="Q137">
        <f t="shared" si="10"/>
        <v>1242.8843672271064</v>
      </c>
      <c r="R137">
        <f t="shared" si="10"/>
        <v>841.5429624385971</v>
      </c>
      <c r="S137">
        <f t="shared" si="10"/>
        <v>603.7365641179565</v>
      </c>
      <c r="U137">
        <f t="shared" si="11"/>
        <v>0.5640358116433094</v>
      </c>
      <c r="V137">
        <f t="shared" si="11"/>
        <v>0.65832483234572226</v>
      </c>
      <c r="W137">
        <f t="shared" si="11"/>
        <v>0.56954524146984387</v>
      </c>
      <c r="X137">
        <f t="shared" si="11"/>
        <v>0.63489398650572504</v>
      </c>
    </row>
    <row r="138" spans="1:24" x14ac:dyDescent="0.25">
      <c r="A138">
        <v>38573.1</v>
      </c>
      <c r="B138">
        <v>3044.59</v>
      </c>
      <c r="C138">
        <v>3337.09</v>
      </c>
      <c r="D138">
        <v>68487.399999999994</v>
      </c>
      <c r="F138">
        <v>11104.6</v>
      </c>
      <c r="G138">
        <v>1630.13</v>
      </c>
      <c r="H138">
        <v>1920.45</v>
      </c>
      <c r="I138">
        <v>15606.4</v>
      </c>
      <c r="K138">
        <f t="shared" si="9"/>
        <v>20.9638987170669</v>
      </c>
      <c r="L138">
        <f t="shared" si="9"/>
        <v>8.992631777004112</v>
      </c>
      <c r="M138">
        <f t="shared" si="9"/>
        <v>9.2718524472955348</v>
      </c>
      <c r="N138">
        <f t="shared" si="9"/>
        <v>25.385210257676736</v>
      </c>
      <c r="P138">
        <f t="shared" si="10"/>
        <v>5519.9322207081568</v>
      </c>
      <c r="Q138">
        <f t="shared" si="10"/>
        <v>1015.6948740364087</v>
      </c>
      <c r="R138">
        <f t="shared" si="10"/>
        <v>1079.7486324235176</v>
      </c>
      <c r="S138">
        <f t="shared" si="10"/>
        <v>8093.7757818202899</v>
      </c>
      <c r="U138">
        <f t="shared" si="11"/>
        <v>0.49708519178612076</v>
      </c>
      <c r="V138">
        <f t="shared" si="11"/>
        <v>0.62307599641526057</v>
      </c>
      <c r="W138">
        <f t="shared" si="11"/>
        <v>0.56223730501888491</v>
      </c>
      <c r="X138">
        <f t="shared" si="11"/>
        <v>0.51861901411089617</v>
      </c>
    </row>
    <row r="139" spans="1:24" x14ac:dyDescent="0.25">
      <c r="A139">
        <v>28640</v>
      </c>
      <c r="B139">
        <v>4239.3599999999997</v>
      </c>
      <c r="C139">
        <v>2515.87</v>
      </c>
      <c r="D139">
        <v>23991.4</v>
      </c>
      <c r="F139">
        <v>8842.41</v>
      </c>
      <c r="G139">
        <v>1968.22</v>
      </c>
      <c r="H139">
        <v>1384.89</v>
      </c>
      <c r="I139">
        <v>7145.53</v>
      </c>
      <c r="K139">
        <f t="shared" si="9"/>
        <v>18.983146949727221</v>
      </c>
      <c r="L139">
        <f t="shared" si="9"/>
        <v>10.041778503461964</v>
      </c>
      <c r="M139">
        <f t="shared" si="9"/>
        <v>8.4386557528399653</v>
      </c>
      <c r="N139">
        <f t="shared" si="9"/>
        <v>17.894891477617321</v>
      </c>
      <c r="P139">
        <f t="shared" si="10"/>
        <v>4526.1199435236203</v>
      </c>
      <c r="Q139">
        <f t="shared" si="10"/>
        <v>1266.5166828381405</v>
      </c>
      <c r="R139">
        <f t="shared" si="10"/>
        <v>894.40904109163432</v>
      </c>
      <c r="S139">
        <f t="shared" si="10"/>
        <v>4022.0528909060049</v>
      </c>
      <c r="U139">
        <f t="shared" si="11"/>
        <v>0.51186497159978106</v>
      </c>
      <c r="V139">
        <f t="shared" si="11"/>
        <v>0.64348329091165646</v>
      </c>
      <c r="W139">
        <f t="shared" si="11"/>
        <v>0.6458339948238736</v>
      </c>
      <c r="X139">
        <f t="shared" si="11"/>
        <v>0.5628767762371728</v>
      </c>
    </row>
    <row r="140" spans="1:24" x14ac:dyDescent="0.25">
      <c r="A140">
        <v>33493.199999999997</v>
      </c>
      <c r="B140">
        <v>1306</v>
      </c>
      <c r="C140">
        <v>4273.68</v>
      </c>
      <c r="D140">
        <v>20911.099999999999</v>
      </c>
      <c r="F140">
        <v>8914.0400000000009</v>
      </c>
      <c r="G140">
        <v>976.40599999999995</v>
      </c>
      <c r="H140">
        <v>2091.25</v>
      </c>
      <c r="I140">
        <v>6465.31</v>
      </c>
      <c r="K140">
        <f t="shared" si="9"/>
        <v>19.99997346068665</v>
      </c>
      <c r="L140">
        <f t="shared" si="9"/>
        <v>6.7820074745686041</v>
      </c>
      <c r="M140">
        <f t="shared" si="9"/>
        <v>10.068803651677962</v>
      </c>
      <c r="N140">
        <f t="shared" si="9"/>
        <v>17.093703426481884</v>
      </c>
      <c r="P140">
        <f t="shared" si="10"/>
        <v>5023.98666665782</v>
      </c>
      <c r="Q140">
        <f t="shared" si="10"/>
        <v>577.70505483691147</v>
      </c>
      <c r="R140">
        <f t="shared" si="10"/>
        <v>1273.3429356191061</v>
      </c>
      <c r="S140">
        <f t="shared" si="10"/>
        <v>3669.9653922164325</v>
      </c>
      <c r="U140">
        <f t="shared" si="11"/>
        <v>0.56360378309473813</v>
      </c>
      <c r="V140">
        <f t="shared" si="11"/>
        <v>0.5916647939862224</v>
      </c>
      <c r="W140">
        <f t="shared" si="11"/>
        <v>0.60889082396609973</v>
      </c>
      <c r="X140">
        <f t="shared" si="11"/>
        <v>0.56763950873452818</v>
      </c>
    </row>
    <row r="141" spans="1:24" x14ac:dyDescent="0.25">
      <c r="A141">
        <v>25547.4</v>
      </c>
      <c r="B141">
        <v>2601.02</v>
      </c>
      <c r="F141">
        <v>7206.95</v>
      </c>
      <c r="G141">
        <v>1432.68</v>
      </c>
      <c r="K141">
        <f t="shared" si="9"/>
        <v>18.273683881418304</v>
      </c>
      <c r="L141">
        <f t="shared" si="9"/>
        <v>8.5328039814190415</v>
      </c>
      <c r="P141">
        <f t="shared" si="10"/>
        <v>4194.129683830969</v>
      </c>
      <c r="Q141">
        <f t="shared" si="10"/>
        <v>914.4778219436273</v>
      </c>
      <c r="U141">
        <f t="shared" si="11"/>
        <v>0.58195626219565411</v>
      </c>
      <c r="V141">
        <f t="shared" si="11"/>
        <v>0.63829872821818356</v>
      </c>
    </row>
    <row r="142" spans="1:24" x14ac:dyDescent="0.25">
      <c r="A142">
        <v>42833</v>
      </c>
      <c r="B142">
        <v>11281.6</v>
      </c>
      <c r="F142">
        <v>9953.42</v>
      </c>
      <c r="G142">
        <v>4413.87</v>
      </c>
      <c r="K142">
        <f t="shared" si="9"/>
        <v>21.708844251697645</v>
      </c>
      <c r="L142">
        <f t="shared" si="9"/>
        <v>13.915562648904549</v>
      </c>
      <c r="P142">
        <f t="shared" si="10"/>
        <v>5919.2004194304918</v>
      </c>
      <c r="Q142">
        <f t="shared" si="10"/>
        <v>2432.1546209749777</v>
      </c>
      <c r="U142">
        <f t="shared" si="11"/>
        <v>0.59469010846829451</v>
      </c>
      <c r="V142">
        <f t="shared" si="11"/>
        <v>0.55102543141845539</v>
      </c>
    </row>
    <row r="143" spans="1:24" x14ac:dyDescent="0.25">
      <c r="A143">
        <v>30941.7</v>
      </c>
      <c r="F143">
        <v>8225.64</v>
      </c>
      <c r="K143">
        <f t="shared" si="9"/>
        <v>19.478638399857491</v>
      </c>
      <c r="P143">
        <f t="shared" si="10"/>
        <v>4765.4819651397793</v>
      </c>
      <c r="U143">
        <f t="shared" si="11"/>
        <v>0.57934482485737027</v>
      </c>
    </row>
    <row r="144" spans="1:24" x14ac:dyDescent="0.25">
      <c r="A144">
        <v>26354.9</v>
      </c>
      <c r="F144">
        <v>8427.76</v>
      </c>
      <c r="K144">
        <f t="shared" si="9"/>
        <v>18.46422127135796</v>
      </c>
      <c r="P144">
        <f t="shared" si="10"/>
        <v>4282.0489875003077</v>
      </c>
      <c r="U144">
        <f t="shared" si="11"/>
        <v>0.50808862467610705</v>
      </c>
    </row>
    <row r="145" spans="1:21" x14ac:dyDescent="0.25">
      <c r="A145">
        <v>39907.9</v>
      </c>
      <c r="F145">
        <v>10186.200000000001</v>
      </c>
      <c r="K145">
        <f t="shared" si="9"/>
        <v>21.202976412338693</v>
      </c>
      <c r="P145">
        <f t="shared" si="10"/>
        <v>5646.5515818019185</v>
      </c>
      <c r="U145">
        <f t="shared" si="11"/>
        <v>0.55433346898764191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"/>
  <sheetViews>
    <sheetView workbookViewId="0">
      <selection activeCell="M1" sqref="M1"/>
    </sheetView>
  </sheetViews>
  <sheetFormatPr defaultRowHeight="15" x14ac:dyDescent="0.25"/>
  <sheetData>
    <row r="1" spans="1:29" x14ac:dyDescent="0.25">
      <c r="A1" t="s">
        <v>92</v>
      </c>
      <c r="G1" t="s">
        <v>93</v>
      </c>
      <c r="M1" t="s">
        <v>94</v>
      </c>
      <c r="S1" t="s">
        <v>95</v>
      </c>
      <c r="Y1" t="s">
        <v>96</v>
      </c>
    </row>
    <row r="2" spans="1:29" x14ac:dyDescent="0.25">
      <c r="A2" t="s">
        <v>85</v>
      </c>
      <c r="B2" t="s">
        <v>53</v>
      </c>
      <c r="C2" t="s">
        <v>54</v>
      </c>
      <c r="D2" t="s">
        <v>55</v>
      </c>
      <c r="E2" t="s">
        <v>56</v>
      </c>
      <c r="G2" t="s">
        <v>85</v>
      </c>
      <c r="H2" t="s">
        <v>53</v>
      </c>
      <c r="I2" t="s">
        <v>54</v>
      </c>
      <c r="J2" t="s">
        <v>55</v>
      </c>
      <c r="K2" t="s">
        <v>56</v>
      </c>
      <c r="M2" t="s">
        <v>85</v>
      </c>
      <c r="N2" t="s">
        <v>53</v>
      </c>
      <c r="O2" t="s">
        <v>54</v>
      </c>
      <c r="P2" t="s">
        <v>55</v>
      </c>
      <c r="Q2" t="s">
        <v>56</v>
      </c>
      <c r="S2" t="s">
        <v>85</v>
      </c>
      <c r="T2" t="s">
        <v>53</v>
      </c>
      <c r="U2" t="s">
        <v>54</v>
      </c>
      <c r="V2" t="s">
        <v>55</v>
      </c>
      <c r="W2" t="s">
        <v>56</v>
      </c>
      <c r="Y2" t="s">
        <v>85</v>
      </c>
      <c r="Z2" t="s">
        <v>53</v>
      </c>
      <c r="AA2" t="s">
        <v>54</v>
      </c>
      <c r="AB2" t="s">
        <v>55</v>
      </c>
      <c r="AC2" t="s">
        <v>56</v>
      </c>
    </row>
    <row r="3" spans="1:29" x14ac:dyDescent="0.25">
      <c r="A3">
        <v>14930.5</v>
      </c>
      <c r="B3">
        <v>44343.7</v>
      </c>
      <c r="C3">
        <v>6826.64</v>
      </c>
      <c r="D3">
        <v>5064.6899999999996</v>
      </c>
      <c r="E3">
        <v>44649.7</v>
      </c>
      <c r="G3">
        <v>5103.41</v>
      </c>
      <c r="H3">
        <v>9919.39</v>
      </c>
      <c r="I3">
        <v>3132.75</v>
      </c>
      <c r="J3">
        <v>2673.2</v>
      </c>
      <c r="K3">
        <v>9455.34</v>
      </c>
      <c r="M3">
        <f>(((3/4)*A3)/3.14)^(1/3)</f>
        <v>15.27807563576591</v>
      </c>
      <c r="N3">
        <f>(((3/4)*B3)/3.14)^(1/3)</f>
        <v>21.961121478191568</v>
      </c>
      <c r="O3">
        <f>(((3/4)*C3)/3.14)^(1/3)</f>
        <v>11.770083363435702</v>
      </c>
      <c r="P3">
        <f>(((3/4)*D3)/3.14)^(1/3)</f>
        <v>10.655197266516026</v>
      </c>
      <c r="Q3">
        <f>(((3/4)*E3)/3.14)^(1/3)</f>
        <v>22.011521004960471</v>
      </c>
      <c r="S3">
        <f>4*(3.14)*(M3^2)</f>
        <v>2931.75011486023</v>
      </c>
      <c r="T3">
        <f>4*(3.14)*(N3^2)</f>
        <v>6057.5731586433812</v>
      </c>
      <c r="U3">
        <f>4*(3.14)*(O3^2)</f>
        <v>1739.9978715207574</v>
      </c>
      <c r="V3">
        <f>4*(3.14)*(P3^2)</f>
        <v>1425.9773535819349</v>
      </c>
      <c r="W3">
        <f>4*(3.14)*(Q3^2)</f>
        <v>6085.4086353148095</v>
      </c>
      <c r="Y3">
        <f>S3/G3</f>
        <v>0.57446885804985881</v>
      </c>
      <c r="Z3">
        <f>T3/H3</f>
        <v>0.61068000740402195</v>
      </c>
      <c r="AA3">
        <f>U3/I3</f>
        <v>0.55542187264248899</v>
      </c>
      <c r="AB3">
        <f>V3/J3</f>
        <v>0.53343459284076578</v>
      </c>
      <c r="AC3">
        <f>W3/K3</f>
        <v>0.64359490354813353</v>
      </c>
    </row>
    <row r="4" spans="1:29" x14ac:dyDescent="0.25">
      <c r="A4">
        <v>24165.9</v>
      </c>
      <c r="B4">
        <v>51620.800000000003</v>
      </c>
      <c r="C4">
        <v>11169</v>
      </c>
      <c r="D4">
        <v>9411.15</v>
      </c>
      <c r="E4">
        <v>33912</v>
      </c>
      <c r="G4">
        <v>6458.04</v>
      </c>
      <c r="H4">
        <v>10678.5</v>
      </c>
      <c r="I4">
        <v>4352.6000000000004</v>
      </c>
      <c r="J4">
        <v>4391.97</v>
      </c>
      <c r="K4">
        <v>7940.11</v>
      </c>
      <c r="M4">
        <f t="shared" ref="M4:Q54" si="0">(((3/4)*A4)/3.14)^(1/3)</f>
        <v>17.93817251699814</v>
      </c>
      <c r="N4">
        <f t="shared" si="0"/>
        <v>23.102134893357992</v>
      </c>
      <c r="O4">
        <f t="shared" si="0"/>
        <v>13.869111364570404</v>
      </c>
      <c r="P4">
        <f t="shared" si="0"/>
        <v>13.09960208277332</v>
      </c>
      <c r="Q4">
        <f t="shared" si="0"/>
        <v>20.082988502465078</v>
      </c>
      <c r="S4">
        <f t="shared" ref="S4:W54" si="1">4*(3.14)*(M4^2)</f>
        <v>4041.5320976148178</v>
      </c>
      <c r="T4">
        <f t="shared" si="1"/>
        <v>6703.3804760842149</v>
      </c>
      <c r="U4">
        <f t="shared" si="1"/>
        <v>2415.9442605382706</v>
      </c>
      <c r="V4">
        <f t="shared" si="1"/>
        <v>2155.2906585711089</v>
      </c>
      <c r="W4">
        <f t="shared" si="1"/>
        <v>5065.7799255082155</v>
      </c>
      <c r="Y4">
        <f t="shared" ref="Y4:AC54" si="2">S4/G4</f>
        <v>0.62581403918446121</v>
      </c>
      <c r="Z4">
        <f t="shared" si="2"/>
        <v>0.62774551445279902</v>
      </c>
      <c r="AA4">
        <f t="shared" si="2"/>
        <v>0.55505772654006125</v>
      </c>
      <c r="AB4">
        <f t="shared" si="2"/>
        <v>0.4907343762755913</v>
      </c>
      <c r="AC4">
        <f t="shared" si="2"/>
        <v>0.63799870852018625</v>
      </c>
    </row>
    <row r="5" spans="1:29" x14ac:dyDescent="0.25">
      <c r="A5">
        <v>44765.4</v>
      </c>
      <c r="B5">
        <v>43089.9</v>
      </c>
      <c r="C5">
        <v>19910</v>
      </c>
      <c r="D5">
        <v>22590.6</v>
      </c>
      <c r="E5">
        <v>33219.800000000003</v>
      </c>
      <c r="G5">
        <v>10034.700000000001</v>
      </c>
      <c r="H5">
        <v>9832.7099999999991</v>
      </c>
      <c r="I5">
        <v>5934.46</v>
      </c>
      <c r="J5">
        <v>6660.49</v>
      </c>
      <c r="K5">
        <v>7928.86</v>
      </c>
      <c r="M5">
        <f t="shared" si="0"/>
        <v>22.030517298128117</v>
      </c>
      <c r="N5">
        <f t="shared" si="0"/>
        <v>21.752158902715625</v>
      </c>
      <c r="O5">
        <f t="shared" si="0"/>
        <v>16.816448893878963</v>
      </c>
      <c r="P5">
        <f t="shared" si="0"/>
        <v>17.539604397538795</v>
      </c>
      <c r="Q5">
        <f t="shared" si="0"/>
        <v>19.945405780070161</v>
      </c>
      <c r="S5">
        <f t="shared" si="1"/>
        <v>6095.916776834415</v>
      </c>
      <c r="T5">
        <f t="shared" si="1"/>
        <v>5942.8445966281224</v>
      </c>
      <c r="U5">
        <f t="shared" si="1"/>
        <v>3551.8794947095644</v>
      </c>
      <c r="V5">
        <f t="shared" si="1"/>
        <v>3863.9297936223579</v>
      </c>
      <c r="W5">
        <f t="shared" si="1"/>
        <v>4996.6092993496022</v>
      </c>
      <c r="Y5">
        <f t="shared" si="2"/>
        <v>0.60748370921247419</v>
      </c>
      <c r="Z5">
        <f t="shared" si="2"/>
        <v>0.60439539014454036</v>
      </c>
      <c r="AA5">
        <f t="shared" si="2"/>
        <v>0.59851772439439554</v>
      </c>
      <c r="AB5">
        <f t="shared" si="2"/>
        <v>0.58012695666870728</v>
      </c>
      <c r="AC5">
        <f t="shared" si="2"/>
        <v>0.6301800384102636</v>
      </c>
    </row>
    <row r="6" spans="1:29" x14ac:dyDescent="0.25">
      <c r="A6">
        <v>27599.200000000001</v>
      </c>
      <c r="B6">
        <v>40716.800000000003</v>
      </c>
      <c r="C6">
        <v>7353.99</v>
      </c>
      <c r="D6">
        <v>47189</v>
      </c>
      <c r="E6">
        <v>28704.5</v>
      </c>
      <c r="G6">
        <v>7284.33</v>
      </c>
      <c r="H6">
        <v>9723.18</v>
      </c>
      <c r="I6">
        <v>3093.19</v>
      </c>
      <c r="J6">
        <v>10682.3</v>
      </c>
      <c r="K6">
        <v>7143.62</v>
      </c>
      <c r="M6">
        <f t="shared" si="0"/>
        <v>18.75034960423864</v>
      </c>
      <c r="N6">
        <f t="shared" si="0"/>
        <v>21.345274851892942</v>
      </c>
      <c r="O6">
        <f t="shared" si="0"/>
        <v>12.065672974117419</v>
      </c>
      <c r="P6">
        <f t="shared" si="0"/>
        <v>22.421128264530402</v>
      </c>
      <c r="Q6">
        <f t="shared" si="0"/>
        <v>18.997386881777842</v>
      </c>
      <c r="S6">
        <f t="shared" si="1"/>
        <v>4415.7896651315214</v>
      </c>
      <c r="T6">
        <f t="shared" si="1"/>
        <v>5722.5967267958376</v>
      </c>
      <c r="U6">
        <f t="shared" si="1"/>
        <v>1828.4906318384444</v>
      </c>
      <c r="V6">
        <f t="shared" si="1"/>
        <v>6313.9998277408222</v>
      </c>
      <c r="W6">
        <f t="shared" si="1"/>
        <v>4532.9128966994676</v>
      </c>
      <c r="Y6">
        <f t="shared" si="2"/>
        <v>0.60620395631877211</v>
      </c>
      <c r="Z6">
        <f t="shared" si="2"/>
        <v>0.58855196826509815</v>
      </c>
      <c r="AA6">
        <f t="shared" si="2"/>
        <v>0.59113427621272674</v>
      </c>
      <c r="AB6">
        <f t="shared" si="2"/>
        <v>0.59107119513033923</v>
      </c>
      <c r="AC6">
        <f t="shared" si="2"/>
        <v>0.63454003666200998</v>
      </c>
    </row>
    <row r="7" spans="1:29" x14ac:dyDescent="0.25">
      <c r="A7">
        <v>35063</v>
      </c>
      <c r="B7">
        <v>12534.1</v>
      </c>
      <c r="C7">
        <v>15041.7</v>
      </c>
      <c r="D7">
        <v>29205.7</v>
      </c>
      <c r="E7">
        <v>22828.2</v>
      </c>
      <c r="G7">
        <v>8108.6</v>
      </c>
      <c r="H7">
        <v>4918.84</v>
      </c>
      <c r="I7">
        <v>5133.62</v>
      </c>
      <c r="J7">
        <v>7481.87</v>
      </c>
      <c r="K7">
        <v>6879.51</v>
      </c>
      <c r="M7">
        <f t="shared" si="0"/>
        <v>20.307676149454512</v>
      </c>
      <c r="N7">
        <f t="shared" si="0"/>
        <v>14.412575329022616</v>
      </c>
      <c r="O7">
        <f t="shared" si="0"/>
        <v>15.315911421773279</v>
      </c>
      <c r="P7">
        <f t="shared" si="0"/>
        <v>19.107318593676958</v>
      </c>
      <c r="Q7">
        <f t="shared" si="0"/>
        <v>17.60088186589476</v>
      </c>
      <c r="S7">
        <f t="shared" si="1"/>
        <v>5179.7654850245126</v>
      </c>
      <c r="T7">
        <f t="shared" si="1"/>
        <v>2608.9924348412769</v>
      </c>
      <c r="U7">
        <f t="shared" si="1"/>
        <v>2946.2889120558416</v>
      </c>
      <c r="V7">
        <f t="shared" si="1"/>
        <v>4585.5256754338316</v>
      </c>
      <c r="W7">
        <f t="shared" si="1"/>
        <v>3890.9754932622186</v>
      </c>
      <c r="Y7">
        <f t="shared" si="2"/>
        <v>0.63879898934766943</v>
      </c>
      <c r="Z7">
        <f t="shared" si="2"/>
        <v>0.53040807077304342</v>
      </c>
      <c r="AA7">
        <f t="shared" si="2"/>
        <v>0.57392033536877318</v>
      </c>
      <c r="AB7">
        <f t="shared" si="2"/>
        <v>0.6128849706602536</v>
      </c>
      <c r="AC7">
        <f t="shared" si="2"/>
        <v>0.56558904533349297</v>
      </c>
    </row>
    <row r="8" spans="1:29" x14ac:dyDescent="0.25">
      <c r="A8">
        <v>14653.1</v>
      </c>
      <c r="B8">
        <v>4743.3599999999997</v>
      </c>
      <c r="C8">
        <v>28829.599999999999</v>
      </c>
      <c r="D8">
        <v>16512.400000000001</v>
      </c>
      <c r="E8">
        <v>37923.300000000003</v>
      </c>
      <c r="G8">
        <v>5435</v>
      </c>
      <c r="H8">
        <v>2497.4299999999998</v>
      </c>
      <c r="I8">
        <v>7668.24</v>
      </c>
      <c r="J8">
        <v>5935.48</v>
      </c>
      <c r="K8">
        <v>8716</v>
      </c>
      <c r="M8">
        <f t="shared" si="0"/>
        <v>15.182864270071262</v>
      </c>
      <c r="N8">
        <f t="shared" si="0"/>
        <v>10.424916075261685</v>
      </c>
      <c r="O8">
        <f t="shared" si="0"/>
        <v>19.024945033586253</v>
      </c>
      <c r="P8">
        <f t="shared" si="0"/>
        <v>15.799642925738013</v>
      </c>
      <c r="Q8">
        <f t="shared" si="0"/>
        <v>20.845512595474432</v>
      </c>
      <c r="S8">
        <f t="shared" si="1"/>
        <v>2895.3232550891862</v>
      </c>
      <c r="T8">
        <f t="shared" si="1"/>
        <v>1365.0066722136935</v>
      </c>
      <c r="U8">
        <f t="shared" si="1"/>
        <v>4546.0735811490867</v>
      </c>
      <c r="V8">
        <f t="shared" si="1"/>
        <v>3135.33668025514</v>
      </c>
      <c r="W8">
        <f t="shared" si="1"/>
        <v>5457.7645658231249</v>
      </c>
      <c r="Y8">
        <f t="shared" si="2"/>
        <v>0.53271817020960188</v>
      </c>
      <c r="Z8">
        <f t="shared" si="2"/>
        <v>0.54656453722974963</v>
      </c>
      <c r="AA8">
        <f t="shared" si="2"/>
        <v>0.59284445728734192</v>
      </c>
      <c r="AB8">
        <f t="shared" si="2"/>
        <v>0.52823641563195234</v>
      </c>
      <c r="AC8">
        <f t="shared" si="2"/>
        <v>0.62617766932344254</v>
      </c>
    </row>
    <row r="9" spans="1:29" x14ac:dyDescent="0.25">
      <c r="A9">
        <v>11940.8</v>
      </c>
      <c r="B9">
        <v>29319.9</v>
      </c>
      <c r="C9">
        <v>10935.5</v>
      </c>
      <c r="D9">
        <v>15899.9</v>
      </c>
      <c r="E9">
        <v>45096</v>
      </c>
      <c r="G9">
        <v>4488.04</v>
      </c>
      <c r="H9">
        <v>8523.14</v>
      </c>
      <c r="I9">
        <v>4543.09</v>
      </c>
      <c r="J9">
        <v>5504.51</v>
      </c>
      <c r="K9">
        <v>9261.66</v>
      </c>
      <c r="M9">
        <f t="shared" si="0"/>
        <v>14.181484017926744</v>
      </c>
      <c r="N9">
        <f t="shared" si="0"/>
        <v>19.132190654693844</v>
      </c>
      <c r="O9">
        <f t="shared" si="0"/>
        <v>13.771780329179027</v>
      </c>
      <c r="P9">
        <f t="shared" si="0"/>
        <v>15.601822621922631</v>
      </c>
      <c r="Q9">
        <f t="shared" si="0"/>
        <v>22.084617360401037</v>
      </c>
      <c r="S9">
        <f t="shared" si="1"/>
        <v>2525.9979812209385</v>
      </c>
      <c r="T9">
        <f t="shared" si="1"/>
        <v>4597.4714337492833</v>
      </c>
      <c r="U9">
        <f t="shared" si="1"/>
        <v>2382.1538839456398</v>
      </c>
      <c r="V9">
        <f t="shared" si="1"/>
        <v>3057.3158762217658</v>
      </c>
      <c r="W9">
        <f t="shared" si="1"/>
        <v>6125.8928688789056</v>
      </c>
      <c r="Y9">
        <f t="shared" si="2"/>
        <v>0.56282875848275382</v>
      </c>
      <c r="Z9">
        <f t="shared" si="2"/>
        <v>0.53941052637282549</v>
      </c>
      <c r="AA9">
        <f t="shared" si="2"/>
        <v>0.52434661957954598</v>
      </c>
      <c r="AB9">
        <f t="shared" si="2"/>
        <v>0.55542016931966076</v>
      </c>
      <c r="AC9">
        <f t="shared" si="2"/>
        <v>0.66142493558162418</v>
      </c>
    </row>
    <row r="10" spans="1:29" x14ac:dyDescent="0.25">
      <c r="A10">
        <v>62012.6</v>
      </c>
      <c r="B10">
        <v>13047.7</v>
      </c>
      <c r="C10">
        <v>7360.85</v>
      </c>
      <c r="D10">
        <v>53367.4</v>
      </c>
      <c r="E10">
        <v>36706.6</v>
      </c>
      <c r="G10">
        <v>11447</v>
      </c>
      <c r="H10">
        <v>4633.5</v>
      </c>
      <c r="I10">
        <v>3464.95</v>
      </c>
      <c r="J10">
        <v>10973.3</v>
      </c>
      <c r="K10">
        <v>8538.0400000000009</v>
      </c>
      <c r="M10">
        <f t="shared" si="0"/>
        <v>24.558613929834859</v>
      </c>
      <c r="N10">
        <f t="shared" si="0"/>
        <v>14.606803693118984</v>
      </c>
      <c r="O10">
        <f t="shared" si="0"/>
        <v>12.069423536423324</v>
      </c>
      <c r="P10">
        <f t="shared" si="0"/>
        <v>23.359805376051</v>
      </c>
      <c r="Q10">
        <f t="shared" si="0"/>
        <v>20.620154968459495</v>
      </c>
      <c r="S10">
        <f t="shared" si="1"/>
        <v>7575.256508022765</v>
      </c>
      <c r="T10">
        <f t="shared" si="1"/>
        <v>2679.7854494641888</v>
      </c>
      <c r="U10">
        <f t="shared" si="1"/>
        <v>1829.6275653397106</v>
      </c>
      <c r="V10">
        <f t="shared" si="1"/>
        <v>6853.7471705196849</v>
      </c>
      <c r="W10">
        <f t="shared" si="1"/>
        <v>5340.3963339964575</v>
      </c>
      <c r="Y10">
        <f t="shared" si="2"/>
        <v>0.66176784380385822</v>
      </c>
      <c r="Z10">
        <f t="shared" si="2"/>
        <v>0.57835015635355325</v>
      </c>
      <c r="AA10">
        <f t="shared" si="2"/>
        <v>0.52803866299361046</v>
      </c>
      <c r="AB10">
        <f t="shared" si="2"/>
        <v>0.62458396020519669</v>
      </c>
      <c r="AC10">
        <f t="shared" si="2"/>
        <v>0.62548270258706418</v>
      </c>
    </row>
    <row r="11" spans="1:29" x14ac:dyDescent="0.25">
      <c r="A11">
        <v>10143.200000000001</v>
      </c>
      <c r="B11">
        <v>18328</v>
      </c>
      <c r="C11">
        <v>5939.5</v>
      </c>
      <c r="D11">
        <v>50570</v>
      </c>
      <c r="E11">
        <v>39635.800000000003</v>
      </c>
      <c r="G11">
        <v>4762.79</v>
      </c>
      <c r="H11">
        <v>6516.92</v>
      </c>
      <c r="I11">
        <v>2760.77</v>
      </c>
      <c r="J11">
        <v>10819.9</v>
      </c>
      <c r="K11">
        <v>8852.86</v>
      </c>
      <c r="M11">
        <f t="shared" si="0"/>
        <v>13.430809876859666</v>
      </c>
      <c r="N11">
        <f t="shared" si="0"/>
        <v>16.358704111582512</v>
      </c>
      <c r="O11">
        <f t="shared" si="0"/>
        <v>11.236399385593058</v>
      </c>
      <c r="P11">
        <f t="shared" si="0"/>
        <v>22.944302315580757</v>
      </c>
      <c r="Q11">
        <f t="shared" si="0"/>
        <v>21.154677772033878</v>
      </c>
      <c r="S11">
        <f t="shared" si="1"/>
        <v>2265.6563735912905</v>
      </c>
      <c r="T11">
        <f t="shared" si="1"/>
        <v>3361.1464346414509</v>
      </c>
      <c r="U11">
        <f t="shared" si="1"/>
        <v>1585.7837896761043</v>
      </c>
      <c r="V11">
        <f t="shared" si="1"/>
        <v>6612.0990698844826</v>
      </c>
      <c r="W11">
        <f t="shared" si="1"/>
        <v>5620.8561189806187</v>
      </c>
      <c r="Y11">
        <f t="shared" si="2"/>
        <v>0.47569940593460774</v>
      </c>
      <c r="Z11">
        <f t="shared" si="2"/>
        <v>0.51575689660782253</v>
      </c>
      <c r="AA11">
        <f t="shared" si="2"/>
        <v>0.57439909506264719</v>
      </c>
      <c r="AB11">
        <f t="shared" si="2"/>
        <v>0.61110537711850232</v>
      </c>
      <c r="AC11">
        <f t="shared" si="2"/>
        <v>0.63491980207307219</v>
      </c>
    </row>
    <row r="12" spans="1:29" x14ac:dyDescent="0.25">
      <c r="A12">
        <v>61180.4</v>
      </c>
      <c r="B12">
        <v>7380.09</v>
      </c>
      <c r="C12">
        <v>19926.5</v>
      </c>
      <c r="D12">
        <v>31427.7</v>
      </c>
      <c r="E12">
        <v>39089.300000000003</v>
      </c>
      <c r="G12">
        <v>11359.9</v>
      </c>
      <c r="H12">
        <v>3124.84</v>
      </c>
      <c r="I12">
        <v>6017.14</v>
      </c>
      <c r="J12">
        <v>8138.55</v>
      </c>
      <c r="K12">
        <v>8816.7900000000009</v>
      </c>
      <c r="M12">
        <f t="shared" si="0"/>
        <v>24.448261142246981</v>
      </c>
      <c r="N12">
        <f t="shared" si="0"/>
        <v>12.079930188875698</v>
      </c>
      <c r="O12">
        <f t="shared" si="0"/>
        <v>16.821093039073322</v>
      </c>
      <c r="P12">
        <f t="shared" si="0"/>
        <v>19.580092450079668</v>
      </c>
      <c r="Q12">
        <f t="shared" si="0"/>
        <v>21.057000278039027</v>
      </c>
      <c r="S12">
        <f t="shared" si="1"/>
        <v>7507.3314593665664</v>
      </c>
      <c r="T12">
        <f t="shared" si="1"/>
        <v>1832.8143999034676</v>
      </c>
      <c r="U12">
        <f t="shared" si="1"/>
        <v>3553.8415881262613</v>
      </c>
      <c r="V12">
        <f t="shared" si="1"/>
        <v>4815.2530556420561</v>
      </c>
      <c r="W12">
        <f t="shared" si="1"/>
        <v>5569.0695945092557</v>
      </c>
      <c r="Y12">
        <f t="shared" si="2"/>
        <v>0.66086246000110627</v>
      </c>
      <c r="Z12">
        <f t="shared" si="2"/>
        <v>0.58653063833779251</v>
      </c>
      <c r="AA12">
        <f t="shared" si="2"/>
        <v>0.59061972766567861</v>
      </c>
      <c r="AB12">
        <f t="shared" si="2"/>
        <v>0.59165982338893974</v>
      </c>
      <c r="AC12">
        <f t="shared" si="2"/>
        <v>0.63164367014630662</v>
      </c>
    </row>
    <row r="13" spans="1:29" x14ac:dyDescent="0.25">
      <c r="A13">
        <v>10699.4</v>
      </c>
      <c r="B13">
        <v>8224.67</v>
      </c>
      <c r="C13">
        <v>37931.800000000003</v>
      </c>
      <c r="D13">
        <v>39579.599999999999</v>
      </c>
      <c r="E13">
        <v>44895.5</v>
      </c>
      <c r="G13">
        <v>4678.2700000000004</v>
      </c>
      <c r="H13">
        <v>3578.08</v>
      </c>
      <c r="I13">
        <v>8579.18</v>
      </c>
      <c r="J13">
        <v>9946.34</v>
      </c>
      <c r="K13">
        <v>9316.42</v>
      </c>
      <c r="M13">
        <f t="shared" si="0"/>
        <v>13.671946379886439</v>
      </c>
      <c r="N13">
        <f t="shared" si="0"/>
        <v>12.524201097327158</v>
      </c>
      <c r="O13">
        <f t="shared" si="0"/>
        <v>20.847069893324651</v>
      </c>
      <c r="P13">
        <f t="shared" si="0"/>
        <v>21.144674565772174</v>
      </c>
      <c r="Q13">
        <f t="shared" si="0"/>
        <v>22.05183881102694</v>
      </c>
      <c r="S13">
        <f t="shared" si="1"/>
        <v>2347.7417997499933</v>
      </c>
      <c r="T13">
        <f t="shared" si="1"/>
        <v>1970.1065008662124</v>
      </c>
      <c r="U13">
        <f t="shared" si="1"/>
        <v>5458.5800586027681</v>
      </c>
      <c r="V13">
        <f t="shared" si="1"/>
        <v>5615.5416169047039</v>
      </c>
      <c r="W13">
        <f t="shared" si="1"/>
        <v>6107.7219525407763</v>
      </c>
      <c r="Y13">
        <f t="shared" si="2"/>
        <v>0.5018397398504133</v>
      </c>
      <c r="Z13">
        <f t="shared" si="2"/>
        <v>0.55060437465518164</v>
      </c>
      <c r="AA13">
        <f t="shared" si="2"/>
        <v>0.63625894999321242</v>
      </c>
      <c r="AB13">
        <f t="shared" si="2"/>
        <v>0.56458371792083362</v>
      </c>
      <c r="AC13">
        <f t="shared" si="2"/>
        <v>0.65558679756180771</v>
      </c>
    </row>
    <row r="14" spans="1:29" x14ac:dyDescent="0.25">
      <c r="A14">
        <v>52645.4</v>
      </c>
      <c r="B14">
        <v>54585.7</v>
      </c>
      <c r="C14">
        <v>35220.9</v>
      </c>
      <c r="D14">
        <v>7936.24</v>
      </c>
      <c r="E14">
        <v>40998.1</v>
      </c>
      <c r="G14">
        <v>10561.7</v>
      </c>
      <c r="H14">
        <v>11277.2</v>
      </c>
      <c r="I14">
        <v>8946.48</v>
      </c>
      <c r="J14">
        <v>3712.99</v>
      </c>
      <c r="K14">
        <v>9535.84</v>
      </c>
      <c r="M14">
        <f t="shared" si="0"/>
        <v>23.253982878964297</v>
      </c>
      <c r="N14">
        <f t="shared" si="0"/>
        <v>23.536226407358001</v>
      </c>
      <c r="O14">
        <f t="shared" si="0"/>
        <v>20.338114509415409</v>
      </c>
      <c r="P14">
        <f t="shared" si="0"/>
        <v>12.37605230215364</v>
      </c>
      <c r="Q14">
        <f t="shared" si="0"/>
        <v>21.394318089251456</v>
      </c>
      <c r="S14">
        <f t="shared" si="1"/>
        <v>6791.7913598736686</v>
      </c>
      <c r="T14">
        <f t="shared" si="1"/>
        <v>6957.6616559401073</v>
      </c>
      <c r="U14">
        <f t="shared" si="1"/>
        <v>5195.3046065840554</v>
      </c>
      <c r="V14">
        <f t="shared" si="1"/>
        <v>1923.7733825556691</v>
      </c>
      <c r="W14">
        <f t="shared" si="1"/>
        <v>5748.9235920911451</v>
      </c>
      <c r="Y14">
        <f t="shared" si="2"/>
        <v>0.64305853791280454</v>
      </c>
      <c r="Z14">
        <f t="shared" si="2"/>
        <v>0.61696712445820834</v>
      </c>
      <c r="AA14">
        <f t="shared" si="2"/>
        <v>0.58070935234685106</v>
      </c>
      <c r="AB14">
        <f t="shared" si="2"/>
        <v>0.51811973168677239</v>
      </c>
      <c r="AC14">
        <f t="shared" si="2"/>
        <v>0.60287542493279511</v>
      </c>
    </row>
    <row r="15" spans="1:29" x14ac:dyDescent="0.25">
      <c r="A15">
        <v>27198.2</v>
      </c>
      <c r="B15">
        <v>17495.8</v>
      </c>
      <c r="C15">
        <v>37360.5</v>
      </c>
      <c r="D15">
        <v>49746</v>
      </c>
      <c r="E15">
        <v>27483.599999999999</v>
      </c>
      <c r="G15">
        <v>7352.7</v>
      </c>
      <c r="H15">
        <v>5660.61</v>
      </c>
      <c r="I15">
        <v>9001.33</v>
      </c>
      <c r="J15">
        <v>11020.7</v>
      </c>
      <c r="K15">
        <v>7566.78</v>
      </c>
      <c r="M15">
        <f t="shared" si="0"/>
        <v>18.659095727175419</v>
      </c>
      <c r="N15">
        <f t="shared" si="0"/>
        <v>16.107265114862031</v>
      </c>
      <c r="O15">
        <f t="shared" si="0"/>
        <v>20.741879092996317</v>
      </c>
      <c r="P15">
        <f t="shared" si="0"/>
        <v>22.818999225519118</v>
      </c>
      <c r="Q15">
        <f t="shared" si="0"/>
        <v>18.724134185635858</v>
      </c>
      <c r="S15">
        <f t="shared" si="1"/>
        <v>4372.912878150054</v>
      </c>
      <c r="T15">
        <f t="shared" si="1"/>
        <v>3258.6165078744693</v>
      </c>
      <c r="U15">
        <f t="shared" si="1"/>
        <v>5403.6328867544808</v>
      </c>
      <c r="V15">
        <f t="shared" si="1"/>
        <v>6540.0764742172805</v>
      </c>
      <c r="W15">
        <f t="shared" si="1"/>
        <v>4403.4506045813196</v>
      </c>
      <c r="Y15">
        <f t="shared" si="2"/>
        <v>0.5947356587580146</v>
      </c>
      <c r="Z15">
        <f t="shared" si="2"/>
        <v>0.57566525654911216</v>
      </c>
      <c r="AA15">
        <f t="shared" si="2"/>
        <v>0.60031494087590176</v>
      </c>
      <c r="AB15">
        <f t="shared" si="2"/>
        <v>0.59343566871589648</v>
      </c>
      <c r="AC15">
        <f t="shared" si="2"/>
        <v>0.58194510803556065</v>
      </c>
    </row>
    <row r="16" spans="1:29" x14ac:dyDescent="0.25">
      <c r="A16">
        <v>31224.7</v>
      </c>
      <c r="B16">
        <v>13904.6</v>
      </c>
      <c r="C16">
        <v>22723.9</v>
      </c>
      <c r="D16">
        <v>35621.800000000003</v>
      </c>
      <c r="E16">
        <v>41496.6</v>
      </c>
      <c r="G16">
        <v>8300.2199999999993</v>
      </c>
      <c r="H16">
        <v>5088.42</v>
      </c>
      <c r="I16">
        <v>6671.23</v>
      </c>
      <c r="J16">
        <v>9093.49</v>
      </c>
      <c r="K16">
        <v>8945.58</v>
      </c>
      <c r="M16">
        <f t="shared" si="0"/>
        <v>19.537843652321712</v>
      </c>
      <c r="N16">
        <f t="shared" si="0"/>
        <v>14.919812719988089</v>
      </c>
      <c r="O16">
        <f t="shared" si="0"/>
        <v>17.57403532049938</v>
      </c>
      <c r="P16">
        <f t="shared" si="0"/>
        <v>20.414989399776136</v>
      </c>
      <c r="Q16">
        <f t="shared" si="0"/>
        <v>21.480680882812745</v>
      </c>
      <c r="S16">
        <f t="shared" si="1"/>
        <v>4794.4953223570519</v>
      </c>
      <c r="T16">
        <f t="shared" si="1"/>
        <v>2795.8661936899512</v>
      </c>
      <c r="U16">
        <f t="shared" si="1"/>
        <v>3879.1147711237663</v>
      </c>
      <c r="V16">
        <f t="shared" si="1"/>
        <v>5234.6537099437282</v>
      </c>
      <c r="W16">
        <f t="shared" si="1"/>
        <v>5795.4308189368166</v>
      </c>
      <c r="Y16">
        <f t="shared" si="2"/>
        <v>0.57763472803817884</v>
      </c>
      <c r="Z16">
        <f t="shared" si="2"/>
        <v>0.54945664738562283</v>
      </c>
      <c r="AA16">
        <f t="shared" si="2"/>
        <v>0.5814692000011642</v>
      </c>
      <c r="AB16">
        <f t="shared" si="2"/>
        <v>0.5756484814899151</v>
      </c>
      <c r="AC16">
        <f t="shared" si="2"/>
        <v>0.64785411554497496</v>
      </c>
    </row>
    <row r="17" spans="1:29" x14ac:dyDescent="0.25">
      <c r="A17">
        <v>48823.5</v>
      </c>
      <c r="B17">
        <v>50106.1</v>
      </c>
      <c r="C17">
        <v>10996</v>
      </c>
      <c r="D17">
        <v>22519.200000000001</v>
      </c>
      <c r="E17">
        <v>35830.400000000001</v>
      </c>
      <c r="G17">
        <v>10376.4</v>
      </c>
      <c r="H17">
        <v>10936.3</v>
      </c>
      <c r="I17">
        <v>3900.41</v>
      </c>
      <c r="J17">
        <v>6776.31</v>
      </c>
      <c r="K17">
        <v>8582.32</v>
      </c>
      <c r="M17">
        <f t="shared" si="0"/>
        <v>22.677064826079334</v>
      </c>
      <c r="N17">
        <f t="shared" si="0"/>
        <v>22.873927418619992</v>
      </c>
      <c r="O17">
        <f t="shared" si="0"/>
        <v>13.797130820258284</v>
      </c>
      <c r="P17">
        <f t="shared" si="0"/>
        <v>17.521106298811151</v>
      </c>
      <c r="Q17">
        <f t="shared" si="0"/>
        <v>20.45476168393234</v>
      </c>
      <c r="S17">
        <f t="shared" si="1"/>
        <v>6458.9708202251295</v>
      </c>
      <c r="T17">
        <f t="shared" si="1"/>
        <v>6571.5999377368307</v>
      </c>
      <c r="U17">
        <f t="shared" si="1"/>
        <v>2390.9318850237919</v>
      </c>
      <c r="V17">
        <f t="shared" si="1"/>
        <v>3855.7839241340521</v>
      </c>
      <c r="W17">
        <f t="shared" si="1"/>
        <v>5255.0697808636205</v>
      </c>
      <c r="Y17">
        <f t="shared" si="2"/>
        <v>0.6224674087569031</v>
      </c>
      <c r="Z17">
        <f t="shared" si="2"/>
        <v>0.60089792139360032</v>
      </c>
      <c r="AA17">
        <f t="shared" si="2"/>
        <v>0.61299501463276729</v>
      </c>
      <c r="AB17">
        <f t="shared" si="2"/>
        <v>0.56900937591905509</v>
      </c>
      <c r="AC17">
        <f t="shared" si="2"/>
        <v>0.61231342817135936</v>
      </c>
    </row>
    <row r="18" spans="1:29" x14ac:dyDescent="0.25">
      <c r="A18">
        <v>27207.8</v>
      </c>
      <c r="B18">
        <v>18166</v>
      </c>
      <c r="C18">
        <v>6639.88</v>
      </c>
      <c r="D18">
        <v>13802.9</v>
      </c>
      <c r="E18">
        <v>40369.199999999997</v>
      </c>
      <c r="G18">
        <v>7388.93</v>
      </c>
      <c r="H18">
        <v>6016.48</v>
      </c>
      <c r="I18">
        <v>2945.34</v>
      </c>
      <c r="J18">
        <v>4752.17</v>
      </c>
      <c r="K18">
        <v>8851.5499999999993</v>
      </c>
      <c r="M18">
        <f t="shared" si="0"/>
        <v>18.661290801946478</v>
      </c>
      <c r="N18">
        <f t="shared" si="0"/>
        <v>16.310363563691521</v>
      </c>
      <c r="O18">
        <f t="shared" si="0"/>
        <v>11.661755952836572</v>
      </c>
      <c r="P18">
        <f t="shared" si="0"/>
        <v>14.883348542422686</v>
      </c>
      <c r="Q18">
        <f t="shared" si="0"/>
        <v>21.284359520876414</v>
      </c>
      <c r="S18">
        <f t="shared" si="1"/>
        <v>4373.9418063988423</v>
      </c>
      <c r="T18">
        <f t="shared" si="1"/>
        <v>3341.3111723222373</v>
      </c>
      <c r="U18">
        <f t="shared" si="1"/>
        <v>1708.1166919082013</v>
      </c>
      <c r="V18">
        <f t="shared" si="1"/>
        <v>2782.216641770558</v>
      </c>
      <c r="W18">
        <f t="shared" si="1"/>
        <v>5689.9809402868668</v>
      </c>
      <c r="Y18">
        <f t="shared" si="2"/>
        <v>0.59195875538120435</v>
      </c>
      <c r="Z18">
        <f t="shared" si="2"/>
        <v>0.55535980711682542</v>
      </c>
      <c r="AA18">
        <f t="shared" si="2"/>
        <v>0.57993871400524266</v>
      </c>
      <c r="AB18">
        <f t="shared" si="2"/>
        <v>0.58546235546509451</v>
      </c>
      <c r="AC18">
        <f t="shared" si="2"/>
        <v>0.64282311462815744</v>
      </c>
    </row>
    <row r="19" spans="1:29" x14ac:dyDescent="0.25">
      <c r="A19">
        <v>28925.8</v>
      </c>
      <c r="B19">
        <v>14581.7</v>
      </c>
      <c r="C19">
        <v>30112.2</v>
      </c>
      <c r="D19">
        <v>38397.199999999997</v>
      </c>
      <c r="E19">
        <v>37460.5</v>
      </c>
      <c r="G19">
        <v>7464.93</v>
      </c>
      <c r="H19">
        <v>5212.16</v>
      </c>
      <c r="I19">
        <v>7772.36</v>
      </c>
      <c r="J19">
        <v>9872.75</v>
      </c>
      <c r="K19">
        <v>8821.2800000000007</v>
      </c>
      <c r="M19">
        <f t="shared" si="0"/>
        <v>19.046082658088881</v>
      </c>
      <c r="N19">
        <f t="shared" si="0"/>
        <v>15.158163648186013</v>
      </c>
      <c r="O19">
        <f t="shared" si="0"/>
        <v>19.302995104272377</v>
      </c>
      <c r="P19">
        <f t="shared" si="0"/>
        <v>20.931983822003769</v>
      </c>
      <c r="Q19">
        <f t="shared" si="0"/>
        <v>20.760368674679569</v>
      </c>
      <c r="S19">
        <f t="shared" si="1"/>
        <v>4556.1810036115512</v>
      </c>
      <c r="T19">
        <f t="shared" si="1"/>
        <v>2885.9102603259603</v>
      </c>
      <c r="U19">
        <f t="shared" si="1"/>
        <v>4679.9265871442758</v>
      </c>
      <c r="V19">
        <f t="shared" si="1"/>
        <v>5503.1382108613216</v>
      </c>
      <c r="W19">
        <f t="shared" si="1"/>
        <v>5413.2709183082261</v>
      </c>
      <c r="Y19">
        <f t="shared" si="2"/>
        <v>0.61034477263839726</v>
      </c>
      <c r="Z19">
        <f t="shared" si="2"/>
        <v>0.55368796436140877</v>
      </c>
      <c r="AA19">
        <f t="shared" si="2"/>
        <v>0.60212426948111974</v>
      </c>
      <c r="AB19">
        <f t="shared" si="2"/>
        <v>0.55740682290763177</v>
      </c>
      <c r="AC19">
        <f t="shared" si="2"/>
        <v>0.61366047991994654</v>
      </c>
    </row>
    <row r="20" spans="1:29" x14ac:dyDescent="0.25">
      <c r="A20">
        <v>40495.800000000003</v>
      </c>
      <c r="B20">
        <v>33778.9</v>
      </c>
      <c r="C20">
        <v>32692.6</v>
      </c>
      <c r="D20">
        <v>51757.9</v>
      </c>
      <c r="E20">
        <v>44178.7</v>
      </c>
      <c r="G20">
        <v>8927.93</v>
      </c>
      <c r="H20">
        <v>8333.31</v>
      </c>
      <c r="I20">
        <v>8757.61</v>
      </c>
      <c r="J20">
        <v>10692.4</v>
      </c>
      <c r="K20">
        <v>9523.52</v>
      </c>
      <c r="M20">
        <f t="shared" si="0"/>
        <v>21.306585937788956</v>
      </c>
      <c r="N20">
        <f t="shared" si="0"/>
        <v>20.056679717678023</v>
      </c>
      <c r="O20">
        <f t="shared" si="0"/>
        <v>19.839331096678091</v>
      </c>
      <c r="P20">
        <f t="shared" si="0"/>
        <v>23.122569180856733</v>
      </c>
      <c r="Q20">
        <f t="shared" si="0"/>
        <v>21.933848992796563</v>
      </c>
      <c r="S20">
        <f t="shared" si="1"/>
        <v>5701.8707903142895</v>
      </c>
      <c r="T20">
        <f t="shared" si="1"/>
        <v>5052.5162402968135</v>
      </c>
      <c r="U20">
        <f t="shared" si="1"/>
        <v>4943.6041730470461</v>
      </c>
      <c r="V20">
        <f t="shared" si="1"/>
        <v>6715.2442613752301</v>
      </c>
      <c r="W20">
        <f t="shared" si="1"/>
        <v>6042.5372693833633</v>
      </c>
      <c r="Y20">
        <f t="shared" si="2"/>
        <v>0.63865540951982025</v>
      </c>
      <c r="Z20">
        <f t="shared" si="2"/>
        <v>0.6063036464858278</v>
      </c>
      <c r="AA20">
        <f t="shared" si="2"/>
        <v>0.5644923869693953</v>
      </c>
      <c r="AB20">
        <f t="shared" si="2"/>
        <v>0.62803900540339219</v>
      </c>
      <c r="AC20">
        <f t="shared" si="2"/>
        <v>0.63448570165058327</v>
      </c>
    </row>
    <row r="21" spans="1:29" x14ac:dyDescent="0.25">
      <c r="A21">
        <v>42970.5</v>
      </c>
      <c r="B21">
        <v>10721.3</v>
      </c>
      <c r="C21">
        <v>13927.9</v>
      </c>
      <c r="D21">
        <v>57584.800000000003</v>
      </c>
      <c r="E21">
        <v>14072.1</v>
      </c>
      <c r="G21">
        <v>9268.57</v>
      </c>
      <c r="H21">
        <v>4387.47</v>
      </c>
      <c r="I21">
        <v>5172.6400000000003</v>
      </c>
      <c r="J21">
        <v>11418.6</v>
      </c>
      <c r="K21">
        <v>4836.84</v>
      </c>
      <c r="M21">
        <f t="shared" si="0"/>
        <v>21.732048928107947</v>
      </c>
      <c r="N21">
        <f t="shared" si="0"/>
        <v>13.681268135375415</v>
      </c>
      <c r="O21">
        <f t="shared" si="0"/>
        <v>14.928141801514633</v>
      </c>
      <c r="P21">
        <f t="shared" si="0"/>
        <v>23.95961449354277</v>
      </c>
      <c r="Q21">
        <f t="shared" si="0"/>
        <v>14.979483628643216</v>
      </c>
      <c r="S21">
        <f t="shared" si="1"/>
        <v>5931.8612997077926</v>
      </c>
      <c r="T21">
        <f t="shared" si="1"/>
        <v>2350.9443482680063</v>
      </c>
      <c r="U21">
        <f t="shared" si="1"/>
        <v>2798.9886856353746</v>
      </c>
      <c r="V21">
        <f t="shared" si="1"/>
        <v>7210.2328710905604</v>
      </c>
      <c r="W21">
        <f t="shared" si="1"/>
        <v>2818.274718046724</v>
      </c>
      <c r="Y21">
        <f t="shared" si="2"/>
        <v>0.63999746451802086</v>
      </c>
      <c r="Z21">
        <f t="shared" si="2"/>
        <v>0.5358314354897028</v>
      </c>
      <c r="AA21">
        <f t="shared" si="2"/>
        <v>0.54111414783077394</v>
      </c>
      <c r="AB21">
        <f t="shared" si="2"/>
        <v>0.63144631312862876</v>
      </c>
      <c r="AC21">
        <f t="shared" si="2"/>
        <v>0.58266858487085038</v>
      </c>
    </row>
    <row r="22" spans="1:29" x14ac:dyDescent="0.25">
      <c r="A22">
        <v>54017.3</v>
      </c>
      <c r="B22">
        <v>21092.400000000001</v>
      </c>
      <c r="C22">
        <v>41181</v>
      </c>
      <c r="D22">
        <v>11501.3</v>
      </c>
      <c r="E22">
        <v>43390.400000000001</v>
      </c>
      <c r="G22">
        <v>10342.200000000001</v>
      </c>
      <c r="H22">
        <v>6406.86</v>
      </c>
      <c r="I22">
        <v>9515.91</v>
      </c>
      <c r="J22">
        <v>4711.79</v>
      </c>
      <c r="K22">
        <v>9405.4500000000007</v>
      </c>
      <c r="M22">
        <f t="shared" si="0"/>
        <v>23.454247082316243</v>
      </c>
      <c r="N22">
        <f t="shared" si="0"/>
        <v>17.142962351492621</v>
      </c>
      <c r="O22">
        <f t="shared" si="0"/>
        <v>21.426085547237662</v>
      </c>
      <c r="P22">
        <f t="shared" si="0"/>
        <v>14.00531396262574</v>
      </c>
      <c r="Q22">
        <f t="shared" si="0"/>
        <v>21.802606823317866</v>
      </c>
      <c r="S22">
        <f t="shared" si="1"/>
        <v>6909.2774298511513</v>
      </c>
      <c r="T22">
        <f t="shared" si="1"/>
        <v>3691.1473467997494</v>
      </c>
      <c r="U22">
        <f t="shared" si="1"/>
        <v>5766.0089019819861</v>
      </c>
      <c r="V22">
        <f t="shared" si="1"/>
        <v>2463.6291690479975</v>
      </c>
      <c r="W22">
        <f t="shared" si="1"/>
        <v>5970.4420235098669</v>
      </c>
      <c r="Y22">
        <f t="shared" si="2"/>
        <v>0.66806650711175097</v>
      </c>
      <c r="Z22">
        <f t="shared" si="2"/>
        <v>0.57612423976795957</v>
      </c>
      <c r="AA22">
        <f t="shared" si="2"/>
        <v>0.60593352627147445</v>
      </c>
      <c r="AB22">
        <f t="shared" si="2"/>
        <v>0.52286480701559224</v>
      </c>
      <c r="AC22">
        <f t="shared" si="2"/>
        <v>0.63478536630462834</v>
      </c>
    </row>
    <row r="23" spans="1:29" x14ac:dyDescent="0.25">
      <c r="A23">
        <v>28655.200000000001</v>
      </c>
      <c r="B23">
        <v>50042.9</v>
      </c>
      <c r="C23">
        <v>12810.1</v>
      </c>
      <c r="D23">
        <v>53338.6</v>
      </c>
      <c r="E23">
        <v>30787.7</v>
      </c>
      <c r="G23">
        <v>7281.09</v>
      </c>
      <c r="H23">
        <v>11061.1</v>
      </c>
      <c r="I23">
        <v>4804.3100000000004</v>
      </c>
      <c r="J23">
        <v>11803.9</v>
      </c>
      <c r="K23">
        <v>7772.77</v>
      </c>
      <c r="M23">
        <f t="shared" si="0"/>
        <v>18.986504640634479</v>
      </c>
      <c r="N23">
        <f t="shared" si="0"/>
        <v>22.864306231829005</v>
      </c>
      <c r="O23">
        <f t="shared" si="0"/>
        <v>14.517596174388292</v>
      </c>
      <c r="P23">
        <f t="shared" si="0"/>
        <v>23.355602539044035</v>
      </c>
      <c r="Q23">
        <f t="shared" si="0"/>
        <v>19.446268914216823</v>
      </c>
      <c r="S23">
        <f t="shared" si="1"/>
        <v>4527.7212223685628</v>
      </c>
      <c r="T23">
        <f t="shared" si="1"/>
        <v>6566.0728332534545</v>
      </c>
      <c r="U23">
        <f t="shared" si="1"/>
        <v>2647.1531194536265</v>
      </c>
      <c r="V23">
        <f t="shared" si="1"/>
        <v>6851.2811747202104</v>
      </c>
      <c r="W23">
        <f t="shared" si="1"/>
        <v>4749.6566260314867</v>
      </c>
      <c r="Y23">
        <f t="shared" si="2"/>
        <v>0.62184662219098552</v>
      </c>
      <c r="Z23">
        <f t="shared" si="2"/>
        <v>0.59361843155323202</v>
      </c>
      <c r="AA23">
        <f t="shared" si="2"/>
        <v>0.55099548519009522</v>
      </c>
      <c r="AB23">
        <f t="shared" si="2"/>
        <v>0.58042521325326468</v>
      </c>
      <c r="AC23">
        <f t="shared" si="2"/>
        <v>0.61106357528030375</v>
      </c>
    </row>
    <row r="24" spans="1:29" x14ac:dyDescent="0.25">
      <c r="A24">
        <v>25834.5</v>
      </c>
      <c r="B24">
        <v>29498.400000000001</v>
      </c>
      <c r="C24">
        <v>44954.8</v>
      </c>
      <c r="D24">
        <v>40532.6</v>
      </c>
      <c r="E24">
        <v>37772.300000000003</v>
      </c>
      <c r="G24">
        <v>7056.93</v>
      </c>
      <c r="H24">
        <v>8079.01</v>
      </c>
      <c r="I24">
        <v>10059.4</v>
      </c>
      <c r="J24">
        <v>9421.7199999999993</v>
      </c>
      <c r="K24">
        <v>8464.75</v>
      </c>
      <c r="M24">
        <f t="shared" si="0"/>
        <v>18.341881866661129</v>
      </c>
      <c r="N24">
        <f t="shared" si="0"/>
        <v>19.170937819494025</v>
      </c>
      <c r="O24">
        <f t="shared" si="0"/>
        <v>22.061543560342326</v>
      </c>
      <c r="P24">
        <f t="shared" si="0"/>
        <v>21.313038005858001</v>
      </c>
      <c r="Q24">
        <f t="shared" si="0"/>
        <v>20.817808788178482</v>
      </c>
      <c r="S24">
        <f t="shared" si="1"/>
        <v>4225.4933579565377</v>
      </c>
      <c r="T24">
        <f t="shared" si="1"/>
        <v>4616.1122023990638</v>
      </c>
      <c r="U24">
        <f t="shared" si="1"/>
        <v>6113.0990055669172</v>
      </c>
      <c r="V24">
        <f t="shared" si="1"/>
        <v>5705.3245983316938</v>
      </c>
      <c r="W24">
        <f t="shared" si="1"/>
        <v>5443.2674040289849</v>
      </c>
      <c r="Y24">
        <f t="shared" si="2"/>
        <v>0.59877217968104224</v>
      </c>
      <c r="Z24">
        <f t="shared" si="2"/>
        <v>0.57137102224147063</v>
      </c>
      <c r="AA24">
        <f t="shared" si="2"/>
        <v>0.60770016159680673</v>
      </c>
      <c r="AB24">
        <f t="shared" si="2"/>
        <v>0.60555021782983298</v>
      </c>
      <c r="AC24">
        <f t="shared" si="2"/>
        <v>0.64305117150878466</v>
      </c>
    </row>
    <row r="25" spans="1:29" x14ac:dyDescent="0.25">
      <c r="A25">
        <v>38959.1</v>
      </c>
      <c r="B25">
        <v>35888.300000000003</v>
      </c>
      <c r="C25">
        <v>33568.800000000003</v>
      </c>
      <c r="D25">
        <v>14698.3</v>
      </c>
      <c r="E25">
        <v>16656.599999999999</v>
      </c>
      <c r="G25">
        <v>8517.7800000000007</v>
      </c>
      <c r="H25">
        <v>8806.4699999999993</v>
      </c>
      <c r="I25">
        <v>8763.4599999999991</v>
      </c>
      <c r="J25">
        <v>5285.99</v>
      </c>
      <c r="K25">
        <v>5532.49</v>
      </c>
      <c r="M25">
        <f t="shared" si="0"/>
        <v>21.03359514292395</v>
      </c>
      <c r="N25">
        <f t="shared" si="0"/>
        <v>20.465773686173872</v>
      </c>
      <c r="O25">
        <f t="shared" si="0"/>
        <v>20.015009963653949</v>
      </c>
      <c r="P25">
        <f t="shared" si="0"/>
        <v>15.198459628442945</v>
      </c>
      <c r="Q25">
        <f t="shared" si="0"/>
        <v>15.845501562716551</v>
      </c>
      <c r="S25">
        <f t="shared" si="1"/>
        <v>5556.6962854336107</v>
      </c>
      <c r="T25">
        <f t="shared" si="1"/>
        <v>5260.7295307255072</v>
      </c>
      <c r="U25">
        <f t="shared" si="1"/>
        <v>5031.5438354952958</v>
      </c>
      <c r="V25">
        <f t="shared" si="1"/>
        <v>2901.2742789722706</v>
      </c>
      <c r="W25">
        <f t="shared" si="1"/>
        <v>3153.5637923621016</v>
      </c>
      <c r="Y25">
        <f t="shared" si="2"/>
        <v>0.65236438196732138</v>
      </c>
      <c r="Z25">
        <f t="shared" si="2"/>
        <v>0.59737097051662102</v>
      </c>
      <c r="AA25">
        <f t="shared" si="2"/>
        <v>0.57415037388146872</v>
      </c>
      <c r="AB25">
        <f t="shared" si="2"/>
        <v>0.54886109867257993</v>
      </c>
      <c r="AC25">
        <f t="shared" si="2"/>
        <v>0.57000804201401212</v>
      </c>
    </row>
    <row r="26" spans="1:29" x14ac:dyDescent="0.25">
      <c r="A26">
        <v>33151.4</v>
      </c>
      <c r="B26">
        <v>9700.9599999999991</v>
      </c>
      <c r="C26">
        <v>48333.1</v>
      </c>
      <c r="D26">
        <v>27078.5</v>
      </c>
      <c r="E26">
        <v>12402.2</v>
      </c>
      <c r="G26">
        <v>8312.85</v>
      </c>
      <c r="H26">
        <v>4094.65</v>
      </c>
      <c r="I26">
        <v>10734.7</v>
      </c>
      <c r="J26">
        <v>7740.46</v>
      </c>
      <c r="K26">
        <v>4416.37</v>
      </c>
      <c r="M26">
        <f t="shared" si="0"/>
        <v>19.931707090584904</v>
      </c>
      <c r="N26">
        <f t="shared" si="0"/>
        <v>13.232709437042304</v>
      </c>
      <c r="O26">
        <f t="shared" si="0"/>
        <v>22.600883782219807</v>
      </c>
      <c r="P26">
        <f t="shared" si="0"/>
        <v>18.6316824136908</v>
      </c>
      <c r="Q26">
        <f t="shared" si="0"/>
        <v>14.361841031610508</v>
      </c>
      <c r="S26">
        <f t="shared" si="1"/>
        <v>4989.7482211635988</v>
      </c>
      <c r="T26">
        <f t="shared" si="1"/>
        <v>2199.313764007567</v>
      </c>
      <c r="U26">
        <f t="shared" si="1"/>
        <v>6415.6473435818234</v>
      </c>
      <c r="V26">
        <f t="shared" si="1"/>
        <v>4360.0732449318166</v>
      </c>
      <c r="W26">
        <f t="shared" si="1"/>
        <v>2590.6567213846747</v>
      </c>
      <c r="Y26">
        <f t="shared" si="2"/>
        <v>0.60024518921472159</v>
      </c>
      <c r="Z26">
        <f t="shared" si="2"/>
        <v>0.53711886583897694</v>
      </c>
      <c r="AA26">
        <f t="shared" si="2"/>
        <v>0.59765502003612803</v>
      </c>
      <c r="AB26">
        <f t="shared" si="2"/>
        <v>0.56328347991357319</v>
      </c>
      <c r="AC26">
        <f t="shared" si="2"/>
        <v>0.58660318799934674</v>
      </c>
    </row>
    <row r="27" spans="1:29" x14ac:dyDescent="0.25">
      <c r="A27">
        <v>29951.599999999999</v>
      </c>
      <c r="B27">
        <v>31510.3</v>
      </c>
      <c r="C27">
        <v>22423.1</v>
      </c>
      <c r="D27">
        <v>17310.3</v>
      </c>
      <c r="E27">
        <v>7279.8</v>
      </c>
      <c r="G27">
        <v>7451.48</v>
      </c>
      <c r="H27">
        <v>8046.69</v>
      </c>
      <c r="I27">
        <v>6544.37</v>
      </c>
      <c r="J27">
        <v>5820.43</v>
      </c>
      <c r="K27">
        <v>3471.15</v>
      </c>
      <c r="M27">
        <f t="shared" si="0"/>
        <v>19.268617137021128</v>
      </c>
      <c r="N27">
        <f t="shared" si="0"/>
        <v>19.597231267066352</v>
      </c>
      <c r="O27">
        <f t="shared" si="0"/>
        <v>17.496147165159922</v>
      </c>
      <c r="P27">
        <f t="shared" si="0"/>
        <v>16.050136735575283</v>
      </c>
      <c r="Q27">
        <f t="shared" si="0"/>
        <v>12.024961311382249</v>
      </c>
      <c r="S27">
        <f t="shared" si="1"/>
        <v>4663.2718560461899</v>
      </c>
      <c r="T27">
        <f t="shared" si="1"/>
        <v>4823.6865050861315</v>
      </c>
      <c r="U27">
        <f t="shared" si="1"/>
        <v>3844.8064802491658</v>
      </c>
      <c r="V27">
        <f t="shared" si="1"/>
        <v>3235.5425287371295</v>
      </c>
      <c r="W27">
        <f t="shared" si="1"/>
        <v>1816.1721634254134</v>
      </c>
      <c r="Y27">
        <f t="shared" si="2"/>
        <v>0.62581820739587168</v>
      </c>
      <c r="Z27">
        <f t="shared" si="2"/>
        <v>0.59946220186016008</v>
      </c>
      <c r="AA27">
        <f t="shared" si="2"/>
        <v>0.58749833524833805</v>
      </c>
      <c r="AB27">
        <f t="shared" si="2"/>
        <v>0.55589407118325096</v>
      </c>
      <c r="AC27">
        <f t="shared" si="2"/>
        <v>0.52321915314100897</v>
      </c>
    </row>
    <row r="28" spans="1:29" x14ac:dyDescent="0.25">
      <c r="A28">
        <v>26326.1</v>
      </c>
      <c r="B28">
        <v>66168.100000000006</v>
      </c>
      <c r="C28">
        <v>17285.7</v>
      </c>
      <c r="D28">
        <v>15895.8</v>
      </c>
      <c r="E28">
        <v>21645.8</v>
      </c>
      <c r="G28">
        <v>7380.05</v>
      </c>
      <c r="H28">
        <v>12347.8</v>
      </c>
      <c r="I28">
        <v>5483.78</v>
      </c>
      <c r="J28">
        <v>5538.6</v>
      </c>
      <c r="K28">
        <v>6250.42</v>
      </c>
      <c r="M28">
        <f t="shared" si="0"/>
        <v>18.457493067849228</v>
      </c>
      <c r="N28">
        <f t="shared" si="0"/>
        <v>25.095359789447961</v>
      </c>
      <c r="O28">
        <f t="shared" si="0"/>
        <v>16.042530078525335</v>
      </c>
      <c r="P28">
        <f t="shared" si="0"/>
        <v>15.600481461038509</v>
      </c>
      <c r="Q28">
        <f t="shared" si="0"/>
        <v>17.291596216005757</v>
      </c>
      <c r="S28">
        <f t="shared" si="1"/>
        <v>4278.9288723922609</v>
      </c>
      <c r="T28">
        <f t="shared" si="1"/>
        <v>7910.0001620007315</v>
      </c>
      <c r="U28">
        <f t="shared" si="1"/>
        <v>3232.4764077840996</v>
      </c>
      <c r="V28">
        <f t="shared" si="1"/>
        <v>3056.7902740115501</v>
      </c>
      <c r="W28">
        <f t="shared" si="1"/>
        <v>3755.4312041991511</v>
      </c>
      <c r="Y28">
        <f t="shared" si="2"/>
        <v>0.57979673205361226</v>
      </c>
      <c r="Z28">
        <f t="shared" si="2"/>
        <v>0.64059995804926639</v>
      </c>
      <c r="AA28">
        <f t="shared" si="2"/>
        <v>0.58946135836669222</v>
      </c>
      <c r="AB28">
        <f t="shared" si="2"/>
        <v>0.5519066684742624</v>
      </c>
      <c r="AC28">
        <f t="shared" si="2"/>
        <v>0.60082861698880252</v>
      </c>
    </row>
    <row r="29" spans="1:29" x14ac:dyDescent="0.25">
      <c r="A29">
        <v>26114.6</v>
      </c>
      <c r="B29">
        <v>11756.8</v>
      </c>
      <c r="C29">
        <v>34975</v>
      </c>
      <c r="D29">
        <v>11406.5</v>
      </c>
      <c r="E29">
        <v>35540.699999999997</v>
      </c>
      <c r="G29">
        <v>7211.67</v>
      </c>
      <c r="H29">
        <v>4391.3999999999996</v>
      </c>
      <c r="I29">
        <v>9190.9</v>
      </c>
      <c r="J29">
        <v>4408.1000000000004</v>
      </c>
      <c r="K29">
        <v>8783.81</v>
      </c>
      <c r="M29">
        <f t="shared" si="0"/>
        <v>18.407931849502429</v>
      </c>
      <c r="N29">
        <f t="shared" si="0"/>
        <v>14.108264132859519</v>
      </c>
      <c r="O29">
        <f t="shared" si="0"/>
        <v>20.290672730488694</v>
      </c>
      <c r="P29">
        <f t="shared" si="0"/>
        <v>13.966727934754996</v>
      </c>
      <c r="Q29">
        <f t="shared" si="0"/>
        <v>20.399484720930811</v>
      </c>
      <c r="S29">
        <f t="shared" si="1"/>
        <v>4255.9805544976298</v>
      </c>
      <c r="T29">
        <f t="shared" si="1"/>
        <v>2499.9815475421815</v>
      </c>
      <c r="U29">
        <f t="shared" si="1"/>
        <v>5171.0951821888175</v>
      </c>
      <c r="V29">
        <f t="shared" si="1"/>
        <v>2450.0727843955274</v>
      </c>
      <c r="W29">
        <f t="shared" si="1"/>
        <v>5226.7055496063904</v>
      </c>
      <c r="Y29">
        <f t="shared" si="2"/>
        <v>0.5901518725201832</v>
      </c>
      <c r="Z29">
        <f t="shared" si="2"/>
        <v>0.56929032826483161</v>
      </c>
      <c r="AA29">
        <f t="shared" si="2"/>
        <v>0.56263207979510366</v>
      </c>
      <c r="AB29">
        <f t="shared" si="2"/>
        <v>0.55581152523661603</v>
      </c>
      <c r="AC29">
        <f t="shared" si="2"/>
        <v>0.59503854814782997</v>
      </c>
    </row>
    <row r="30" spans="1:29" x14ac:dyDescent="0.25">
      <c r="A30">
        <v>41418.699999999997</v>
      </c>
      <c r="B30">
        <v>11748.5</v>
      </c>
      <c r="C30">
        <v>13731.6</v>
      </c>
      <c r="D30">
        <v>13447.2</v>
      </c>
      <c r="E30">
        <v>27636</v>
      </c>
      <c r="G30">
        <v>9214.43</v>
      </c>
      <c r="H30">
        <v>4287.03</v>
      </c>
      <c r="I30">
        <v>4887.17</v>
      </c>
      <c r="J30">
        <v>4771.59</v>
      </c>
      <c r="K30">
        <v>7258</v>
      </c>
      <c r="M30">
        <f t="shared" si="0"/>
        <v>21.467230839221461</v>
      </c>
      <c r="N30">
        <f t="shared" si="0"/>
        <v>14.104943326763786</v>
      </c>
      <c r="O30">
        <f t="shared" si="0"/>
        <v>14.857677240947353</v>
      </c>
      <c r="P30">
        <f t="shared" si="0"/>
        <v>14.754386634427219</v>
      </c>
      <c r="Q30">
        <f t="shared" si="0"/>
        <v>18.758679633262894</v>
      </c>
      <c r="S30">
        <f t="shared" si="1"/>
        <v>5788.1755187995277</v>
      </c>
      <c r="T30">
        <f t="shared" si="1"/>
        <v>2498.8047937153015</v>
      </c>
      <c r="U30">
        <f t="shared" si="1"/>
        <v>2772.627196831832</v>
      </c>
      <c r="V30">
        <f t="shared" si="1"/>
        <v>2734.2105774745469</v>
      </c>
      <c r="W30">
        <f t="shared" si="1"/>
        <v>4419.7140534874043</v>
      </c>
      <c r="Y30">
        <f t="shared" si="2"/>
        <v>0.62816425094113548</v>
      </c>
      <c r="Z30">
        <f t="shared" si="2"/>
        <v>0.58287550908561447</v>
      </c>
      <c r="AA30">
        <f t="shared" si="2"/>
        <v>0.56732775754308362</v>
      </c>
      <c r="AB30">
        <f t="shared" si="2"/>
        <v>0.57301875841691063</v>
      </c>
      <c r="AC30">
        <f t="shared" si="2"/>
        <v>0.60894379353642936</v>
      </c>
    </row>
    <row r="31" spans="1:29" x14ac:dyDescent="0.25">
      <c r="A31">
        <v>28634.6</v>
      </c>
      <c r="B31">
        <v>12734.6</v>
      </c>
      <c r="C31">
        <v>25470.5</v>
      </c>
      <c r="D31">
        <v>62810.1</v>
      </c>
      <c r="E31">
        <v>10314.799999999999</v>
      </c>
      <c r="G31">
        <v>7163.46</v>
      </c>
      <c r="H31">
        <v>4680.8900000000003</v>
      </c>
      <c r="I31">
        <v>7451.84</v>
      </c>
      <c r="J31">
        <v>12222.8</v>
      </c>
      <c r="K31">
        <v>4267.34</v>
      </c>
      <c r="M31">
        <f t="shared" si="0"/>
        <v>18.981953799857482</v>
      </c>
      <c r="N31">
        <f t="shared" si="0"/>
        <v>14.489018751343632</v>
      </c>
      <c r="O31">
        <f t="shared" si="0"/>
        <v>18.255330303021868</v>
      </c>
      <c r="P31">
        <f t="shared" si="0"/>
        <v>24.663442792494131</v>
      </c>
      <c r="Q31">
        <f t="shared" si="0"/>
        <v>13.506126372850019</v>
      </c>
      <c r="S31">
        <f t="shared" si="1"/>
        <v>4525.5509999526448</v>
      </c>
      <c r="T31">
        <f t="shared" si="1"/>
        <v>2636.7417045724496</v>
      </c>
      <c r="U31">
        <f t="shared" si="1"/>
        <v>4185.7089809737017</v>
      </c>
      <c r="V31">
        <f t="shared" si="1"/>
        <v>7640.0647543556015</v>
      </c>
      <c r="W31">
        <f t="shared" si="1"/>
        <v>2291.1380469683991</v>
      </c>
      <c r="Y31">
        <f t="shared" si="2"/>
        <v>0.63175490614209406</v>
      </c>
      <c r="Z31">
        <f t="shared" si="2"/>
        <v>0.56329922398784193</v>
      </c>
      <c r="AA31">
        <f t="shared" si="2"/>
        <v>0.56170140273727043</v>
      </c>
      <c r="AB31">
        <f t="shared" si="2"/>
        <v>0.62506665856887145</v>
      </c>
      <c r="AC31">
        <f t="shared" si="2"/>
        <v>0.53690075010859195</v>
      </c>
    </row>
    <row r="32" spans="1:29" x14ac:dyDescent="0.25">
      <c r="A32">
        <v>23211.5</v>
      </c>
      <c r="B32">
        <v>30679.4</v>
      </c>
      <c r="C32">
        <v>32846.400000000001</v>
      </c>
      <c r="D32">
        <v>23590.400000000001</v>
      </c>
      <c r="E32">
        <v>14344</v>
      </c>
      <c r="G32">
        <v>6046.53</v>
      </c>
      <c r="H32">
        <v>7790.34</v>
      </c>
      <c r="I32">
        <v>8213.61</v>
      </c>
      <c r="J32">
        <v>6853.97</v>
      </c>
      <c r="K32">
        <v>4835.87</v>
      </c>
      <c r="M32">
        <f t="shared" si="0"/>
        <v>17.698845604616523</v>
      </c>
      <c r="N32">
        <f t="shared" si="0"/>
        <v>19.42344047754553</v>
      </c>
      <c r="O32">
        <f t="shared" si="0"/>
        <v>19.870393342486565</v>
      </c>
      <c r="P32">
        <f t="shared" si="0"/>
        <v>17.794630457071012</v>
      </c>
      <c r="Q32">
        <f t="shared" si="0"/>
        <v>15.075346302220776</v>
      </c>
      <c r="S32">
        <f t="shared" si="1"/>
        <v>3934.409144844833</v>
      </c>
      <c r="T32">
        <f t="shared" si="1"/>
        <v>4738.5117022085124</v>
      </c>
      <c r="U32">
        <f t="shared" si="1"/>
        <v>4959.096596709288</v>
      </c>
      <c r="V32">
        <f t="shared" si="1"/>
        <v>3977.1098461827141</v>
      </c>
      <c r="W32">
        <f t="shared" si="1"/>
        <v>2854.4617906164331</v>
      </c>
      <c r="Y32">
        <f t="shared" si="2"/>
        <v>0.65068876609308701</v>
      </c>
      <c r="Z32">
        <f t="shared" si="2"/>
        <v>0.60825480045909575</v>
      </c>
      <c r="AA32">
        <f t="shared" si="2"/>
        <v>0.60376577372303863</v>
      </c>
      <c r="AB32">
        <f t="shared" si="2"/>
        <v>0.58026367874133011</v>
      </c>
      <c r="AC32">
        <f t="shared" si="2"/>
        <v>0.59026851230831956</v>
      </c>
    </row>
    <row r="33" spans="1:29" x14ac:dyDescent="0.25">
      <c r="A33">
        <v>25389.5</v>
      </c>
      <c r="B33">
        <v>19587.3</v>
      </c>
      <c r="C33">
        <v>21634.9</v>
      </c>
      <c r="D33">
        <v>41588.699999999997</v>
      </c>
      <c r="E33">
        <v>7077.92</v>
      </c>
      <c r="G33">
        <v>6667.35</v>
      </c>
      <c r="H33">
        <v>6022.1</v>
      </c>
      <c r="I33">
        <v>6622.91</v>
      </c>
      <c r="J33">
        <v>9908.26</v>
      </c>
      <c r="K33">
        <v>3324.08</v>
      </c>
      <c r="M33">
        <f t="shared" si="0"/>
        <v>18.235958192722268</v>
      </c>
      <c r="N33">
        <f t="shared" si="0"/>
        <v>16.725100270041967</v>
      </c>
      <c r="O33">
        <f t="shared" si="0"/>
        <v>17.288693265711252</v>
      </c>
      <c r="P33">
        <f t="shared" si="0"/>
        <v>21.496560969967138</v>
      </c>
      <c r="Q33">
        <f t="shared" si="0"/>
        <v>11.912760802823328</v>
      </c>
      <c r="S33">
        <f t="shared" si="1"/>
        <v>4176.8301503563334</v>
      </c>
      <c r="T33">
        <f t="shared" si="1"/>
        <v>3513.3959767795509</v>
      </c>
      <c r="U33">
        <f t="shared" si="1"/>
        <v>3754.1703703382714</v>
      </c>
      <c r="V33">
        <f t="shared" si="1"/>
        <v>5804.0027972060625</v>
      </c>
      <c r="W33">
        <f t="shared" si="1"/>
        <v>1782.4382065127661</v>
      </c>
      <c r="Y33">
        <f t="shared" si="2"/>
        <v>0.62646031037163685</v>
      </c>
      <c r="Z33">
        <f t="shared" si="2"/>
        <v>0.58341707656457886</v>
      </c>
      <c r="AA33">
        <f t="shared" si="2"/>
        <v>0.56684604959727236</v>
      </c>
      <c r="AB33">
        <f t="shared" si="2"/>
        <v>0.58577417197429849</v>
      </c>
      <c r="AC33">
        <f t="shared" si="2"/>
        <v>0.53622000869797537</v>
      </c>
    </row>
    <row r="34" spans="1:29" x14ac:dyDescent="0.25">
      <c r="A34">
        <v>17965.5</v>
      </c>
      <c r="B34">
        <v>7260.61</v>
      </c>
      <c r="C34">
        <v>25389.5</v>
      </c>
      <c r="D34">
        <v>20565</v>
      </c>
      <c r="E34">
        <v>28465.5</v>
      </c>
      <c r="G34">
        <v>5634.91</v>
      </c>
      <c r="H34">
        <v>3430.61</v>
      </c>
      <c r="I34">
        <v>7304.17</v>
      </c>
      <c r="J34">
        <v>6417.43</v>
      </c>
      <c r="K34">
        <v>6838.56</v>
      </c>
      <c r="M34">
        <f t="shared" si="0"/>
        <v>16.250135050825495</v>
      </c>
      <c r="N34">
        <f t="shared" si="0"/>
        <v>12.014385834491563</v>
      </c>
      <c r="O34">
        <f t="shared" si="0"/>
        <v>18.235958192722268</v>
      </c>
      <c r="P34">
        <f t="shared" si="0"/>
        <v>16.998872235444711</v>
      </c>
      <c r="Q34">
        <f t="shared" si="0"/>
        <v>18.944514388271653</v>
      </c>
      <c r="S34">
        <f t="shared" si="1"/>
        <v>3316.6801279760457</v>
      </c>
      <c r="T34">
        <f t="shared" si="1"/>
        <v>1812.9790652691959</v>
      </c>
      <c r="U34">
        <f t="shared" si="1"/>
        <v>4176.8301503563334</v>
      </c>
      <c r="V34">
        <f t="shared" si="1"/>
        <v>3629.3584153987822</v>
      </c>
      <c r="W34">
        <f t="shared" si="1"/>
        <v>4507.7164951173427</v>
      </c>
      <c r="Y34">
        <f t="shared" si="2"/>
        <v>0.58859504907372895</v>
      </c>
      <c r="Z34">
        <f t="shared" si="2"/>
        <v>0.52847134045233812</v>
      </c>
      <c r="AA34">
        <f t="shared" si="2"/>
        <v>0.57184185887737193</v>
      </c>
      <c r="AB34">
        <f t="shared" si="2"/>
        <v>0.5655470204425731</v>
      </c>
      <c r="AC34">
        <f t="shared" si="2"/>
        <v>0.65916165027686269</v>
      </c>
    </row>
    <row r="35" spans="1:29" x14ac:dyDescent="0.25">
      <c r="A35">
        <v>7962.38</v>
      </c>
      <c r="B35">
        <v>35256.6</v>
      </c>
      <c r="C35">
        <v>26831.4</v>
      </c>
      <c r="D35">
        <v>43593.7</v>
      </c>
      <c r="E35">
        <v>9284.7999999999993</v>
      </c>
      <c r="G35">
        <v>3455.06</v>
      </c>
      <c r="H35">
        <v>8781.2999999999993</v>
      </c>
      <c r="I35">
        <v>7913.3</v>
      </c>
      <c r="J35">
        <v>10010.5</v>
      </c>
      <c r="K35">
        <v>3614.09</v>
      </c>
      <c r="M35">
        <f t="shared" si="0"/>
        <v>12.389625290056397</v>
      </c>
      <c r="N35">
        <f t="shared" si="0"/>
        <v>20.344983778422282</v>
      </c>
      <c r="O35">
        <f t="shared" si="0"/>
        <v>18.574835787014219</v>
      </c>
      <c r="P35">
        <f t="shared" si="0"/>
        <v>21.836604860870381</v>
      </c>
      <c r="Q35">
        <f t="shared" si="0"/>
        <v>13.040714574930901</v>
      </c>
      <c r="S35">
        <f t="shared" si="1"/>
        <v>1927.9953542397436</v>
      </c>
      <c r="T35">
        <f t="shared" si="1"/>
        <v>5198.8146636999791</v>
      </c>
      <c r="U35">
        <f t="shared" si="1"/>
        <v>4333.5080279026752</v>
      </c>
      <c r="V35">
        <f t="shared" si="1"/>
        <v>5989.0766368333361</v>
      </c>
      <c r="W35">
        <f t="shared" si="1"/>
        <v>2135.9565720076794</v>
      </c>
      <c r="Y35">
        <f t="shared" si="2"/>
        <v>0.55802080260248554</v>
      </c>
      <c r="Z35">
        <f t="shared" si="2"/>
        <v>0.5920324625852641</v>
      </c>
      <c r="AA35">
        <f t="shared" si="2"/>
        <v>0.54762337177949461</v>
      </c>
      <c r="AB35">
        <f t="shared" si="2"/>
        <v>0.59827947023958206</v>
      </c>
      <c r="AC35">
        <f t="shared" si="2"/>
        <v>0.59100812984947226</v>
      </c>
    </row>
    <row r="36" spans="1:29" x14ac:dyDescent="0.25">
      <c r="A36">
        <v>23341.9</v>
      </c>
      <c r="B36">
        <v>13345.7</v>
      </c>
      <c r="C36">
        <v>12940.5</v>
      </c>
      <c r="D36">
        <v>12685.1</v>
      </c>
      <c r="E36">
        <v>5798.02</v>
      </c>
      <c r="G36">
        <v>6839.59</v>
      </c>
      <c r="H36">
        <v>4746.9799999999996</v>
      </c>
      <c r="I36">
        <v>4494.1499999999996</v>
      </c>
      <c r="J36">
        <v>4484.2299999999996</v>
      </c>
      <c r="K36">
        <v>2751.39</v>
      </c>
      <c r="M36">
        <f t="shared" si="0"/>
        <v>17.731927209223812</v>
      </c>
      <c r="N36">
        <f t="shared" si="0"/>
        <v>14.717170608536181</v>
      </c>
      <c r="O36">
        <f t="shared" si="0"/>
        <v>14.566690432263394</v>
      </c>
      <c r="P36">
        <f t="shared" si="0"/>
        <v>14.470221204710775</v>
      </c>
      <c r="Q36">
        <f t="shared" si="0"/>
        <v>11.146463754310711</v>
      </c>
      <c r="S36">
        <f t="shared" si="1"/>
        <v>3949.1308064683399</v>
      </c>
      <c r="T36">
        <f t="shared" si="1"/>
        <v>2720.434590652761</v>
      </c>
      <c r="U36">
        <f t="shared" si="1"/>
        <v>2665.0871850763874</v>
      </c>
      <c r="V36">
        <f t="shared" si="1"/>
        <v>2629.9045095185629</v>
      </c>
      <c r="W36">
        <f t="shared" si="1"/>
        <v>1560.5002970806001</v>
      </c>
      <c r="Y36">
        <f t="shared" si="2"/>
        <v>0.57739291484845434</v>
      </c>
      <c r="Z36">
        <f t="shared" si="2"/>
        <v>0.57308743467483769</v>
      </c>
      <c r="AA36">
        <f t="shared" si="2"/>
        <v>0.5930125129504773</v>
      </c>
      <c r="AB36">
        <f t="shared" si="2"/>
        <v>0.58647850567846949</v>
      </c>
      <c r="AC36">
        <f t="shared" si="2"/>
        <v>0.56716797585242373</v>
      </c>
    </row>
    <row r="37" spans="1:29" x14ac:dyDescent="0.25">
      <c r="A37">
        <v>14863.2</v>
      </c>
      <c r="B37">
        <v>39056.5</v>
      </c>
      <c r="C37">
        <v>40733.300000000003</v>
      </c>
      <c r="D37">
        <v>11965.5</v>
      </c>
      <c r="E37">
        <v>7991.16</v>
      </c>
      <c r="G37">
        <v>5438.6</v>
      </c>
      <c r="H37">
        <v>9535.8799999999992</v>
      </c>
      <c r="I37">
        <v>9624.7900000000009</v>
      </c>
      <c r="J37">
        <v>4333.22</v>
      </c>
      <c r="K37">
        <v>3211.52</v>
      </c>
      <c r="M37">
        <f t="shared" si="0"/>
        <v>15.255085486280318</v>
      </c>
      <c r="N37">
        <f t="shared" si="0"/>
        <v>21.051108956709772</v>
      </c>
      <c r="O37">
        <f t="shared" si="0"/>
        <v>21.34815776894607</v>
      </c>
      <c r="P37">
        <f t="shared" si="0"/>
        <v>14.191255596829208</v>
      </c>
      <c r="Q37">
        <f t="shared" si="0"/>
        <v>12.404534762904799</v>
      </c>
      <c r="S37">
        <f t="shared" si="1"/>
        <v>2922.9334729131288</v>
      </c>
      <c r="T37">
        <f t="shared" si="1"/>
        <v>5565.9538051392665</v>
      </c>
      <c r="U37">
        <f t="shared" si="1"/>
        <v>5724.1426320053251</v>
      </c>
      <c r="V37">
        <f t="shared" si="1"/>
        <v>2529.4801968065763</v>
      </c>
      <c r="W37">
        <f t="shared" si="1"/>
        <v>1932.6383825124669</v>
      </c>
      <c r="Y37">
        <f t="shared" si="2"/>
        <v>0.5374422595728916</v>
      </c>
      <c r="Z37">
        <f t="shared" si="2"/>
        <v>0.58368538668054415</v>
      </c>
      <c r="AA37">
        <f t="shared" si="2"/>
        <v>0.59472909351843772</v>
      </c>
      <c r="AB37">
        <f t="shared" si="2"/>
        <v>0.58374146634756052</v>
      </c>
      <c r="AC37">
        <f t="shared" si="2"/>
        <v>0.60178307546347742</v>
      </c>
    </row>
    <row r="38" spans="1:29" x14ac:dyDescent="0.25">
      <c r="A38">
        <v>29781.3</v>
      </c>
      <c r="B38">
        <v>10920.4</v>
      </c>
      <c r="C38">
        <v>19315.400000000001</v>
      </c>
      <c r="D38">
        <v>16780.2</v>
      </c>
      <c r="E38">
        <v>5218.49</v>
      </c>
      <c r="G38">
        <v>7868.19</v>
      </c>
      <c r="H38">
        <v>4227.1899999999996</v>
      </c>
      <c r="I38">
        <v>6659.79</v>
      </c>
      <c r="J38">
        <v>5063.96</v>
      </c>
      <c r="K38">
        <v>2573.89</v>
      </c>
      <c r="M38">
        <f t="shared" si="0"/>
        <v>19.2320282794817</v>
      </c>
      <c r="N38">
        <f t="shared" si="0"/>
        <v>13.765438608106585</v>
      </c>
      <c r="O38">
        <f t="shared" si="0"/>
        <v>16.647349877957762</v>
      </c>
      <c r="P38">
        <f t="shared" si="0"/>
        <v>15.884598767784594</v>
      </c>
      <c r="Q38">
        <f t="shared" si="0"/>
        <v>10.76197941383896</v>
      </c>
      <c r="S38">
        <f t="shared" si="1"/>
        <v>4645.5786514893653</v>
      </c>
      <c r="T38">
        <f t="shared" si="1"/>
        <v>2379.9604889238049</v>
      </c>
      <c r="U38">
        <f t="shared" si="1"/>
        <v>3480.8062799668023</v>
      </c>
      <c r="V38">
        <f t="shared" si="1"/>
        <v>3169.1452038496086</v>
      </c>
      <c r="W38">
        <f t="shared" si="1"/>
        <v>1454.7017233529032</v>
      </c>
      <c r="Y38">
        <f t="shared" si="2"/>
        <v>0.59042532672563386</v>
      </c>
      <c r="Z38">
        <f t="shared" si="2"/>
        <v>0.56301242407457552</v>
      </c>
      <c r="AA38">
        <f t="shared" si="2"/>
        <v>0.52266006585294766</v>
      </c>
      <c r="AB38">
        <f t="shared" si="2"/>
        <v>0.62582350647509233</v>
      </c>
      <c r="AC38">
        <f t="shared" si="2"/>
        <v>0.56517633750972385</v>
      </c>
    </row>
    <row r="39" spans="1:29" x14ac:dyDescent="0.25">
      <c r="A39">
        <v>22441.1</v>
      </c>
      <c r="B39">
        <v>15758.6</v>
      </c>
      <c r="C39">
        <v>18551.8</v>
      </c>
      <c r="D39">
        <v>33237.699999999997</v>
      </c>
      <c r="E39">
        <v>21942.400000000001</v>
      </c>
      <c r="G39">
        <v>6559.41</v>
      </c>
      <c r="H39">
        <v>4892.54</v>
      </c>
      <c r="I39">
        <v>5638.38</v>
      </c>
      <c r="J39">
        <v>8314.3799999999992</v>
      </c>
      <c r="K39">
        <v>6302.02</v>
      </c>
      <c r="M39">
        <f t="shared" si="0"/>
        <v>17.500827553048804</v>
      </c>
      <c r="N39">
        <f t="shared" si="0"/>
        <v>15.55546802358899</v>
      </c>
      <c r="O39">
        <f t="shared" si="0"/>
        <v>16.425019342553764</v>
      </c>
      <c r="P39">
        <f t="shared" si="0"/>
        <v>19.948987566205407</v>
      </c>
      <c r="Q39">
        <f t="shared" si="0"/>
        <v>17.37021714928029</v>
      </c>
      <c r="S39">
        <f t="shared" si="1"/>
        <v>3846.8638009218953</v>
      </c>
      <c r="T39">
        <f t="shared" si="1"/>
        <v>3039.1756730372185</v>
      </c>
      <c r="U39">
        <f t="shared" si="1"/>
        <v>3388.4526306650118</v>
      </c>
      <c r="V39">
        <f t="shared" si="1"/>
        <v>4998.4040377527217</v>
      </c>
      <c r="W39">
        <f t="shared" si="1"/>
        <v>3789.6590142931777</v>
      </c>
      <c r="Y39">
        <f t="shared" si="2"/>
        <v>0.58646491085660069</v>
      </c>
      <c r="Z39">
        <f t="shared" si="2"/>
        <v>0.62118565674214588</v>
      </c>
      <c r="AA39">
        <f t="shared" si="2"/>
        <v>0.60096209029278125</v>
      </c>
      <c r="AB39">
        <f t="shared" si="2"/>
        <v>0.60117579876704241</v>
      </c>
      <c r="AC39">
        <f t="shared" si="2"/>
        <v>0.60134036615135744</v>
      </c>
    </row>
    <row r="40" spans="1:29" x14ac:dyDescent="0.25">
      <c r="A40">
        <v>17379.099999999999</v>
      </c>
      <c r="B40">
        <v>16888.8</v>
      </c>
      <c r="C40">
        <v>42260.4</v>
      </c>
      <c r="D40">
        <v>37242.199999999997</v>
      </c>
      <c r="E40">
        <v>35040.800000000003</v>
      </c>
      <c r="G40">
        <v>5698.87</v>
      </c>
      <c r="H40">
        <v>5625.01</v>
      </c>
      <c r="I40">
        <v>9414.85</v>
      </c>
      <c r="J40">
        <v>9311.7800000000007</v>
      </c>
      <c r="K40">
        <v>8040.59</v>
      </c>
      <c r="M40">
        <f t="shared" si="0"/>
        <v>16.071372448382402</v>
      </c>
      <c r="N40">
        <f t="shared" si="0"/>
        <v>15.918793021602896</v>
      </c>
      <c r="O40">
        <f t="shared" si="0"/>
        <v>21.611673920770968</v>
      </c>
      <c r="P40">
        <f t="shared" si="0"/>
        <v>20.719963265975281</v>
      </c>
      <c r="Q40">
        <f t="shared" si="0"/>
        <v>20.30338933627857</v>
      </c>
      <c r="S40">
        <f t="shared" si="1"/>
        <v>3244.10999542529</v>
      </c>
      <c r="T40">
        <f t="shared" si="1"/>
        <v>3182.8041190837912</v>
      </c>
      <c r="U40">
        <f t="shared" si="1"/>
        <v>5866.329487701114</v>
      </c>
      <c r="V40">
        <f t="shared" si="1"/>
        <v>5392.2199844566649</v>
      </c>
      <c r="W40">
        <f t="shared" si="1"/>
        <v>5177.5788888688103</v>
      </c>
      <c r="Y40">
        <f t="shared" si="2"/>
        <v>0.56925495675902238</v>
      </c>
      <c r="Z40">
        <f t="shared" si="2"/>
        <v>0.56583083747118512</v>
      </c>
      <c r="AA40">
        <f t="shared" si="2"/>
        <v>0.62309325031212537</v>
      </c>
      <c r="AB40">
        <f t="shared" si="2"/>
        <v>0.57907510534577322</v>
      </c>
      <c r="AC40">
        <f t="shared" si="2"/>
        <v>0.6439302201540944</v>
      </c>
    </row>
    <row r="41" spans="1:29" x14ac:dyDescent="0.25">
      <c r="A41">
        <v>15176.3</v>
      </c>
      <c r="B41">
        <v>18079.400000000001</v>
      </c>
      <c r="C41">
        <v>6453.11</v>
      </c>
      <c r="D41">
        <v>11519.2</v>
      </c>
      <c r="E41">
        <v>25734</v>
      </c>
      <c r="G41">
        <v>5549.16</v>
      </c>
      <c r="H41">
        <v>5920.15</v>
      </c>
      <c r="I41">
        <v>2934.38</v>
      </c>
      <c r="J41">
        <v>4610.2</v>
      </c>
      <c r="K41">
        <v>6340.92</v>
      </c>
      <c r="M41">
        <f t="shared" si="0"/>
        <v>15.361460416015248</v>
      </c>
      <c r="N41">
        <f t="shared" si="0"/>
        <v>16.284404300157757</v>
      </c>
      <c r="O41">
        <f t="shared" si="0"/>
        <v>11.551371762727273</v>
      </c>
      <c r="P41">
        <f t="shared" si="0"/>
        <v>14.012575900440494</v>
      </c>
      <c r="Q41">
        <f t="shared" si="0"/>
        <v>18.318066753542904</v>
      </c>
      <c r="S41">
        <f t="shared" si="1"/>
        <v>2963.8392943768104</v>
      </c>
      <c r="T41">
        <f t="shared" si="1"/>
        <v>3330.6837020421158</v>
      </c>
      <c r="U41">
        <f t="shared" si="1"/>
        <v>1675.9334213852064</v>
      </c>
      <c r="V41">
        <f t="shared" si="1"/>
        <v>2466.1846790720078</v>
      </c>
      <c r="W41">
        <f t="shared" si="1"/>
        <v>4214.5277140159087</v>
      </c>
      <c r="Y41">
        <f t="shared" si="2"/>
        <v>0.53410593574105103</v>
      </c>
      <c r="Z41">
        <f t="shared" si="2"/>
        <v>0.56260123511095428</v>
      </c>
      <c r="AA41">
        <f t="shared" si="2"/>
        <v>0.57113714699023521</v>
      </c>
      <c r="AB41">
        <f t="shared" si="2"/>
        <v>0.53494093077784222</v>
      </c>
      <c r="AC41">
        <f t="shared" si="2"/>
        <v>0.66465555692484823</v>
      </c>
    </row>
    <row r="42" spans="1:29" x14ac:dyDescent="0.25">
      <c r="A42">
        <v>8732.7999999999993</v>
      </c>
      <c r="B42">
        <v>14345.4</v>
      </c>
      <c r="C42">
        <v>9585.59</v>
      </c>
      <c r="D42">
        <v>27426</v>
      </c>
      <c r="E42">
        <v>8809.64</v>
      </c>
      <c r="G42">
        <v>3931.22</v>
      </c>
      <c r="H42">
        <v>4735.3100000000004</v>
      </c>
      <c r="I42">
        <v>3672.39</v>
      </c>
      <c r="J42">
        <v>7510.25</v>
      </c>
      <c r="K42">
        <v>3712.82</v>
      </c>
      <c r="M42">
        <f t="shared" si="0"/>
        <v>12.77698474986963</v>
      </c>
      <c r="N42">
        <f t="shared" si="0"/>
        <v>15.075836746499835</v>
      </c>
      <c r="O42">
        <f t="shared" si="0"/>
        <v>13.180042828490897</v>
      </c>
      <c r="P42">
        <f t="shared" si="0"/>
        <v>18.711044385984788</v>
      </c>
      <c r="Q42">
        <f t="shared" si="0"/>
        <v>12.81435031142939</v>
      </c>
      <c r="S42">
        <f t="shared" si="1"/>
        <v>2050.4368215879176</v>
      </c>
      <c r="T42">
        <f t="shared" si="1"/>
        <v>2854.6475213053609</v>
      </c>
      <c r="U42">
        <f t="shared" si="1"/>
        <v>2181.8419237483308</v>
      </c>
      <c r="V42">
        <f t="shared" si="1"/>
        <v>4397.2959660995184</v>
      </c>
      <c r="W42">
        <f t="shared" si="1"/>
        <v>2062.4471282346235</v>
      </c>
      <c r="Y42">
        <f t="shared" si="2"/>
        <v>0.52157773454243661</v>
      </c>
      <c r="Z42">
        <f t="shared" si="2"/>
        <v>0.60284279620666037</v>
      </c>
      <c r="AA42">
        <f t="shared" si="2"/>
        <v>0.59412042940655296</v>
      </c>
      <c r="AB42">
        <f t="shared" si="2"/>
        <v>0.58550593736553624</v>
      </c>
      <c r="AC42">
        <f t="shared" si="2"/>
        <v>0.5554934330871476</v>
      </c>
    </row>
    <row r="43" spans="1:29" x14ac:dyDescent="0.25">
      <c r="A43">
        <v>4817.53</v>
      </c>
      <c r="B43">
        <v>28000.1</v>
      </c>
      <c r="C43">
        <v>16751.400000000001</v>
      </c>
      <c r="D43">
        <v>11255.5</v>
      </c>
      <c r="E43">
        <v>6424.24</v>
      </c>
      <c r="G43">
        <v>2545.36</v>
      </c>
      <c r="H43">
        <v>7972.92</v>
      </c>
      <c r="I43">
        <v>5048.41</v>
      </c>
      <c r="J43">
        <v>4187.97</v>
      </c>
      <c r="K43">
        <v>2747.37</v>
      </c>
      <c r="M43">
        <f t="shared" si="0"/>
        <v>10.478972027098145</v>
      </c>
      <c r="N43">
        <f t="shared" si="0"/>
        <v>18.840701368246076</v>
      </c>
      <c r="O43">
        <f t="shared" si="0"/>
        <v>15.87550593977055</v>
      </c>
      <c r="P43">
        <f t="shared" si="0"/>
        <v>13.904823137054315</v>
      </c>
      <c r="Q43">
        <f t="shared" si="0"/>
        <v>11.534119788430404</v>
      </c>
      <c r="S43">
        <f t="shared" si="1"/>
        <v>1379.1992155935</v>
      </c>
      <c r="T43">
        <f t="shared" si="1"/>
        <v>4458.4486722757156</v>
      </c>
      <c r="U43">
        <f t="shared" si="1"/>
        <v>3165.5180118767466</v>
      </c>
      <c r="V43">
        <f t="shared" si="1"/>
        <v>2428.4019772978786</v>
      </c>
      <c r="W43">
        <f t="shared" si="1"/>
        <v>1670.9311463309048</v>
      </c>
      <c r="Y43">
        <f t="shared" si="2"/>
        <v>0.54184838906618316</v>
      </c>
      <c r="Z43">
        <f t="shared" si="2"/>
        <v>0.55919897255656847</v>
      </c>
      <c r="AA43">
        <f t="shared" si="2"/>
        <v>0.62703267204461344</v>
      </c>
      <c r="AB43">
        <f t="shared" si="2"/>
        <v>0.57985180822639093</v>
      </c>
      <c r="AC43">
        <f t="shared" si="2"/>
        <v>0.6081929795880805</v>
      </c>
    </row>
    <row r="44" spans="1:29" x14ac:dyDescent="0.25">
      <c r="A44">
        <v>22566</v>
      </c>
      <c r="B44">
        <v>9960.51</v>
      </c>
      <c r="C44">
        <v>7933.52</v>
      </c>
      <c r="D44">
        <v>21876.5</v>
      </c>
      <c r="E44">
        <v>8919.5</v>
      </c>
      <c r="G44">
        <v>6096.57</v>
      </c>
      <c r="H44">
        <v>3833.09</v>
      </c>
      <c r="I44">
        <v>3624.28</v>
      </c>
      <c r="J44">
        <v>6727.97</v>
      </c>
      <c r="K44">
        <v>3744.63</v>
      </c>
      <c r="M44">
        <f t="shared" si="0"/>
        <v>17.533235509878306</v>
      </c>
      <c r="N44">
        <f t="shared" si="0"/>
        <v>13.349686399617845</v>
      </c>
      <c r="O44">
        <f t="shared" si="0"/>
        <v>12.374638252647012</v>
      </c>
      <c r="P44">
        <f t="shared" si="0"/>
        <v>17.352810284195854</v>
      </c>
      <c r="Q44">
        <f t="shared" si="0"/>
        <v>12.867397232770809</v>
      </c>
      <c r="S44">
        <f t="shared" si="1"/>
        <v>3861.1242039074114</v>
      </c>
      <c r="T44">
        <f t="shared" si="1"/>
        <v>2238.3694347198593</v>
      </c>
      <c r="U44">
        <f t="shared" si="1"/>
        <v>1923.3337988614664</v>
      </c>
      <c r="V44">
        <f t="shared" si="1"/>
        <v>3782.0675109767253</v>
      </c>
      <c r="W44">
        <f t="shared" si="1"/>
        <v>2079.5580890167284</v>
      </c>
      <c r="Y44">
        <f t="shared" si="2"/>
        <v>0.63332729779325281</v>
      </c>
      <c r="Z44">
        <f t="shared" si="2"/>
        <v>0.58395952996664813</v>
      </c>
      <c r="AA44">
        <f t="shared" si="2"/>
        <v>0.53068024514150847</v>
      </c>
      <c r="AB44">
        <f t="shared" si="2"/>
        <v>0.5621409594538509</v>
      </c>
      <c r="AC44">
        <f t="shared" si="2"/>
        <v>0.55534407645527817</v>
      </c>
    </row>
    <row r="45" spans="1:29" x14ac:dyDescent="0.25">
      <c r="A45">
        <v>9724.32</v>
      </c>
      <c r="B45">
        <v>13031.2</v>
      </c>
      <c r="C45">
        <v>17806.099999999999</v>
      </c>
      <c r="D45">
        <v>20610.3</v>
      </c>
      <c r="E45">
        <v>10117</v>
      </c>
      <c r="G45">
        <v>4169.9799999999996</v>
      </c>
      <c r="H45">
        <v>4759.25</v>
      </c>
      <c r="I45">
        <v>5537.74</v>
      </c>
      <c r="J45">
        <v>6093.29</v>
      </c>
      <c r="K45">
        <v>3896.63</v>
      </c>
      <c r="M45">
        <f t="shared" si="0"/>
        <v>13.243322417809985</v>
      </c>
      <c r="N45">
        <f t="shared" si="0"/>
        <v>14.600643886503619</v>
      </c>
      <c r="O45">
        <f t="shared" si="0"/>
        <v>16.201932100830224</v>
      </c>
      <c r="P45">
        <f t="shared" si="0"/>
        <v>17.011344626873509</v>
      </c>
      <c r="Q45">
        <f t="shared" si="0"/>
        <v>13.419235928121765</v>
      </c>
      <c r="S45">
        <f t="shared" si="1"/>
        <v>2202.8429935955805</v>
      </c>
      <c r="T45">
        <f t="shared" si="1"/>
        <v>2677.5257518702238</v>
      </c>
      <c r="U45">
        <f t="shared" si="1"/>
        <v>3297.0327037269053</v>
      </c>
      <c r="V45">
        <f t="shared" si="1"/>
        <v>3634.6862259390832</v>
      </c>
      <c r="W45">
        <f t="shared" si="1"/>
        <v>2261.753214756101</v>
      </c>
      <c r="Y45">
        <f t="shared" si="2"/>
        <v>0.52826224432625113</v>
      </c>
      <c r="Z45">
        <f t="shared" si="2"/>
        <v>0.56259405407789542</v>
      </c>
      <c r="AA45">
        <f t="shared" si="2"/>
        <v>0.5953751356558642</v>
      </c>
      <c r="AB45">
        <f t="shared" si="2"/>
        <v>0.59650635796738427</v>
      </c>
      <c r="AC45">
        <f t="shared" si="2"/>
        <v>0.58043827993833153</v>
      </c>
    </row>
    <row r="46" spans="1:29" x14ac:dyDescent="0.25">
      <c r="A46">
        <v>8903.09</v>
      </c>
      <c r="B46">
        <v>26028.1</v>
      </c>
      <c r="C46">
        <v>13882.6</v>
      </c>
      <c r="D46">
        <v>9853.35</v>
      </c>
      <c r="E46">
        <v>17144.099999999999</v>
      </c>
      <c r="G46">
        <v>3761.9</v>
      </c>
      <c r="H46">
        <v>7109.56</v>
      </c>
      <c r="I46">
        <v>4976.2700000000004</v>
      </c>
      <c r="J46">
        <v>3662.86</v>
      </c>
      <c r="K46">
        <v>5395.54</v>
      </c>
      <c r="M46">
        <f t="shared" si="0"/>
        <v>12.859501288900555</v>
      </c>
      <c r="N46">
        <f t="shared" si="0"/>
        <v>18.38758502687223</v>
      </c>
      <c r="O46">
        <f t="shared" si="0"/>
        <v>14.911939806350704</v>
      </c>
      <c r="P46">
        <f t="shared" si="0"/>
        <v>13.301639546884013</v>
      </c>
      <c r="Q46">
        <f t="shared" si="0"/>
        <v>15.998604492805498</v>
      </c>
      <c r="S46">
        <f t="shared" si="1"/>
        <v>2077.006673894392</v>
      </c>
      <c r="T46">
        <f t="shared" si="1"/>
        <v>4246.5772359929251</v>
      </c>
      <c r="U46">
        <f t="shared" si="1"/>
        <v>2792.9163167801271</v>
      </c>
      <c r="V46">
        <f t="shared" si="1"/>
        <v>2222.2861998184731</v>
      </c>
      <c r="W46">
        <f t="shared" si="1"/>
        <v>3214.7991422082364</v>
      </c>
      <c r="Y46">
        <f t="shared" si="2"/>
        <v>0.55211639700534088</v>
      </c>
      <c r="Z46">
        <f t="shared" si="2"/>
        <v>0.59730521101065681</v>
      </c>
      <c r="AA46">
        <f t="shared" si="2"/>
        <v>0.56124694133962327</v>
      </c>
      <c r="AB46">
        <f t="shared" si="2"/>
        <v>0.60670792763536496</v>
      </c>
      <c r="AC46">
        <f t="shared" si="2"/>
        <v>0.59582528203075802</v>
      </c>
    </row>
    <row r="47" spans="1:29" x14ac:dyDescent="0.25">
      <c r="A47">
        <v>19999.3</v>
      </c>
      <c r="B47">
        <v>36461</v>
      </c>
      <c r="C47">
        <v>7134.26</v>
      </c>
      <c r="D47">
        <v>32479.7</v>
      </c>
      <c r="E47">
        <v>29784.9</v>
      </c>
      <c r="G47">
        <v>5785.09</v>
      </c>
      <c r="H47">
        <v>8484.9</v>
      </c>
      <c r="I47">
        <v>2971.64</v>
      </c>
      <c r="J47">
        <v>8978.66</v>
      </c>
      <c r="K47">
        <v>7015.78</v>
      </c>
      <c r="M47">
        <f t="shared" si="0"/>
        <v>16.841553017726007</v>
      </c>
      <c r="N47">
        <f t="shared" si="0"/>
        <v>20.57406292002204</v>
      </c>
      <c r="O47">
        <f t="shared" si="0"/>
        <v>11.94428569340257</v>
      </c>
      <c r="P47">
        <f t="shared" si="0"/>
        <v>19.796171527400972</v>
      </c>
      <c r="Q47">
        <f t="shared" si="0"/>
        <v>19.232803178632555</v>
      </c>
      <c r="S47">
        <f t="shared" si="1"/>
        <v>3562.4921250938819</v>
      </c>
      <c r="T47">
        <f t="shared" si="1"/>
        <v>5316.5483368650448</v>
      </c>
      <c r="U47">
        <f t="shared" si="1"/>
        <v>1791.8844667138039</v>
      </c>
      <c r="V47">
        <f t="shared" si="1"/>
        <v>4922.1183937070482</v>
      </c>
      <c r="W47">
        <f t="shared" si="1"/>
        <v>4645.9530194367126</v>
      </c>
      <c r="Y47">
        <f t="shared" si="2"/>
        <v>0.61580582585471999</v>
      </c>
      <c r="Z47">
        <f t="shared" si="2"/>
        <v>0.62658939255206836</v>
      </c>
      <c r="AA47">
        <f t="shared" si="2"/>
        <v>0.60299513625937329</v>
      </c>
      <c r="AB47">
        <f t="shared" si="2"/>
        <v>0.54820189134091812</v>
      </c>
      <c r="AC47">
        <f t="shared" si="2"/>
        <v>0.66221475294788501</v>
      </c>
    </row>
    <row r="48" spans="1:29" x14ac:dyDescent="0.25">
      <c r="A48">
        <v>7654.76</v>
      </c>
      <c r="B48">
        <v>17520.5</v>
      </c>
      <c r="C48">
        <v>19511.8</v>
      </c>
      <c r="D48">
        <v>26489.4</v>
      </c>
      <c r="E48">
        <v>7198.7</v>
      </c>
      <c r="G48">
        <v>3299.73</v>
      </c>
      <c r="H48">
        <v>5570.6</v>
      </c>
      <c r="I48">
        <v>6632.24</v>
      </c>
      <c r="J48">
        <v>7227.3</v>
      </c>
      <c r="K48">
        <v>2761.71</v>
      </c>
      <c r="M48">
        <f t="shared" si="0"/>
        <v>12.227970942577443</v>
      </c>
      <c r="N48">
        <f t="shared" si="0"/>
        <v>16.114841454543839</v>
      </c>
      <c r="O48">
        <f t="shared" si="0"/>
        <v>16.703583420063367</v>
      </c>
      <c r="P48">
        <f t="shared" si="0"/>
        <v>18.495578185719111</v>
      </c>
      <c r="Q48">
        <f t="shared" si="0"/>
        <v>11.980140097784902</v>
      </c>
      <c r="S48">
        <f t="shared" si="1"/>
        <v>1878.0123135588296</v>
      </c>
      <c r="T48">
        <f t="shared" si="1"/>
        <v>3261.6827257198624</v>
      </c>
      <c r="U48">
        <f t="shared" si="1"/>
        <v>3504.3618203319588</v>
      </c>
      <c r="V48">
        <f t="shared" si="1"/>
        <v>4296.6053400460514</v>
      </c>
      <c r="W48">
        <f t="shared" si="1"/>
        <v>1802.6583849376741</v>
      </c>
      <c r="Y48">
        <f t="shared" si="2"/>
        <v>0.56914120657109202</v>
      </c>
      <c r="Z48">
        <f t="shared" si="2"/>
        <v>0.58551730975475935</v>
      </c>
      <c r="AA48">
        <f t="shared" si="2"/>
        <v>0.52838284204611996</v>
      </c>
      <c r="AB48">
        <f t="shared" si="2"/>
        <v>0.59449660869841447</v>
      </c>
      <c r="AC48">
        <f t="shared" si="2"/>
        <v>0.652732685523706</v>
      </c>
    </row>
    <row r="49" spans="1:29" x14ac:dyDescent="0.25">
      <c r="A49">
        <v>6731.9</v>
      </c>
      <c r="B49">
        <v>11511</v>
      </c>
      <c r="C49">
        <v>4795.54</v>
      </c>
      <c r="D49">
        <v>11814.4</v>
      </c>
      <c r="E49">
        <v>7050.39</v>
      </c>
      <c r="G49">
        <v>3369.95</v>
      </c>
      <c r="H49">
        <v>4135.6400000000003</v>
      </c>
      <c r="I49">
        <v>2567.2199999999998</v>
      </c>
      <c r="J49">
        <v>4416.92</v>
      </c>
      <c r="K49">
        <v>2939.05</v>
      </c>
      <c r="M49">
        <f t="shared" si="0"/>
        <v>11.715381183101815</v>
      </c>
      <c r="N49">
        <f t="shared" si="0"/>
        <v>14.009250137136378</v>
      </c>
      <c r="O49">
        <f t="shared" si="0"/>
        <v>10.463003671529105</v>
      </c>
      <c r="P49">
        <f t="shared" si="0"/>
        <v>14.131266778156379</v>
      </c>
      <c r="Q49">
        <f t="shared" si="0"/>
        <v>11.897295598795036</v>
      </c>
      <c r="S49">
        <f t="shared" si="1"/>
        <v>1723.8619626931238</v>
      </c>
      <c r="T49">
        <f t="shared" si="1"/>
        <v>2465.014162924987</v>
      </c>
      <c r="U49">
        <f t="shared" si="1"/>
        <v>1374.9990396302201</v>
      </c>
      <c r="V49">
        <f t="shared" si="1"/>
        <v>2508.1403214881525</v>
      </c>
      <c r="W49">
        <f t="shared" si="1"/>
        <v>1777.8132706177535</v>
      </c>
      <c r="Y49">
        <f t="shared" si="2"/>
        <v>0.511539329275842</v>
      </c>
      <c r="Z49">
        <f t="shared" si="2"/>
        <v>0.59604176449714841</v>
      </c>
      <c r="AA49">
        <f t="shared" si="2"/>
        <v>0.5355984448665172</v>
      </c>
      <c r="AB49">
        <f t="shared" si="2"/>
        <v>0.56784825658788307</v>
      </c>
      <c r="AC49">
        <f t="shared" si="2"/>
        <v>0.60489385026377684</v>
      </c>
    </row>
    <row r="50" spans="1:29" x14ac:dyDescent="0.25">
      <c r="A50">
        <v>16170.6</v>
      </c>
      <c r="B50">
        <v>30893.7</v>
      </c>
      <c r="C50">
        <v>7319.66</v>
      </c>
      <c r="D50">
        <v>14344</v>
      </c>
      <c r="E50">
        <v>4673.25</v>
      </c>
      <c r="G50">
        <v>4898.8</v>
      </c>
      <c r="H50">
        <v>7677.68</v>
      </c>
      <c r="I50">
        <v>3338.57</v>
      </c>
      <c r="J50">
        <v>4958.2299999999996</v>
      </c>
      <c r="K50">
        <v>2330.62</v>
      </c>
      <c r="M50">
        <f t="shared" si="0"/>
        <v>15.689866557260638</v>
      </c>
      <c r="N50">
        <f t="shared" si="0"/>
        <v>19.468560753433096</v>
      </c>
      <c r="O50">
        <f t="shared" si="0"/>
        <v>12.046868634458086</v>
      </c>
      <c r="P50">
        <f t="shared" si="0"/>
        <v>15.075346302220776</v>
      </c>
      <c r="Q50">
        <f t="shared" si="0"/>
        <v>10.373298533604725</v>
      </c>
      <c r="S50">
        <f t="shared" si="1"/>
        <v>3091.9192220631512</v>
      </c>
      <c r="T50">
        <f t="shared" si="1"/>
        <v>4760.5522140950497</v>
      </c>
      <c r="U50">
        <f t="shared" si="1"/>
        <v>1822.795671332379</v>
      </c>
      <c r="V50">
        <f t="shared" si="1"/>
        <v>2854.4617906164331</v>
      </c>
      <c r="W50">
        <f t="shared" si="1"/>
        <v>1351.5228501891115</v>
      </c>
      <c r="Y50">
        <f t="shared" si="2"/>
        <v>0.63115849229671572</v>
      </c>
      <c r="Z50">
        <f t="shared" si="2"/>
        <v>0.62005087657925961</v>
      </c>
      <c r="AA50">
        <f t="shared" si="2"/>
        <v>0.54598096530322227</v>
      </c>
      <c r="AB50">
        <f t="shared" si="2"/>
        <v>0.57570177071584683</v>
      </c>
      <c r="AC50">
        <f t="shared" si="2"/>
        <v>0.57989841766959505</v>
      </c>
    </row>
    <row r="51" spans="1:29" x14ac:dyDescent="0.25">
      <c r="A51">
        <v>14260.3</v>
      </c>
      <c r="B51">
        <v>26641.9</v>
      </c>
      <c r="C51">
        <v>12369.3</v>
      </c>
      <c r="D51">
        <v>17587.7</v>
      </c>
      <c r="E51">
        <v>4172</v>
      </c>
      <c r="G51">
        <v>5085.7</v>
      </c>
      <c r="H51">
        <v>7648.08</v>
      </c>
      <c r="I51">
        <v>4254.83</v>
      </c>
      <c r="J51">
        <v>5775.78</v>
      </c>
      <c r="K51">
        <v>2133.96</v>
      </c>
      <c r="M51">
        <f t="shared" si="0"/>
        <v>15.045966566968142</v>
      </c>
      <c r="N51">
        <f t="shared" si="0"/>
        <v>18.531003427709308</v>
      </c>
      <c r="O51">
        <f t="shared" si="0"/>
        <v>14.349130302875219</v>
      </c>
      <c r="P51">
        <f t="shared" si="0"/>
        <v>16.135418032001635</v>
      </c>
      <c r="Q51">
        <f t="shared" si="0"/>
        <v>9.9883090551292089</v>
      </c>
      <c r="S51">
        <f t="shared" si="1"/>
        <v>2843.3467407750982</v>
      </c>
      <c r="T51">
        <f t="shared" si="1"/>
        <v>4313.0799857544434</v>
      </c>
      <c r="U51">
        <f t="shared" si="1"/>
        <v>2586.073108038082</v>
      </c>
      <c r="V51">
        <f t="shared" si="1"/>
        <v>3270.0175412470903</v>
      </c>
      <c r="W51">
        <f t="shared" si="1"/>
        <v>1253.0649513265485</v>
      </c>
      <c r="Y51">
        <f t="shared" si="2"/>
        <v>0.55908660376646246</v>
      </c>
      <c r="Z51">
        <f t="shared" si="2"/>
        <v>0.56394284392350025</v>
      </c>
      <c r="AA51">
        <f t="shared" si="2"/>
        <v>0.60779704665946277</v>
      </c>
      <c r="AB51">
        <f t="shared" si="2"/>
        <v>0.56616033527023024</v>
      </c>
      <c r="AC51">
        <f t="shared" si="2"/>
        <v>0.58720170543334849</v>
      </c>
    </row>
    <row r="52" spans="1:29" x14ac:dyDescent="0.25">
      <c r="A52">
        <v>8463.6299999999992</v>
      </c>
      <c r="B52">
        <v>29240.2</v>
      </c>
      <c r="C52">
        <v>7922.53</v>
      </c>
      <c r="D52">
        <v>19908.599999999999</v>
      </c>
      <c r="E52">
        <v>15938.2</v>
      </c>
      <c r="G52">
        <v>3519.81</v>
      </c>
      <c r="H52">
        <v>7406.12</v>
      </c>
      <c r="I52">
        <v>3166.13</v>
      </c>
      <c r="J52">
        <v>6193.48</v>
      </c>
      <c r="K52">
        <v>4715.4799999999996</v>
      </c>
      <c r="M52">
        <f t="shared" si="0"/>
        <v>12.644337949785841</v>
      </c>
      <c r="N52">
        <f t="shared" si="0"/>
        <v>19.114839307041603</v>
      </c>
      <c r="O52">
        <f t="shared" si="0"/>
        <v>12.368921575390964</v>
      </c>
      <c r="P52">
        <f t="shared" si="0"/>
        <v>16.816054727123664</v>
      </c>
      <c r="Q52">
        <f t="shared" si="0"/>
        <v>15.614339905066819</v>
      </c>
      <c r="S52">
        <f t="shared" si="1"/>
        <v>2008.0837842862338</v>
      </c>
      <c r="T52">
        <f t="shared" si="1"/>
        <v>4589.1361465793252</v>
      </c>
      <c r="U52">
        <f t="shared" si="1"/>
        <v>1921.5571749834414</v>
      </c>
      <c r="V52">
        <f t="shared" si="1"/>
        <v>3551.7129891153636</v>
      </c>
      <c r="W52">
        <f t="shared" si="1"/>
        <v>3062.223590027284</v>
      </c>
      <c r="Y52">
        <f t="shared" si="2"/>
        <v>0.57050914233615846</v>
      </c>
      <c r="Z52">
        <f t="shared" si="2"/>
        <v>0.619641073406767</v>
      </c>
      <c r="AA52">
        <f t="shared" si="2"/>
        <v>0.60691038428094912</v>
      </c>
      <c r="AB52">
        <f t="shared" si="2"/>
        <v>0.57345999165499262</v>
      </c>
      <c r="AC52">
        <f t="shared" si="2"/>
        <v>0.64939806552615731</v>
      </c>
    </row>
    <row r="53" spans="1:29" x14ac:dyDescent="0.25">
      <c r="A53">
        <v>4297.05</v>
      </c>
      <c r="B53">
        <v>9430.42</v>
      </c>
      <c r="C53">
        <v>24823.7</v>
      </c>
      <c r="D53">
        <v>12620.5</v>
      </c>
      <c r="E53">
        <v>4791.3500000000004</v>
      </c>
      <c r="G53">
        <v>2452.27</v>
      </c>
      <c r="H53">
        <v>3588.85</v>
      </c>
      <c r="I53">
        <v>7158.79</v>
      </c>
      <c r="J53">
        <v>4494.54</v>
      </c>
      <c r="K53">
        <v>2313.94</v>
      </c>
      <c r="M53">
        <f t="shared" si="0"/>
        <v>10.087123563623244</v>
      </c>
      <c r="N53">
        <f t="shared" si="0"/>
        <v>13.108536776862802</v>
      </c>
      <c r="O53">
        <f t="shared" si="0"/>
        <v>18.099477724728619</v>
      </c>
      <c r="P53">
        <f t="shared" si="0"/>
        <v>14.445615759345243</v>
      </c>
      <c r="Q53">
        <f t="shared" si="0"/>
        <v>10.459955508745445</v>
      </c>
      <c r="S53">
        <f t="shared" si="1"/>
        <v>1277.9807760548094</v>
      </c>
      <c r="T53">
        <f t="shared" si="1"/>
        <v>2158.2317295653797</v>
      </c>
      <c r="U53">
        <f t="shared" si="1"/>
        <v>4114.5441394838208</v>
      </c>
      <c r="V53">
        <f t="shared" si="1"/>
        <v>2620.9682322130443</v>
      </c>
      <c r="W53">
        <f t="shared" si="1"/>
        <v>1374.1980057163732</v>
      </c>
      <c r="Y53">
        <f t="shared" si="2"/>
        <v>0.52114195258059248</v>
      </c>
      <c r="Z53">
        <f t="shared" si="2"/>
        <v>0.60137139461537259</v>
      </c>
      <c r="AA53">
        <f t="shared" si="2"/>
        <v>0.5747541329587571</v>
      </c>
      <c r="AB53">
        <f t="shared" si="2"/>
        <v>0.58314493412296797</v>
      </c>
      <c r="AC53">
        <f t="shared" si="2"/>
        <v>0.59387797683447852</v>
      </c>
    </row>
    <row r="54" spans="1:29" x14ac:dyDescent="0.25">
      <c r="A54">
        <v>5355.86</v>
      </c>
      <c r="B54">
        <v>22342.1</v>
      </c>
      <c r="C54">
        <v>10424.700000000001</v>
      </c>
      <c r="D54">
        <v>32677.4</v>
      </c>
      <c r="E54">
        <v>20715.8</v>
      </c>
      <c r="G54">
        <v>2599.63</v>
      </c>
      <c r="H54">
        <v>6480.74</v>
      </c>
      <c r="I54">
        <v>3797.58</v>
      </c>
      <c r="J54">
        <v>8290.9599999999991</v>
      </c>
      <c r="K54">
        <v>5619.8</v>
      </c>
      <c r="M54">
        <f t="shared" si="0"/>
        <v>10.855594454881354</v>
      </c>
      <c r="N54">
        <f t="shared" si="0"/>
        <v>17.475054366348797</v>
      </c>
      <c r="O54">
        <f t="shared" si="0"/>
        <v>13.553924444615943</v>
      </c>
      <c r="P54">
        <f t="shared" si="0"/>
        <v>19.836255940221921</v>
      </c>
      <c r="Q54">
        <f t="shared" si="0"/>
        <v>17.040321130620239</v>
      </c>
      <c r="S54">
        <f t="shared" si="1"/>
        <v>1480.119772968766</v>
      </c>
      <c r="T54">
        <f t="shared" si="1"/>
        <v>3835.5417153419876</v>
      </c>
      <c r="U54">
        <f t="shared" si="1"/>
        <v>2307.3833802004915</v>
      </c>
      <c r="V54">
        <f t="shared" si="1"/>
        <v>4942.0717445584278</v>
      </c>
      <c r="W54">
        <f t="shared" si="1"/>
        <v>3647.0791555873625</v>
      </c>
      <c r="Y54">
        <f t="shared" si="2"/>
        <v>0.56935785976033737</v>
      </c>
      <c r="Z54">
        <f t="shared" si="2"/>
        <v>0.59183699937692114</v>
      </c>
      <c r="AA54">
        <f t="shared" si="2"/>
        <v>0.60759309354917912</v>
      </c>
      <c r="AB54">
        <f t="shared" si="2"/>
        <v>0.59607955466658002</v>
      </c>
      <c r="AC54">
        <f t="shared" si="2"/>
        <v>0.64896956396799932</v>
      </c>
    </row>
    <row r="55" spans="1:29" x14ac:dyDescent="0.25">
      <c r="A55">
        <v>7131.53</v>
      </c>
      <c r="B55">
        <v>32746.2</v>
      </c>
      <c r="C55">
        <v>12069.9</v>
      </c>
      <c r="D55">
        <v>9461.9599999999991</v>
      </c>
      <c r="E55">
        <v>7818.05</v>
      </c>
      <c r="G55">
        <v>2935.82</v>
      </c>
      <c r="H55">
        <v>8290.01</v>
      </c>
      <c r="I55">
        <v>4136.7</v>
      </c>
      <c r="J55">
        <v>3859.64</v>
      </c>
      <c r="K55">
        <v>3132.35</v>
      </c>
      <c r="M55">
        <f t="shared" ref="M55:Q105" si="3">(((3/4)*A55)/3.14)^(1/3)</f>
        <v>11.94276196330396</v>
      </c>
      <c r="N55">
        <f t="shared" si="3"/>
        <v>19.850167468708104</v>
      </c>
      <c r="O55">
        <f t="shared" si="3"/>
        <v>14.232409439611116</v>
      </c>
      <c r="P55">
        <f t="shared" si="3"/>
        <v>13.123134330478809</v>
      </c>
      <c r="Q55">
        <f t="shared" si="3"/>
        <v>12.314308223240539</v>
      </c>
      <c r="S55">
        <f t="shared" ref="S55:W105" si="4">4*(3.14)*(M55^2)</f>
        <v>1791.4273152004766</v>
      </c>
      <c r="T55">
        <f t="shared" si="4"/>
        <v>4949.0061056091145</v>
      </c>
      <c r="U55">
        <f t="shared" si="4"/>
        <v>2544.172169416549</v>
      </c>
      <c r="V55">
        <f t="shared" si="4"/>
        <v>2163.0411824767411</v>
      </c>
      <c r="W55">
        <f t="shared" si="4"/>
        <v>1904.6258689331378</v>
      </c>
      <c r="Y55">
        <f t="shared" ref="Y55:AC105" si="5">S55/G55</f>
        <v>0.61019657717451226</v>
      </c>
      <c r="Z55">
        <f t="shared" si="5"/>
        <v>0.5969843348330236</v>
      </c>
      <c r="AA55">
        <f t="shared" si="5"/>
        <v>0.61502457742078209</v>
      </c>
      <c r="AB55">
        <f t="shared" si="5"/>
        <v>0.56042563101137444</v>
      </c>
      <c r="AC55">
        <f t="shared" si="5"/>
        <v>0.60805014411963476</v>
      </c>
    </row>
    <row r="56" spans="1:29" x14ac:dyDescent="0.25">
      <c r="A56">
        <v>5174.58</v>
      </c>
      <c r="B56">
        <v>12539.6</v>
      </c>
      <c r="C56">
        <v>15000.5</v>
      </c>
      <c r="D56">
        <v>9250.48</v>
      </c>
      <c r="E56">
        <v>3787.49</v>
      </c>
      <c r="G56">
        <v>2713.04</v>
      </c>
      <c r="H56">
        <v>4746</v>
      </c>
      <c r="I56">
        <v>4705.84</v>
      </c>
      <c r="J56">
        <v>3820.07</v>
      </c>
      <c r="K56">
        <v>1982</v>
      </c>
      <c r="M56">
        <f t="shared" si="3"/>
        <v>10.731709472085125</v>
      </c>
      <c r="N56">
        <f t="shared" si="3"/>
        <v>14.414683114254393</v>
      </c>
      <c r="O56">
        <f t="shared" si="3"/>
        <v>15.301914941831296</v>
      </c>
      <c r="P56">
        <f t="shared" si="3"/>
        <v>13.024626994356879</v>
      </c>
      <c r="Q56">
        <f t="shared" si="3"/>
        <v>9.6715118898209731</v>
      </c>
      <c r="S56">
        <f t="shared" si="4"/>
        <v>1446.5300277071144</v>
      </c>
      <c r="T56">
        <f t="shared" si="4"/>
        <v>2609.7556014116967</v>
      </c>
      <c r="U56">
        <f t="shared" si="4"/>
        <v>2940.9064271412208</v>
      </c>
      <c r="V56">
        <f t="shared" si="4"/>
        <v>2130.6898087771515</v>
      </c>
      <c r="W56">
        <f t="shared" si="4"/>
        <v>1174.8390664709525</v>
      </c>
      <c r="Y56">
        <f t="shared" si="5"/>
        <v>0.53317681556745</v>
      </c>
      <c r="Z56">
        <f t="shared" si="5"/>
        <v>0.54988529317566304</v>
      </c>
      <c r="AA56">
        <f t="shared" si="5"/>
        <v>0.62494824030167206</v>
      </c>
      <c r="AB56">
        <f t="shared" si="5"/>
        <v>0.55776198048128733</v>
      </c>
      <c r="AC56">
        <f t="shared" si="5"/>
        <v>0.59275432213468848</v>
      </c>
    </row>
    <row r="57" spans="1:29" x14ac:dyDescent="0.25">
      <c r="A57">
        <v>10626.6</v>
      </c>
      <c r="B57">
        <v>24763.3</v>
      </c>
      <c r="C57">
        <v>11348.9</v>
      </c>
      <c r="D57">
        <v>11385.9</v>
      </c>
      <c r="E57">
        <v>7767.23</v>
      </c>
      <c r="G57">
        <v>3797.52</v>
      </c>
      <c r="H57">
        <v>6564.25</v>
      </c>
      <c r="I57">
        <v>4231.68</v>
      </c>
      <c r="J57">
        <v>4342.04</v>
      </c>
      <c r="K57">
        <v>3083.21</v>
      </c>
      <c r="M57">
        <f t="shared" si="3"/>
        <v>13.640867263647609</v>
      </c>
      <c r="N57">
        <f t="shared" si="3"/>
        <v>18.084786169146398</v>
      </c>
      <c r="O57">
        <f t="shared" si="3"/>
        <v>13.943178745305863</v>
      </c>
      <c r="P57">
        <f t="shared" si="3"/>
        <v>13.958314954657029</v>
      </c>
      <c r="Q57">
        <f t="shared" si="3"/>
        <v>12.28756779299661</v>
      </c>
      <c r="S57">
        <f t="shared" si="4"/>
        <v>2337.0801418879296</v>
      </c>
      <c r="T57">
        <f t="shared" si="4"/>
        <v>4107.8672042438857</v>
      </c>
      <c r="U57">
        <f t="shared" si="4"/>
        <v>2441.817653055778</v>
      </c>
      <c r="V57">
        <f t="shared" si="4"/>
        <v>2447.1220280499297</v>
      </c>
      <c r="W57">
        <f t="shared" si="4"/>
        <v>1896.3630876796442</v>
      </c>
      <c r="Y57">
        <f t="shared" si="5"/>
        <v>0.6154227342813019</v>
      </c>
      <c r="Z57">
        <f t="shared" si="5"/>
        <v>0.62579383848023551</v>
      </c>
      <c r="AA57">
        <f t="shared" si="5"/>
        <v>0.57703268041434552</v>
      </c>
      <c r="AB57">
        <f t="shared" si="5"/>
        <v>0.56358808948096506</v>
      </c>
      <c r="AC57">
        <f t="shared" si="5"/>
        <v>0.61506127953647149</v>
      </c>
    </row>
    <row r="58" spans="1:29" x14ac:dyDescent="0.25">
      <c r="A58">
        <v>4787.3100000000004</v>
      </c>
      <c r="B58">
        <v>45913.4</v>
      </c>
      <c r="C58">
        <v>33207.599999999999</v>
      </c>
      <c r="D58">
        <v>7635.49</v>
      </c>
      <c r="E58">
        <v>3198.35</v>
      </c>
      <c r="G58">
        <v>2209.86</v>
      </c>
      <c r="H58">
        <v>9986.1</v>
      </c>
      <c r="I58">
        <v>8303.64</v>
      </c>
      <c r="J58">
        <v>3379.15</v>
      </c>
      <c r="K58">
        <v>1742.22</v>
      </c>
      <c r="M58">
        <f t="shared" si="3"/>
        <v>10.457014785497348</v>
      </c>
      <c r="N58">
        <f t="shared" si="3"/>
        <v>22.217252795970467</v>
      </c>
      <c r="O58">
        <f t="shared" si="3"/>
        <v>19.942963825324341</v>
      </c>
      <c r="P58">
        <f t="shared" si="3"/>
        <v>12.217701471746613</v>
      </c>
      <c r="Q58">
        <f t="shared" si="3"/>
        <v>9.1415365693528781</v>
      </c>
      <c r="S58">
        <f t="shared" si="4"/>
        <v>1373.4254272948235</v>
      </c>
      <c r="T58">
        <f t="shared" si="4"/>
        <v>6199.6954018087226</v>
      </c>
      <c r="U58">
        <f t="shared" si="4"/>
        <v>4995.3858850957331</v>
      </c>
      <c r="V58">
        <f t="shared" si="4"/>
        <v>1874.8591994141555</v>
      </c>
      <c r="W58">
        <f t="shared" si="4"/>
        <v>1049.6101970611289</v>
      </c>
      <c r="Y58">
        <f t="shared" si="5"/>
        <v>0.62149884033143432</v>
      </c>
      <c r="Z58">
        <f t="shared" si="5"/>
        <v>0.62083249735219181</v>
      </c>
      <c r="AA58">
        <f t="shared" si="5"/>
        <v>0.60158989131221163</v>
      </c>
      <c r="AB58">
        <f t="shared" si="5"/>
        <v>0.55483159948926664</v>
      </c>
      <c r="AC58">
        <f t="shared" si="5"/>
        <v>0.60245560093508799</v>
      </c>
    </row>
    <row r="59" spans="1:29" x14ac:dyDescent="0.25">
      <c r="A59">
        <v>3959.22</v>
      </c>
      <c r="B59">
        <v>38382.199999999997</v>
      </c>
      <c r="C59">
        <v>27382.1</v>
      </c>
      <c r="D59">
        <v>12793.6</v>
      </c>
      <c r="E59">
        <v>4016.82</v>
      </c>
      <c r="G59">
        <v>2057.0700000000002</v>
      </c>
      <c r="H59">
        <v>9239.51</v>
      </c>
      <c r="I59">
        <v>7516.73</v>
      </c>
      <c r="J59">
        <v>4631.21</v>
      </c>
      <c r="K59">
        <v>1976.65</v>
      </c>
      <c r="M59">
        <f t="shared" si="3"/>
        <v>9.8155298921060101</v>
      </c>
      <c r="N59">
        <f t="shared" si="3"/>
        <v>20.929257749512644</v>
      </c>
      <c r="O59">
        <f t="shared" si="3"/>
        <v>18.701055646463736</v>
      </c>
      <c r="P59">
        <f t="shared" si="3"/>
        <v>14.511360385001485</v>
      </c>
      <c r="Q59">
        <f t="shared" si="3"/>
        <v>9.8629007310760723</v>
      </c>
      <c r="S59">
        <f t="shared" si="4"/>
        <v>1210.0885159091024</v>
      </c>
      <c r="T59">
        <f t="shared" si="4"/>
        <v>5501.7049041159207</v>
      </c>
      <c r="U59">
        <f t="shared" si="4"/>
        <v>4392.6022975891929</v>
      </c>
      <c r="V59">
        <f t="shared" si="4"/>
        <v>2644.879527605784</v>
      </c>
      <c r="W59">
        <f t="shared" si="4"/>
        <v>1221.7967440381253</v>
      </c>
      <c r="Y59">
        <f t="shared" si="5"/>
        <v>0.5882583071597477</v>
      </c>
      <c r="Z59">
        <f t="shared" si="5"/>
        <v>0.59545418578646714</v>
      </c>
      <c r="AA59">
        <f t="shared" si="5"/>
        <v>0.58437675659351784</v>
      </c>
      <c r="AB59">
        <f t="shared" si="5"/>
        <v>0.57109902759878817</v>
      </c>
      <c r="AC59">
        <f t="shared" si="5"/>
        <v>0.61811486304511432</v>
      </c>
    </row>
    <row r="60" spans="1:29" x14ac:dyDescent="0.25">
      <c r="A60">
        <v>11123.7</v>
      </c>
      <c r="B60">
        <v>11110</v>
      </c>
      <c r="C60">
        <v>35237.300000000003</v>
      </c>
      <c r="D60">
        <v>25750.5</v>
      </c>
      <c r="E60">
        <v>2749.29</v>
      </c>
      <c r="G60">
        <v>3826.39</v>
      </c>
      <c r="H60">
        <v>4366.22</v>
      </c>
      <c r="I60">
        <v>8795.2800000000007</v>
      </c>
      <c r="J60">
        <v>7479.8</v>
      </c>
      <c r="K60">
        <v>1611.77</v>
      </c>
      <c r="M60">
        <f t="shared" si="3"/>
        <v>13.850335524939609</v>
      </c>
      <c r="N60">
        <f t="shared" si="3"/>
        <v>13.844647143410059</v>
      </c>
      <c r="O60">
        <f t="shared" si="3"/>
        <v>20.341270716113897</v>
      </c>
      <c r="P60">
        <f t="shared" si="3"/>
        <v>18.321980946522984</v>
      </c>
      <c r="Q60">
        <f t="shared" si="3"/>
        <v>8.6919533992802229</v>
      </c>
      <c r="S60">
        <f t="shared" si="4"/>
        <v>2409.4073345667562</v>
      </c>
      <c r="T60">
        <f t="shared" si="4"/>
        <v>2407.4286368406861</v>
      </c>
      <c r="U60">
        <f t="shared" si="4"/>
        <v>5196.9172169886833</v>
      </c>
      <c r="V60">
        <f t="shared" si="4"/>
        <v>4216.3290217076765</v>
      </c>
      <c r="W60">
        <f t="shared" si="4"/>
        <v>948.9086769244534</v>
      </c>
      <c r="Y60">
        <f t="shared" si="5"/>
        <v>0.62968158879956204</v>
      </c>
      <c r="Z60">
        <f t="shared" si="5"/>
        <v>0.55137593544088159</v>
      </c>
      <c r="AA60">
        <f t="shared" si="5"/>
        <v>0.59087569889630376</v>
      </c>
      <c r="AB60">
        <f t="shared" si="5"/>
        <v>0.56369542256580074</v>
      </c>
      <c r="AC60">
        <f t="shared" si="5"/>
        <v>0.58873702632785907</v>
      </c>
    </row>
    <row r="61" spans="1:29" x14ac:dyDescent="0.25">
      <c r="A61">
        <v>8021.43</v>
      </c>
      <c r="B61">
        <v>16897</v>
      </c>
      <c r="C61">
        <v>15596.5</v>
      </c>
      <c r="D61">
        <v>32590.9</v>
      </c>
      <c r="E61">
        <v>7226.17</v>
      </c>
      <c r="G61">
        <v>3256.58</v>
      </c>
      <c r="H61">
        <v>5642.83</v>
      </c>
      <c r="I61">
        <v>5128.88</v>
      </c>
      <c r="J61">
        <v>7760.21</v>
      </c>
      <c r="K61">
        <v>3003.29</v>
      </c>
      <c r="M61">
        <f t="shared" si="3"/>
        <v>12.42017755476445</v>
      </c>
      <c r="N61">
        <f t="shared" si="3"/>
        <v>15.921368949287682</v>
      </c>
      <c r="O61">
        <f t="shared" si="3"/>
        <v>15.501947257847643</v>
      </c>
      <c r="P61">
        <f t="shared" si="3"/>
        <v>19.818737692546005</v>
      </c>
      <c r="Q61">
        <f t="shared" si="3"/>
        <v>11.995359360947011</v>
      </c>
      <c r="S61">
        <f t="shared" si="4"/>
        <v>1937.5157797779457</v>
      </c>
      <c r="T61">
        <f t="shared" si="4"/>
        <v>3183.8342645949351</v>
      </c>
      <c r="U61">
        <f t="shared" si="4"/>
        <v>3018.2982319407315</v>
      </c>
      <c r="V61">
        <f t="shared" si="4"/>
        <v>4933.346488397854</v>
      </c>
      <c r="W61">
        <f t="shared" si="4"/>
        <v>1807.2413962501344</v>
      </c>
      <c r="Y61">
        <f t="shared" si="5"/>
        <v>0.59495414814865466</v>
      </c>
      <c r="Z61">
        <f t="shared" si="5"/>
        <v>0.56422650772660798</v>
      </c>
      <c r="AA61">
        <f t="shared" si="5"/>
        <v>0.58849070985102625</v>
      </c>
      <c r="AB61">
        <f t="shared" si="5"/>
        <v>0.63572332300258039</v>
      </c>
      <c r="AC61">
        <f t="shared" si="5"/>
        <v>0.60175387533342917</v>
      </c>
    </row>
    <row r="62" spans="1:29" x14ac:dyDescent="0.25">
      <c r="A62">
        <v>5729.4</v>
      </c>
      <c r="B62">
        <v>33296.9</v>
      </c>
      <c r="C62">
        <v>18730.400000000001</v>
      </c>
      <c r="D62">
        <v>28341.9</v>
      </c>
      <c r="E62">
        <v>8039.14</v>
      </c>
      <c r="G62">
        <v>2765.14</v>
      </c>
      <c r="H62">
        <v>8386.19</v>
      </c>
      <c r="I62">
        <v>6059.88</v>
      </c>
      <c r="J62">
        <v>7514.75</v>
      </c>
      <c r="K62">
        <v>3074.83</v>
      </c>
      <c r="M62">
        <f t="shared" si="3"/>
        <v>11.102316052564886</v>
      </c>
      <c r="N62">
        <f t="shared" si="3"/>
        <v>19.960824321908394</v>
      </c>
      <c r="O62">
        <f t="shared" si="3"/>
        <v>16.47755952297333</v>
      </c>
      <c r="P62">
        <f t="shared" si="3"/>
        <v>18.917054957896791</v>
      </c>
      <c r="Q62">
        <f t="shared" si="3"/>
        <v>12.429311406760631</v>
      </c>
      <c r="S62">
        <f t="shared" si="4"/>
        <v>1548.1634569418618</v>
      </c>
      <c r="T62">
        <f t="shared" si="4"/>
        <v>5004.3374155827269</v>
      </c>
      <c r="U62">
        <f t="shared" si="4"/>
        <v>3410.165195984101</v>
      </c>
      <c r="V62">
        <f t="shared" si="4"/>
        <v>4494.6584015978997</v>
      </c>
      <c r="W62">
        <f t="shared" si="4"/>
        <v>1940.3665425006482</v>
      </c>
      <c r="Y62">
        <f t="shared" si="5"/>
        <v>0.55988610231014047</v>
      </c>
      <c r="Z62">
        <f t="shared" si="5"/>
        <v>0.59673551584005691</v>
      </c>
      <c r="AA62">
        <f t="shared" si="5"/>
        <v>0.56274467414933971</v>
      </c>
      <c r="AB62">
        <f t="shared" si="5"/>
        <v>0.59811150092789511</v>
      </c>
      <c r="AC62">
        <f t="shared" si="5"/>
        <v>0.63104839698475956</v>
      </c>
    </row>
    <row r="63" spans="1:29" x14ac:dyDescent="0.25">
      <c r="A63">
        <v>4434.38</v>
      </c>
      <c r="B63">
        <v>36675.199999999997</v>
      </c>
      <c r="C63">
        <v>14780.8</v>
      </c>
      <c r="D63">
        <v>8404.5300000000007</v>
      </c>
      <c r="E63">
        <v>4280.49</v>
      </c>
      <c r="G63">
        <v>2194.21</v>
      </c>
      <c r="H63">
        <v>8462.93</v>
      </c>
      <c r="I63">
        <v>4659.12</v>
      </c>
      <c r="J63">
        <v>3470.44</v>
      </c>
      <c r="K63">
        <v>2010.77</v>
      </c>
      <c r="M63">
        <f t="shared" si="3"/>
        <v>10.193457285129107</v>
      </c>
      <c r="N63">
        <f t="shared" si="3"/>
        <v>20.614273577675995</v>
      </c>
      <c r="O63">
        <f t="shared" si="3"/>
        <v>15.226842372376488</v>
      </c>
      <c r="P63">
        <f t="shared" si="3"/>
        <v>12.614838136007206</v>
      </c>
      <c r="Q63">
        <f t="shared" si="3"/>
        <v>10.07414894069737</v>
      </c>
      <c r="S63">
        <f t="shared" si="4"/>
        <v>1305.0665370823208</v>
      </c>
      <c r="T63">
        <f t="shared" si="4"/>
        <v>5337.3503356989995</v>
      </c>
      <c r="U63">
        <f t="shared" si="4"/>
        <v>2912.1205116329929</v>
      </c>
      <c r="V63">
        <f t="shared" si="4"/>
        <v>1998.7248134426318</v>
      </c>
      <c r="W63">
        <f t="shared" si="4"/>
        <v>1274.6952696046856</v>
      </c>
      <c r="Y63">
        <f t="shared" si="5"/>
        <v>0.59477740830746406</v>
      </c>
      <c r="Z63">
        <f t="shared" si="5"/>
        <v>0.63067404973206675</v>
      </c>
      <c r="AA63">
        <f t="shared" si="5"/>
        <v>0.62503659739027817</v>
      </c>
      <c r="AB63">
        <f t="shared" si="5"/>
        <v>0.57592835877947224</v>
      </c>
      <c r="AC63">
        <f t="shared" si="5"/>
        <v>0.63393390074682121</v>
      </c>
    </row>
    <row r="64" spans="1:29" x14ac:dyDescent="0.25">
      <c r="A64">
        <v>6843.14</v>
      </c>
      <c r="B64">
        <v>32987.9</v>
      </c>
      <c r="C64">
        <v>20536.2</v>
      </c>
      <c r="D64">
        <v>13509</v>
      </c>
      <c r="E64">
        <v>4388.9799999999996</v>
      </c>
      <c r="G64">
        <v>2987.33</v>
      </c>
      <c r="H64">
        <v>8203.34</v>
      </c>
      <c r="I64">
        <v>6179.82</v>
      </c>
      <c r="J64">
        <v>4578.25</v>
      </c>
      <c r="K64">
        <v>2130.39</v>
      </c>
      <c r="M64">
        <f t="shared" si="3"/>
        <v>11.779558503941569</v>
      </c>
      <c r="N64">
        <f t="shared" si="3"/>
        <v>19.898885889755526</v>
      </c>
      <c r="O64">
        <f t="shared" si="3"/>
        <v>16.990933241448218</v>
      </c>
      <c r="P64">
        <f t="shared" si="3"/>
        <v>14.77695459937871</v>
      </c>
      <c r="Q64">
        <f t="shared" si="3"/>
        <v>10.158550386598725</v>
      </c>
      <c r="S64">
        <f t="shared" si="4"/>
        <v>1742.8004617601437</v>
      </c>
      <c r="T64">
        <f t="shared" si="4"/>
        <v>4973.328685248106</v>
      </c>
      <c r="U64">
        <f t="shared" si="4"/>
        <v>3625.969163936797</v>
      </c>
      <c r="V64">
        <f t="shared" si="4"/>
        <v>2742.5813436351709</v>
      </c>
      <c r="W64">
        <f t="shared" si="4"/>
        <v>1296.1435932207378</v>
      </c>
      <c r="Y64">
        <f t="shared" si="5"/>
        <v>0.58339736880764548</v>
      </c>
      <c r="Z64">
        <f t="shared" si="5"/>
        <v>0.60625655955356061</v>
      </c>
      <c r="AA64">
        <f t="shared" si="5"/>
        <v>0.58674349154777927</v>
      </c>
      <c r="AB64">
        <f t="shared" si="5"/>
        <v>0.59904578029490985</v>
      </c>
      <c r="AC64">
        <f t="shared" si="5"/>
        <v>0.6084067204693685</v>
      </c>
    </row>
    <row r="65" spans="1:29" x14ac:dyDescent="0.25">
      <c r="A65">
        <v>9010.2000000000007</v>
      </c>
      <c r="B65">
        <v>41377.4</v>
      </c>
      <c r="C65">
        <v>25062.6</v>
      </c>
      <c r="D65">
        <v>28714.1</v>
      </c>
      <c r="E65">
        <v>2607.85</v>
      </c>
      <c r="G65">
        <v>3256.58</v>
      </c>
      <c r="H65">
        <v>9433.1</v>
      </c>
      <c r="I65">
        <v>7430.33</v>
      </c>
      <c r="J65">
        <v>7513.16</v>
      </c>
      <c r="K65">
        <v>1653.81</v>
      </c>
      <c r="M65">
        <f t="shared" si="3"/>
        <v>12.910865261354726</v>
      </c>
      <c r="N65">
        <f t="shared" si="3"/>
        <v>21.460093230023432</v>
      </c>
      <c r="O65">
        <f t="shared" si="3"/>
        <v>18.157354778102615</v>
      </c>
      <c r="P65">
        <f t="shared" si="3"/>
        <v>18.999504489197633</v>
      </c>
      <c r="Q65">
        <f t="shared" si="3"/>
        <v>8.5402661967504905</v>
      </c>
      <c r="S65">
        <f t="shared" si="4"/>
        <v>2093.6319489685143</v>
      </c>
      <c r="T65">
        <f t="shared" si="4"/>
        <v>5784.3271541026979</v>
      </c>
      <c r="U65">
        <f t="shared" si="4"/>
        <v>4140.9005286758465</v>
      </c>
      <c r="V65">
        <f t="shared" si="4"/>
        <v>4533.9235056881153</v>
      </c>
      <c r="W65">
        <f t="shared" si="4"/>
        <v>916.0780026946702</v>
      </c>
      <c r="Y65">
        <f t="shared" si="5"/>
        <v>0.64289283511183948</v>
      </c>
      <c r="Z65">
        <f t="shared" si="5"/>
        <v>0.61319472433268996</v>
      </c>
      <c r="AA65">
        <f t="shared" si="5"/>
        <v>0.55729698797709482</v>
      </c>
      <c r="AB65">
        <f t="shared" si="5"/>
        <v>0.60346425547813642</v>
      </c>
      <c r="AC65">
        <f t="shared" si="5"/>
        <v>0.55391973847943243</v>
      </c>
    </row>
    <row r="66" spans="1:29" x14ac:dyDescent="0.25">
      <c r="A66">
        <v>5575.59</v>
      </c>
      <c r="B66">
        <v>29962.6</v>
      </c>
      <c r="C66">
        <v>24205.7</v>
      </c>
      <c r="D66">
        <v>11041.2</v>
      </c>
      <c r="E66">
        <v>7412.93</v>
      </c>
      <c r="G66">
        <v>2512.08</v>
      </c>
      <c r="H66">
        <v>7817.33</v>
      </c>
      <c r="I66">
        <v>6903.77</v>
      </c>
      <c r="J66">
        <v>4338.43</v>
      </c>
      <c r="K66">
        <v>2792.82</v>
      </c>
      <c r="M66">
        <f t="shared" si="3"/>
        <v>11.002063535242433</v>
      </c>
      <c r="N66">
        <f t="shared" si="3"/>
        <v>19.270975707140398</v>
      </c>
      <c r="O66">
        <f t="shared" si="3"/>
        <v>17.948014866257843</v>
      </c>
      <c r="P66">
        <f t="shared" si="3"/>
        <v>13.816009738769385</v>
      </c>
      <c r="Q66">
        <f t="shared" si="3"/>
        <v>12.09782147643574</v>
      </c>
      <c r="S66">
        <f t="shared" si="4"/>
        <v>1520.3302495409009</v>
      </c>
      <c r="T66">
        <f t="shared" si="4"/>
        <v>4664.4135390972533</v>
      </c>
      <c r="U66">
        <f t="shared" si="4"/>
        <v>4045.9683447510215</v>
      </c>
      <c r="V66">
        <f t="shared" si="4"/>
        <v>2397.4794912782372</v>
      </c>
      <c r="W66">
        <f t="shared" si="4"/>
        <v>1838.2474930149156</v>
      </c>
      <c r="Y66">
        <f t="shared" si="5"/>
        <v>0.60520773603583522</v>
      </c>
      <c r="Z66">
        <f t="shared" si="5"/>
        <v>0.59667604400700158</v>
      </c>
      <c r="AA66">
        <f t="shared" si="5"/>
        <v>0.5860520186435848</v>
      </c>
      <c r="AB66">
        <f t="shared" si="5"/>
        <v>0.55261453827265561</v>
      </c>
      <c r="AC66">
        <f t="shared" si="5"/>
        <v>0.65820478692322293</v>
      </c>
    </row>
    <row r="67" spans="1:29" x14ac:dyDescent="0.25">
      <c r="A67">
        <v>3309.65</v>
      </c>
      <c r="B67">
        <v>32400.2</v>
      </c>
      <c r="C67">
        <v>23664.6</v>
      </c>
      <c r="D67">
        <v>11432.6</v>
      </c>
      <c r="E67">
        <v>2404.6</v>
      </c>
      <c r="G67">
        <v>1696.15</v>
      </c>
      <c r="H67">
        <v>8026.25</v>
      </c>
      <c r="I67">
        <v>6324.04</v>
      </c>
      <c r="J67">
        <v>4317.22</v>
      </c>
      <c r="K67">
        <v>1374.52</v>
      </c>
      <c r="M67">
        <f t="shared" si="3"/>
        <v>9.246369149385103</v>
      </c>
      <c r="N67">
        <f t="shared" si="3"/>
        <v>19.780006749235387</v>
      </c>
      <c r="O67">
        <f t="shared" si="3"/>
        <v>17.813267694562597</v>
      </c>
      <c r="P67">
        <f t="shared" si="3"/>
        <v>13.977372564728034</v>
      </c>
      <c r="Q67">
        <f t="shared" si="3"/>
        <v>8.3123691019400656</v>
      </c>
      <c r="S67">
        <f t="shared" si="4"/>
        <v>1073.8215011305595</v>
      </c>
      <c r="T67">
        <f t="shared" si="4"/>
        <v>4914.0832575174563</v>
      </c>
      <c r="U67">
        <f t="shared" si="4"/>
        <v>3985.4450748343324</v>
      </c>
      <c r="V67">
        <f t="shared" si="4"/>
        <v>2453.8088142939423</v>
      </c>
      <c r="W67">
        <f t="shared" si="4"/>
        <v>867.8392298913119</v>
      </c>
      <c r="Y67">
        <f t="shared" si="5"/>
        <v>0.63309347706898533</v>
      </c>
      <c r="Z67">
        <f t="shared" si="5"/>
        <v>0.61225145709608553</v>
      </c>
      <c r="AA67">
        <f t="shared" si="5"/>
        <v>0.63020554500514425</v>
      </c>
      <c r="AB67">
        <f t="shared" si="5"/>
        <v>0.56837706076918526</v>
      </c>
      <c r="AC67">
        <f t="shared" si="5"/>
        <v>0.63137621125288235</v>
      </c>
    </row>
    <row r="68" spans="1:29" x14ac:dyDescent="0.25">
      <c r="A68">
        <v>3867.21</v>
      </c>
      <c r="B68">
        <v>14003.5</v>
      </c>
      <c r="C68">
        <v>16060.7</v>
      </c>
      <c r="D68">
        <v>12446.1</v>
      </c>
      <c r="E68">
        <v>2683.38</v>
      </c>
      <c r="G68">
        <v>2037.99</v>
      </c>
      <c r="H68">
        <v>5050.88</v>
      </c>
      <c r="I68">
        <v>5345.74</v>
      </c>
      <c r="J68">
        <v>4503.21</v>
      </c>
      <c r="K68">
        <v>1575.77</v>
      </c>
      <c r="M68">
        <f t="shared" si="3"/>
        <v>9.7388973985100087</v>
      </c>
      <c r="N68">
        <f t="shared" si="3"/>
        <v>14.955102834597163</v>
      </c>
      <c r="O68">
        <f t="shared" si="3"/>
        <v>15.654241462628212</v>
      </c>
      <c r="P68">
        <f t="shared" si="3"/>
        <v>14.378766587098992</v>
      </c>
      <c r="Q68">
        <f t="shared" si="3"/>
        <v>8.6219320921045615</v>
      </c>
      <c r="S68">
        <f t="shared" si="4"/>
        <v>1191.2672990861352</v>
      </c>
      <c r="T68">
        <f t="shared" si="4"/>
        <v>2809.1080659648042</v>
      </c>
      <c r="U68">
        <f t="shared" si="4"/>
        <v>3077.8942636745692</v>
      </c>
      <c r="V68">
        <f t="shared" si="4"/>
        <v>2596.7665427924067</v>
      </c>
      <c r="W68">
        <f t="shared" si="4"/>
        <v>933.68167529083348</v>
      </c>
      <c r="Y68">
        <f t="shared" si="5"/>
        <v>0.58453049283172887</v>
      </c>
      <c r="Z68">
        <f t="shared" si="5"/>
        <v>0.55616210758616402</v>
      </c>
      <c r="AA68">
        <f t="shared" si="5"/>
        <v>0.57576579924847993</v>
      </c>
      <c r="AB68">
        <f t="shared" si="5"/>
        <v>0.57664788957041901</v>
      </c>
      <c r="AC68">
        <f t="shared" si="5"/>
        <v>0.59252408364852327</v>
      </c>
    </row>
    <row r="69" spans="1:29" x14ac:dyDescent="0.25">
      <c r="A69">
        <v>3607.65</v>
      </c>
      <c r="B69">
        <v>8570.74</v>
      </c>
      <c r="C69">
        <v>6457.23</v>
      </c>
      <c r="D69">
        <v>17288.3</v>
      </c>
      <c r="E69">
        <v>2565.27</v>
      </c>
      <c r="G69">
        <v>1810.78</v>
      </c>
      <c r="H69">
        <v>3507.02</v>
      </c>
      <c r="I69">
        <v>2804.91</v>
      </c>
      <c r="J69">
        <v>5458.7</v>
      </c>
      <c r="K69">
        <v>1464.07</v>
      </c>
      <c r="M69">
        <f t="shared" si="3"/>
        <v>9.5159467744047106</v>
      </c>
      <c r="N69">
        <f t="shared" si="3"/>
        <v>12.697453917203326</v>
      </c>
      <c r="O69">
        <f t="shared" si="3"/>
        <v>11.55382957128405</v>
      </c>
      <c r="P69">
        <f t="shared" si="3"/>
        <v>16.043334375084594</v>
      </c>
      <c r="Q69">
        <f t="shared" si="3"/>
        <v>8.4935301452385001</v>
      </c>
      <c r="S69">
        <f t="shared" si="4"/>
        <v>1137.348732247091</v>
      </c>
      <c r="T69">
        <f t="shared" si="4"/>
        <v>2024.9902199025464</v>
      </c>
      <c r="U69">
        <f t="shared" si="4"/>
        <v>1676.6466806942087</v>
      </c>
      <c r="V69">
        <f t="shared" si="4"/>
        <v>3232.8005380568834</v>
      </c>
      <c r="W69">
        <f t="shared" si="4"/>
        <v>906.07908236062372</v>
      </c>
      <c r="Y69">
        <f t="shared" si="5"/>
        <v>0.62809879292188509</v>
      </c>
      <c r="Z69">
        <f t="shared" si="5"/>
        <v>0.57741051374173702</v>
      </c>
      <c r="AA69">
        <f t="shared" si="5"/>
        <v>0.59775418130856561</v>
      </c>
      <c r="AB69">
        <f t="shared" si="5"/>
        <v>0.59222901754206747</v>
      </c>
      <c r="AC69">
        <f t="shared" si="5"/>
        <v>0.61887688591435097</v>
      </c>
    </row>
    <row r="70" spans="1:29" x14ac:dyDescent="0.25">
      <c r="A70">
        <v>3839.74</v>
      </c>
      <c r="B70">
        <v>19371.7</v>
      </c>
      <c r="C70">
        <v>17118.099999999999</v>
      </c>
      <c r="D70">
        <v>3758.69</v>
      </c>
      <c r="E70">
        <v>2618.83</v>
      </c>
      <c r="G70">
        <v>2000.94</v>
      </c>
      <c r="H70">
        <v>5764.67</v>
      </c>
      <c r="I70">
        <v>5516.01</v>
      </c>
      <c r="J70">
        <v>2056.34</v>
      </c>
      <c r="K70">
        <v>1501.42</v>
      </c>
      <c r="M70">
        <f t="shared" si="3"/>
        <v>9.715783106208054</v>
      </c>
      <c r="N70">
        <f t="shared" si="3"/>
        <v>16.663508601918505</v>
      </c>
      <c r="O70">
        <f t="shared" si="3"/>
        <v>15.990512803892486</v>
      </c>
      <c r="P70">
        <f t="shared" si="3"/>
        <v>9.6469354955005198</v>
      </c>
      <c r="Q70">
        <f t="shared" si="3"/>
        <v>8.5522352932430881</v>
      </c>
      <c r="S70">
        <f t="shared" si="4"/>
        <v>1185.6193035679855</v>
      </c>
      <c r="T70">
        <f t="shared" si="4"/>
        <v>3487.5668377132224</v>
      </c>
      <c r="U70">
        <f t="shared" si="4"/>
        <v>3211.5480366270062</v>
      </c>
      <c r="V70">
        <f t="shared" si="4"/>
        <v>1168.8758575466093</v>
      </c>
      <c r="W70">
        <f t="shared" si="4"/>
        <v>918.64755009806822</v>
      </c>
      <c r="Y70">
        <f t="shared" si="5"/>
        <v>0.592531162137788</v>
      </c>
      <c r="Z70">
        <f t="shared" si="5"/>
        <v>0.60498984984625703</v>
      </c>
      <c r="AA70">
        <f t="shared" si="5"/>
        <v>0.58222302654038083</v>
      </c>
      <c r="AB70">
        <f t="shared" si="5"/>
        <v>0.56842538565928258</v>
      </c>
      <c r="AC70">
        <f t="shared" si="5"/>
        <v>0.61185247971791246</v>
      </c>
    </row>
    <row r="71" spans="1:29" x14ac:dyDescent="0.25">
      <c r="A71">
        <v>4446.74</v>
      </c>
      <c r="B71">
        <v>9471.6200000000008</v>
      </c>
      <c r="C71">
        <v>11699.1</v>
      </c>
      <c r="D71">
        <v>17532.8</v>
      </c>
      <c r="E71">
        <v>2938.81</v>
      </c>
      <c r="G71">
        <v>1987.88</v>
      </c>
      <c r="H71">
        <v>3848.24</v>
      </c>
      <c r="I71">
        <v>4378.12</v>
      </c>
      <c r="J71">
        <v>5796.27</v>
      </c>
      <c r="K71">
        <v>1599.06</v>
      </c>
      <c r="M71">
        <f t="shared" si="3"/>
        <v>10.202919280877124</v>
      </c>
      <c r="N71">
        <f t="shared" si="3"/>
        <v>13.12759874592615</v>
      </c>
      <c r="O71">
        <f t="shared" si="3"/>
        <v>14.08514610161401</v>
      </c>
      <c r="P71">
        <f t="shared" si="3"/>
        <v>16.118611632030014</v>
      </c>
      <c r="Q71">
        <f t="shared" si="3"/>
        <v>8.8872563635763449</v>
      </c>
      <c r="S71">
        <f t="shared" si="4"/>
        <v>1307.4904968623027</v>
      </c>
      <c r="T71">
        <f t="shared" si="4"/>
        <v>2164.5131413555655</v>
      </c>
      <c r="U71">
        <f t="shared" si="4"/>
        <v>2491.7952392398829</v>
      </c>
      <c r="V71">
        <f t="shared" si="4"/>
        <v>3263.2090902593186</v>
      </c>
      <c r="W71">
        <f t="shared" si="4"/>
        <v>992.03057043941874</v>
      </c>
      <c r="Y71">
        <f t="shared" si="5"/>
        <v>0.65773109889042736</v>
      </c>
      <c r="Z71">
        <f t="shared" si="5"/>
        <v>0.56246833392812445</v>
      </c>
      <c r="AA71">
        <f t="shared" si="5"/>
        <v>0.56914731419876174</v>
      </c>
      <c r="AB71">
        <f t="shared" si="5"/>
        <v>0.56298431409498151</v>
      </c>
      <c r="AC71">
        <f t="shared" si="5"/>
        <v>0.62038358187899068</v>
      </c>
    </row>
    <row r="72" spans="1:29" x14ac:dyDescent="0.25">
      <c r="A72">
        <v>7673.99</v>
      </c>
      <c r="B72">
        <v>11292.6</v>
      </c>
      <c r="C72">
        <v>20147.599999999999</v>
      </c>
      <c r="D72">
        <v>13077.8</v>
      </c>
      <c r="E72">
        <v>2536.44</v>
      </c>
      <c r="G72">
        <v>2854.75</v>
      </c>
      <c r="H72">
        <v>3951.48</v>
      </c>
      <c r="I72">
        <v>6654.62</v>
      </c>
      <c r="J72">
        <v>4978.1400000000003</v>
      </c>
      <c r="K72">
        <v>1458.01</v>
      </c>
      <c r="M72">
        <f t="shared" si="3"/>
        <v>12.238201929529426</v>
      </c>
      <c r="N72">
        <f t="shared" si="3"/>
        <v>13.920083918521829</v>
      </c>
      <c r="O72">
        <f t="shared" si="3"/>
        <v>16.88307870717734</v>
      </c>
      <c r="P72">
        <f t="shared" si="3"/>
        <v>14.618027309370703</v>
      </c>
      <c r="Q72">
        <f t="shared" si="3"/>
        <v>8.4615917827120555</v>
      </c>
      <c r="S72">
        <f t="shared" si="4"/>
        <v>1881.1562460372986</v>
      </c>
      <c r="T72">
        <f t="shared" si="4"/>
        <v>2433.7353279115468</v>
      </c>
      <c r="U72">
        <f t="shared" si="4"/>
        <v>3580.0816337072761</v>
      </c>
      <c r="V72">
        <f t="shared" si="4"/>
        <v>2683.9052335638962</v>
      </c>
      <c r="W72">
        <f t="shared" si="4"/>
        <v>899.27760584558803</v>
      </c>
      <c r="Y72">
        <f t="shared" si="5"/>
        <v>0.6589565622339254</v>
      </c>
      <c r="Z72">
        <f t="shared" si="5"/>
        <v>0.61590475667637112</v>
      </c>
      <c r="AA72">
        <f t="shared" si="5"/>
        <v>0.5379843828358758</v>
      </c>
      <c r="AB72">
        <f t="shared" si="5"/>
        <v>0.53913815874280269</v>
      </c>
      <c r="AC72">
        <f t="shared" si="5"/>
        <v>0.6167842510309175</v>
      </c>
    </row>
    <row r="73" spans="1:29" x14ac:dyDescent="0.25">
      <c r="A73">
        <v>7040.9</v>
      </c>
      <c r="B73">
        <v>22329.8</v>
      </c>
      <c r="C73">
        <v>9994.83</v>
      </c>
      <c r="D73">
        <v>35727.5</v>
      </c>
      <c r="E73">
        <v>1455.67</v>
      </c>
      <c r="G73">
        <v>2683.48</v>
      </c>
      <c r="H73">
        <v>6517.97</v>
      </c>
      <c r="I73">
        <v>4123.6000000000004</v>
      </c>
      <c r="J73">
        <v>8536.2199999999993</v>
      </c>
      <c r="K73">
        <v>1006.13</v>
      </c>
      <c r="M73">
        <f t="shared" si="3"/>
        <v>11.891955183539377</v>
      </c>
      <c r="N73">
        <f t="shared" si="3"/>
        <v>17.471846929491814</v>
      </c>
      <c r="O73">
        <f t="shared" si="3"/>
        <v>13.365001412863281</v>
      </c>
      <c r="P73">
        <f t="shared" si="3"/>
        <v>20.435161818153194</v>
      </c>
      <c r="Q73">
        <f t="shared" si="3"/>
        <v>7.0317731072634482</v>
      </c>
      <c r="S73">
        <f t="shared" si="4"/>
        <v>1776.2175919766016</v>
      </c>
      <c r="T73">
        <f t="shared" si="4"/>
        <v>3834.1338652025624</v>
      </c>
      <c r="U73">
        <f t="shared" si="4"/>
        <v>2243.5081803389189</v>
      </c>
      <c r="V73">
        <f t="shared" si="4"/>
        <v>5245.0037319883741</v>
      </c>
      <c r="W73">
        <f t="shared" si="4"/>
        <v>621.03966288234017</v>
      </c>
      <c r="Y73">
        <f t="shared" si="5"/>
        <v>0.66190826537801717</v>
      </c>
      <c r="Z73">
        <f t="shared" si="5"/>
        <v>0.58824048978478916</v>
      </c>
      <c r="AA73">
        <f t="shared" si="5"/>
        <v>0.5440654234986223</v>
      </c>
      <c r="AB73">
        <f t="shared" si="5"/>
        <v>0.61444102096576403</v>
      </c>
      <c r="AC73">
        <f t="shared" si="5"/>
        <v>0.61725588431151057</v>
      </c>
    </row>
    <row r="74" spans="1:29" x14ac:dyDescent="0.25">
      <c r="A74">
        <v>7367.74</v>
      </c>
      <c r="B74">
        <v>7439.14</v>
      </c>
      <c r="C74">
        <v>23825.3</v>
      </c>
      <c r="D74">
        <v>9992.0499999999993</v>
      </c>
      <c r="E74">
        <v>1400.74</v>
      </c>
      <c r="G74">
        <v>3605.4</v>
      </c>
      <c r="H74">
        <v>2942.49</v>
      </c>
      <c r="I74">
        <v>6696.52</v>
      </c>
      <c r="J74">
        <v>3955.75</v>
      </c>
      <c r="K74">
        <v>955.65800000000002</v>
      </c>
      <c r="M74">
        <f t="shared" si="3"/>
        <v>12.07318815578709</v>
      </c>
      <c r="N74">
        <f t="shared" si="3"/>
        <v>12.112062850505389</v>
      </c>
      <c r="O74">
        <f t="shared" si="3"/>
        <v>17.853498485892526</v>
      </c>
      <c r="P74">
        <f t="shared" si="3"/>
        <v>13.36376216719848</v>
      </c>
      <c r="Q74">
        <f t="shared" si="3"/>
        <v>6.9421881832703392</v>
      </c>
      <c r="S74">
        <f t="shared" si="4"/>
        <v>1830.7691153976732</v>
      </c>
      <c r="T74">
        <f t="shared" si="4"/>
        <v>1842.5779551720846</v>
      </c>
      <c r="U74">
        <f t="shared" si="4"/>
        <v>4003.4674468132303</v>
      </c>
      <c r="V74">
        <f t="shared" si="4"/>
        <v>2243.0921491237546</v>
      </c>
      <c r="W74">
        <f t="shared" si="4"/>
        <v>605.31634825554545</v>
      </c>
      <c r="Y74">
        <f t="shared" si="5"/>
        <v>0.50778529855152632</v>
      </c>
      <c r="Z74">
        <f t="shared" si="5"/>
        <v>0.62619684524742125</v>
      </c>
      <c r="AA74">
        <f t="shared" si="5"/>
        <v>0.5978429761746743</v>
      </c>
      <c r="AB74">
        <f t="shared" si="5"/>
        <v>0.56704598347310997</v>
      </c>
      <c r="AC74">
        <f t="shared" si="5"/>
        <v>0.63340269035109364</v>
      </c>
    </row>
    <row r="75" spans="1:29" x14ac:dyDescent="0.25">
      <c r="A75">
        <v>4526.3900000000003</v>
      </c>
      <c r="B75">
        <v>11846</v>
      </c>
      <c r="C75">
        <v>10597.7</v>
      </c>
      <c r="D75">
        <v>10044.200000000001</v>
      </c>
      <c r="E75">
        <v>1635.57</v>
      </c>
      <c r="G75">
        <v>2306.5300000000002</v>
      </c>
      <c r="H75">
        <v>4285.88</v>
      </c>
      <c r="I75">
        <v>3790.15</v>
      </c>
      <c r="J75">
        <v>3518.83</v>
      </c>
      <c r="K75">
        <v>1093.07</v>
      </c>
      <c r="M75">
        <f t="shared" si="3"/>
        <v>10.263477360065933</v>
      </c>
      <c r="N75">
        <f t="shared" si="3"/>
        <v>14.14385453809588</v>
      </c>
      <c r="O75">
        <f t="shared" si="3"/>
        <v>13.628490179157385</v>
      </c>
      <c r="P75">
        <f t="shared" si="3"/>
        <v>13.386970993443532</v>
      </c>
      <c r="Q75">
        <f t="shared" si="3"/>
        <v>7.3102727966787366</v>
      </c>
      <c r="S75">
        <f t="shared" si="4"/>
        <v>1323.0574320585597</v>
      </c>
      <c r="T75">
        <f t="shared" si="4"/>
        <v>2512.6106822068818</v>
      </c>
      <c r="U75">
        <f t="shared" si="4"/>
        <v>2332.8409517161695</v>
      </c>
      <c r="V75">
        <f t="shared" si="4"/>
        <v>2250.890064283989</v>
      </c>
      <c r="W75">
        <f t="shared" si="4"/>
        <v>671.20750982497611</v>
      </c>
      <c r="Y75">
        <f t="shared" si="5"/>
        <v>0.57361379737465357</v>
      </c>
      <c r="Z75">
        <f t="shared" si="5"/>
        <v>0.58625315739285322</v>
      </c>
      <c r="AA75">
        <f t="shared" si="5"/>
        <v>0.61550095687932382</v>
      </c>
      <c r="AB75">
        <f t="shared" si="5"/>
        <v>0.63967002221874569</v>
      </c>
      <c r="AC75">
        <f t="shared" si="5"/>
        <v>0.61405720569128797</v>
      </c>
    </row>
    <row r="76" spans="1:29" x14ac:dyDescent="0.25">
      <c r="A76">
        <v>4537.38</v>
      </c>
      <c r="B76">
        <v>14385.3</v>
      </c>
      <c r="C76">
        <v>15170.8</v>
      </c>
      <c r="D76">
        <v>10685.6</v>
      </c>
      <c r="E76">
        <v>2454.04</v>
      </c>
      <c r="G76">
        <v>2117.29</v>
      </c>
      <c r="H76">
        <v>4829.93</v>
      </c>
      <c r="I76">
        <v>5019.26</v>
      </c>
      <c r="J76">
        <v>4262.67</v>
      </c>
      <c r="K76">
        <v>1596.69</v>
      </c>
      <c r="M76">
        <f t="shared" si="3"/>
        <v>10.271777164140543</v>
      </c>
      <c r="N76">
        <f t="shared" si="3"/>
        <v>15.089801015086998</v>
      </c>
      <c r="O76">
        <f t="shared" si="3"/>
        <v>15.359604490642578</v>
      </c>
      <c r="P76">
        <f t="shared" si="3"/>
        <v>13.666065862148315</v>
      </c>
      <c r="Q76">
        <f t="shared" si="3"/>
        <v>8.3689521393109594</v>
      </c>
      <c r="S76">
        <f t="shared" si="4"/>
        <v>1325.1981407385749</v>
      </c>
      <c r="T76">
        <f t="shared" si="4"/>
        <v>2859.938309117003</v>
      </c>
      <c r="U76">
        <f t="shared" si="4"/>
        <v>2963.1231733686336</v>
      </c>
      <c r="V76">
        <f t="shared" si="4"/>
        <v>2345.7226332261093</v>
      </c>
      <c r="W76">
        <f t="shared" si="4"/>
        <v>879.6943604705732</v>
      </c>
      <c r="Y76">
        <f t="shared" si="5"/>
        <v>0.6258935435101356</v>
      </c>
      <c r="Z76">
        <f t="shared" si="5"/>
        <v>0.59212831430621204</v>
      </c>
      <c r="AA76">
        <f t="shared" si="5"/>
        <v>0.59035060414655416</v>
      </c>
      <c r="AB76">
        <f t="shared" si="5"/>
        <v>0.55029421306976833</v>
      </c>
      <c r="AC76">
        <f t="shared" si="5"/>
        <v>0.55094875052175007</v>
      </c>
    </row>
    <row r="77" spans="1:29" x14ac:dyDescent="0.25">
      <c r="A77">
        <v>3543.11</v>
      </c>
      <c r="B77">
        <v>6806.05</v>
      </c>
      <c r="C77">
        <v>13602.5</v>
      </c>
      <c r="D77">
        <v>11236.3</v>
      </c>
      <c r="E77">
        <v>8254.75</v>
      </c>
      <c r="G77">
        <v>1882.57</v>
      </c>
      <c r="H77">
        <v>2735.08</v>
      </c>
      <c r="I77">
        <v>4883.75</v>
      </c>
      <c r="J77">
        <v>4156.72</v>
      </c>
      <c r="K77">
        <v>3264.85</v>
      </c>
      <c r="M77">
        <f t="shared" si="3"/>
        <v>9.4588589719447622</v>
      </c>
      <c r="N77">
        <f t="shared" si="3"/>
        <v>11.758238098699756</v>
      </c>
      <c r="O77">
        <f t="shared" si="3"/>
        <v>14.810968216386572</v>
      </c>
      <c r="P77">
        <f t="shared" si="3"/>
        <v>13.896912203087501</v>
      </c>
      <c r="Q77">
        <f t="shared" si="3"/>
        <v>12.539450731745365</v>
      </c>
      <c r="S77">
        <f t="shared" si="4"/>
        <v>1123.7433639223175</v>
      </c>
      <c r="T77">
        <f t="shared" si="4"/>
        <v>1736.4974096125736</v>
      </c>
      <c r="U77">
        <f t="shared" si="4"/>
        <v>2755.2216306055743</v>
      </c>
      <c r="V77">
        <f t="shared" si="4"/>
        <v>2425.6395598808481</v>
      </c>
      <c r="W77">
        <f t="shared" si="4"/>
        <v>1974.9070776525996</v>
      </c>
      <c r="Y77">
        <f t="shared" si="5"/>
        <v>0.59691982976586133</v>
      </c>
      <c r="Z77">
        <f t="shared" si="5"/>
        <v>0.63489821490141918</v>
      </c>
      <c r="AA77">
        <f t="shared" si="5"/>
        <v>0.56416107102238533</v>
      </c>
      <c r="AB77">
        <f t="shared" si="5"/>
        <v>0.58354653666372713</v>
      </c>
      <c r="AC77">
        <f t="shared" si="5"/>
        <v>0.60489978947045031</v>
      </c>
    </row>
    <row r="78" spans="1:29" x14ac:dyDescent="0.25">
      <c r="A78">
        <v>2651.84</v>
      </c>
      <c r="B78">
        <v>28895.5</v>
      </c>
      <c r="C78">
        <v>5214.3999999999996</v>
      </c>
      <c r="D78">
        <v>23808.7</v>
      </c>
      <c r="E78">
        <v>6597.21</v>
      </c>
      <c r="G78">
        <v>1511.11</v>
      </c>
      <c r="H78">
        <v>7018.56</v>
      </c>
      <c r="I78">
        <v>2449.9699999999998</v>
      </c>
      <c r="J78">
        <v>6575.91</v>
      </c>
      <c r="K78">
        <v>2889.32</v>
      </c>
      <c r="M78">
        <f t="shared" si="3"/>
        <v>8.5880186223514077</v>
      </c>
      <c r="N78">
        <f t="shared" si="3"/>
        <v>19.039430028185549</v>
      </c>
      <c r="O78">
        <f t="shared" si="3"/>
        <v>10.759167106054804</v>
      </c>
      <c r="P78">
        <f t="shared" si="3"/>
        <v>17.849351116893253</v>
      </c>
      <c r="Q78">
        <f t="shared" si="3"/>
        <v>11.63672152068105</v>
      </c>
      <c r="S78">
        <f t="shared" si="4"/>
        <v>926.35104205465348</v>
      </c>
      <c r="T78">
        <f t="shared" si="4"/>
        <v>4552.9986912250606</v>
      </c>
      <c r="U78">
        <f t="shared" si="4"/>
        <v>1453.941540809107</v>
      </c>
      <c r="V78">
        <f t="shared" si="4"/>
        <v>4001.6076512943787</v>
      </c>
      <c r="W78">
        <f t="shared" si="4"/>
        <v>1700.7908941385115</v>
      </c>
      <c r="Y78">
        <f t="shared" si="5"/>
        <v>0.61302687564416458</v>
      </c>
      <c r="Z78">
        <f t="shared" si="5"/>
        <v>0.64870838052607094</v>
      </c>
      <c r="AA78">
        <f t="shared" si="5"/>
        <v>0.59345279362976167</v>
      </c>
      <c r="AB78">
        <f t="shared" si="5"/>
        <v>0.60852530696046303</v>
      </c>
      <c r="AC78">
        <f t="shared" si="5"/>
        <v>0.58864746519544786</v>
      </c>
    </row>
    <row r="79" spans="1:29" x14ac:dyDescent="0.25">
      <c r="A79">
        <v>4049.85</v>
      </c>
      <c r="B79">
        <v>11251.4</v>
      </c>
      <c r="C79">
        <v>11497.2</v>
      </c>
      <c r="D79">
        <v>13682.1</v>
      </c>
      <c r="E79">
        <v>4766.63</v>
      </c>
      <c r="G79">
        <v>1997.59</v>
      </c>
      <c r="H79">
        <v>4269.41</v>
      </c>
      <c r="I79">
        <v>4230.91</v>
      </c>
      <c r="J79">
        <v>5012.71</v>
      </c>
      <c r="K79">
        <v>2294.1</v>
      </c>
      <c r="M79">
        <f t="shared" si="3"/>
        <v>9.8898609248369738</v>
      </c>
      <c r="N79">
        <f t="shared" si="3"/>
        <v>13.903134578912045</v>
      </c>
      <c r="O79">
        <f t="shared" si="3"/>
        <v>14.003649553330982</v>
      </c>
      <c r="P79">
        <f t="shared" si="3"/>
        <v>14.839802642062676</v>
      </c>
      <c r="Q79">
        <f t="shared" si="3"/>
        <v>10.441935809414007</v>
      </c>
      <c r="S79">
        <f t="shared" si="4"/>
        <v>1228.4854248544725</v>
      </c>
      <c r="T79">
        <f t="shared" si="4"/>
        <v>2427.812218058908</v>
      </c>
      <c r="U79">
        <f t="shared" si="4"/>
        <v>2463.0436422050884</v>
      </c>
      <c r="V79">
        <f t="shared" si="4"/>
        <v>2765.9599652394522</v>
      </c>
      <c r="W79">
        <f t="shared" si="4"/>
        <v>1369.4673345059073</v>
      </c>
      <c r="Y79">
        <f t="shared" si="5"/>
        <v>0.61498376786751663</v>
      </c>
      <c r="Z79">
        <f t="shared" si="5"/>
        <v>0.56865286258731484</v>
      </c>
      <c r="AA79">
        <f t="shared" si="5"/>
        <v>0.58215458192329506</v>
      </c>
      <c r="AB79">
        <f t="shared" si="5"/>
        <v>0.55178934453408479</v>
      </c>
      <c r="AC79">
        <f t="shared" si="5"/>
        <v>0.59695189159404882</v>
      </c>
    </row>
    <row r="80" spans="1:29" x14ac:dyDescent="0.25">
      <c r="A80">
        <v>3508.77</v>
      </c>
      <c r="B80">
        <v>13533.8</v>
      </c>
      <c r="C80">
        <v>5837.87</v>
      </c>
      <c r="D80">
        <v>5033.1000000000004</v>
      </c>
      <c r="E80">
        <v>6183.85</v>
      </c>
      <c r="G80">
        <v>1957.54</v>
      </c>
      <c r="H80">
        <v>4824.45</v>
      </c>
      <c r="I80">
        <v>2906.63</v>
      </c>
      <c r="J80">
        <v>2470.59</v>
      </c>
      <c r="K80">
        <v>3001.91</v>
      </c>
      <c r="M80">
        <f t="shared" si="3"/>
        <v>9.4282011331322426</v>
      </c>
      <c r="N80">
        <f t="shared" si="3"/>
        <v>14.785991647436056</v>
      </c>
      <c r="O80">
        <f t="shared" si="3"/>
        <v>11.171942153937326</v>
      </c>
      <c r="P80">
        <f t="shared" si="3"/>
        <v>10.632997820467992</v>
      </c>
      <c r="Q80">
        <f t="shared" si="3"/>
        <v>11.388421186169468</v>
      </c>
      <c r="S80">
        <f t="shared" si="4"/>
        <v>1116.4706661813591</v>
      </c>
      <c r="T80">
        <f t="shared" si="4"/>
        <v>2745.9368954154929</v>
      </c>
      <c r="U80">
        <f t="shared" si="4"/>
        <v>1567.6423811259779</v>
      </c>
      <c r="V80">
        <f t="shared" si="4"/>
        <v>1420.0416716849682</v>
      </c>
      <c r="W80">
        <f t="shared" si="4"/>
        <v>1628.9834821467357</v>
      </c>
      <c r="Y80">
        <f t="shared" si="5"/>
        <v>0.57034373048896014</v>
      </c>
      <c r="Z80">
        <f t="shared" si="5"/>
        <v>0.56917097190674437</v>
      </c>
      <c r="AA80">
        <f t="shared" si="5"/>
        <v>0.53933331078464675</v>
      </c>
      <c r="AB80">
        <f t="shared" si="5"/>
        <v>0.57477836131651472</v>
      </c>
      <c r="AC80">
        <f t="shared" si="5"/>
        <v>0.54264900751412792</v>
      </c>
    </row>
    <row r="81" spans="1:29" x14ac:dyDescent="0.25">
      <c r="A81">
        <v>2535.11</v>
      </c>
      <c r="B81">
        <v>7432.27</v>
      </c>
      <c r="C81">
        <v>7430.89</v>
      </c>
      <c r="D81">
        <v>18764.599999999999</v>
      </c>
      <c r="E81">
        <v>4067.64</v>
      </c>
      <c r="G81">
        <v>1457.7</v>
      </c>
      <c r="H81">
        <v>3175.44</v>
      </c>
      <c r="I81">
        <v>3523.82</v>
      </c>
      <c r="J81">
        <v>5776.65</v>
      </c>
      <c r="K81">
        <v>1920.67</v>
      </c>
      <c r="M81">
        <f t="shared" si="3"/>
        <v>8.4601125592508897</v>
      </c>
      <c r="N81">
        <f t="shared" si="3"/>
        <v>12.108333230346151</v>
      </c>
      <c r="O81">
        <f t="shared" si="3"/>
        <v>12.107583771829296</v>
      </c>
      <c r="P81">
        <f t="shared" si="3"/>
        <v>16.487582264912792</v>
      </c>
      <c r="Q81">
        <f t="shared" si="3"/>
        <v>9.9043210185318298</v>
      </c>
      <c r="S81">
        <f t="shared" si="4"/>
        <v>898.96321671084479</v>
      </c>
      <c r="T81">
        <f t="shared" si="4"/>
        <v>1841.443374230837</v>
      </c>
      <c r="U81">
        <f t="shared" si="4"/>
        <v>1841.2154249858133</v>
      </c>
      <c r="V81">
        <f t="shared" si="4"/>
        <v>3414.3150339148715</v>
      </c>
      <c r="W81">
        <f t="shared" si="4"/>
        <v>1232.0804199669303</v>
      </c>
      <c r="Y81">
        <f t="shared" si="5"/>
        <v>0.61669974391908122</v>
      </c>
      <c r="Z81">
        <f t="shared" si="5"/>
        <v>0.57990180076803122</v>
      </c>
      <c r="AA81">
        <f t="shared" si="5"/>
        <v>0.52250552666873262</v>
      </c>
      <c r="AB81">
        <f t="shared" si="5"/>
        <v>0.59105450977900198</v>
      </c>
      <c r="AC81">
        <f t="shared" si="5"/>
        <v>0.64148470063411744</v>
      </c>
    </row>
    <row r="82" spans="1:29" x14ac:dyDescent="0.25">
      <c r="A82">
        <v>2745.22</v>
      </c>
      <c r="B82">
        <v>9622.68</v>
      </c>
      <c r="C82">
        <v>8053</v>
      </c>
      <c r="D82">
        <v>8197.16</v>
      </c>
      <c r="E82">
        <v>2967.64</v>
      </c>
      <c r="G82">
        <v>1584.93</v>
      </c>
      <c r="H82">
        <v>3806.37</v>
      </c>
      <c r="I82">
        <v>3300.03</v>
      </c>
      <c r="J82">
        <v>3515.06</v>
      </c>
      <c r="K82">
        <v>1770.99</v>
      </c>
      <c r="M82">
        <f t="shared" si="3"/>
        <v>8.6876621432957233</v>
      </c>
      <c r="N82">
        <f t="shared" si="3"/>
        <v>13.197020348313231</v>
      </c>
      <c r="O82">
        <f t="shared" si="3"/>
        <v>12.436450286006711</v>
      </c>
      <c r="P82">
        <f t="shared" si="3"/>
        <v>12.510221787546254</v>
      </c>
      <c r="Q82">
        <f t="shared" si="3"/>
        <v>8.9162234502044306</v>
      </c>
      <c r="S82">
        <f t="shared" si="4"/>
        <v>947.97194736163374</v>
      </c>
      <c r="T82">
        <f t="shared" si="4"/>
        <v>2187.4665066868461</v>
      </c>
      <c r="U82">
        <f t="shared" si="4"/>
        <v>1942.596114196934</v>
      </c>
      <c r="V82">
        <f t="shared" si="4"/>
        <v>1965.7109536203784</v>
      </c>
      <c r="W82">
        <f t="shared" si="4"/>
        <v>998.50795011153104</v>
      </c>
      <c r="Y82">
        <f t="shared" si="5"/>
        <v>0.59811597191146215</v>
      </c>
      <c r="Z82">
        <f t="shared" si="5"/>
        <v>0.57468572595066847</v>
      </c>
      <c r="AA82">
        <f t="shared" si="5"/>
        <v>0.58866013769478875</v>
      </c>
      <c r="AB82">
        <f t="shared" si="5"/>
        <v>0.55922543388174839</v>
      </c>
      <c r="AC82">
        <f t="shared" si="5"/>
        <v>0.56381343209816603</v>
      </c>
    </row>
    <row r="83" spans="1:29" x14ac:dyDescent="0.25">
      <c r="A83">
        <v>2764.45</v>
      </c>
      <c r="B83">
        <v>18650.7</v>
      </c>
      <c r="C83">
        <v>8572.1</v>
      </c>
      <c r="D83">
        <v>14029.5</v>
      </c>
      <c r="E83">
        <v>3041.8</v>
      </c>
      <c r="G83">
        <v>1508.55</v>
      </c>
      <c r="H83">
        <v>5696.78</v>
      </c>
      <c r="I83">
        <v>3346.66</v>
      </c>
      <c r="J83">
        <v>4780.83</v>
      </c>
      <c r="K83">
        <v>1715.65</v>
      </c>
      <c r="M83">
        <f t="shared" si="3"/>
        <v>8.7079003713908243</v>
      </c>
      <c r="N83">
        <f t="shared" si="3"/>
        <v>16.454154993392493</v>
      </c>
      <c r="O83">
        <f t="shared" si="3"/>
        <v>12.698125489864909</v>
      </c>
      <c r="P83">
        <f t="shared" si="3"/>
        <v>14.964352719169746</v>
      </c>
      <c r="Q83">
        <f t="shared" si="3"/>
        <v>8.9898840495729164</v>
      </c>
      <c r="S83">
        <f t="shared" si="4"/>
        <v>952.39376270853973</v>
      </c>
      <c r="T83">
        <f t="shared" si="4"/>
        <v>3400.484559825084</v>
      </c>
      <c r="U83">
        <f t="shared" si="4"/>
        <v>2025.2044304118431</v>
      </c>
      <c r="V83">
        <f t="shared" si="4"/>
        <v>2812.5840649347606</v>
      </c>
      <c r="W83">
        <f t="shared" si="4"/>
        <v>1015.0742712230553</v>
      </c>
      <c r="Y83">
        <f t="shared" si="5"/>
        <v>0.63133059077162823</v>
      </c>
      <c r="Z83">
        <f t="shared" si="5"/>
        <v>0.59691344229987542</v>
      </c>
      <c r="AA83">
        <f t="shared" si="5"/>
        <v>0.60514197152141036</v>
      </c>
      <c r="AB83">
        <f t="shared" si="5"/>
        <v>0.58830455484398325</v>
      </c>
      <c r="AC83">
        <f t="shared" si="5"/>
        <v>0.59165579880689845</v>
      </c>
    </row>
    <row r="84" spans="1:29" x14ac:dyDescent="0.25">
      <c r="A84">
        <v>12915.9</v>
      </c>
      <c r="B84">
        <v>7131.52</v>
      </c>
      <c r="C84">
        <v>7027.14</v>
      </c>
      <c r="D84">
        <v>22167.599999999999</v>
      </c>
      <c r="E84">
        <v>4828.43</v>
      </c>
      <c r="G84">
        <v>5136.08</v>
      </c>
      <c r="H84">
        <v>3296.35</v>
      </c>
      <c r="I84">
        <v>2886</v>
      </c>
      <c r="J84">
        <v>6958.08</v>
      </c>
      <c r="K84">
        <v>2502.67</v>
      </c>
      <c r="M84">
        <f t="shared" si="3"/>
        <v>14.557454109755396</v>
      </c>
      <c r="N84">
        <f t="shared" si="3"/>
        <v>11.942756381160274</v>
      </c>
      <c r="O84">
        <f t="shared" si="3"/>
        <v>11.884203332916169</v>
      </c>
      <c r="P84">
        <f t="shared" si="3"/>
        <v>17.429439874946226</v>
      </c>
      <c r="Q84">
        <f t="shared" si="3"/>
        <v>10.486869210857153</v>
      </c>
      <c r="S84">
        <f t="shared" si="4"/>
        <v>2661.7085451798866</v>
      </c>
      <c r="T84">
        <f t="shared" si="4"/>
        <v>1791.4256405455906</v>
      </c>
      <c r="U84">
        <f t="shared" si="4"/>
        <v>1773.9026680576828</v>
      </c>
      <c r="V84">
        <f t="shared" si="4"/>
        <v>3815.5443018908309</v>
      </c>
      <c r="W84">
        <f t="shared" si="4"/>
        <v>1381.278788621034</v>
      </c>
      <c r="Y84">
        <f t="shared" si="5"/>
        <v>0.51823736101849793</v>
      </c>
      <c r="Z84">
        <f t="shared" si="5"/>
        <v>0.5434573514783293</v>
      </c>
      <c r="AA84">
        <f t="shared" si="5"/>
        <v>0.61465788913987629</v>
      </c>
      <c r="AB84">
        <f t="shared" si="5"/>
        <v>0.54836166038488077</v>
      </c>
      <c r="AC84">
        <f t="shared" si="5"/>
        <v>0.55192206268546551</v>
      </c>
    </row>
    <row r="85" spans="1:29" x14ac:dyDescent="0.25">
      <c r="A85">
        <v>8620.19</v>
      </c>
      <c r="B85">
        <v>6369.34</v>
      </c>
      <c r="C85">
        <v>8640.76</v>
      </c>
      <c r="D85">
        <v>6318.5</v>
      </c>
      <c r="E85">
        <v>1097.25</v>
      </c>
      <c r="G85">
        <v>3607.2</v>
      </c>
      <c r="H85">
        <v>3023.91</v>
      </c>
      <c r="I85">
        <v>3253.11</v>
      </c>
      <c r="J85">
        <v>3006.89</v>
      </c>
      <c r="K85">
        <v>920.23199999999997</v>
      </c>
      <c r="M85">
        <f t="shared" si="3"/>
        <v>12.721826973649591</v>
      </c>
      <c r="N85">
        <f t="shared" si="3"/>
        <v>11.501169816662054</v>
      </c>
      <c r="O85">
        <f t="shared" si="3"/>
        <v>12.731938123738329</v>
      </c>
      <c r="P85">
        <f t="shared" si="3"/>
        <v>11.47048729954839</v>
      </c>
      <c r="Q85">
        <f t="shared" si="3"/>
        <v>6.399495454767985</v>
      </c>
      <c r="S85">
        <f t="shared" si="4"/>
        <v>2032.7717122363276</v>
      </c>
      <c r="T85">
        <f t="shared" si="4"/>
        <v>1661.3979538253304</v>
      </c>
      <c r="U85">
        <f t="shared" si="4"/>
        <v>2036.0042397369707</v>
      </c>
      <c r="V85">
        <f t="shared" si="4"/>
        <v>1652.5453108471074</v>
      </c>
      <c r="W85">
        <f t="shared" si="4"/>
        <v>514.37648846948696</v>
      </c>
      <c r="Y85">
        <f t="shared" si="5"/>
        <v>0.56353174546360829</v>
      </c>
      <c r="Z85">
        <f t="shared" si="5"/>
        <v>0.54942043705842125</v>
      </c>
      <c r="AA85">
        <f t="shared" si="5"/>
        <v>0.62586393934941353</v>
      </c>
      <c r="AB85">
        <f t="shared" si="5"/>
        <v>0.54958622059573425</v>
      </c>
      <c r="AC85">
        <f t="shared" si="5"/>
        <v>0.55896392265155637</v>
      </c>
    </row>
    <row r="86" spans="1:29" x14ac:dyDescent="0.25">
      <c r="A86">
        <v>8400.43</v>
      </c>
      <c r="B86">
        <v>6569.85</v>
      </c>
      <c r="C86">
        <v>14107.8</v>
      </c>
      <c r="D86">
        <v>14088.6</v>
      </c>
      <c r="E86">
        <v>1952.79</v>
      </c>
      <c r="G86">
        <v>3277.14</v>
      </c>
      <c r="H86">
        <v>3400.06</v>
      </c>
      <c r="I86">
        <v>4941.83</v>
      </c>
      <c r="J86">
        <v>5028.1000000000004</v>
      </c>
      <c r="K86">
        <v>1209.6500000000001</v>
      </c>
      <c r="M86">
        <f t="shared" si="3"/>
        <v>12.612786494451994</v>
      </c>
      <c r="N86">
        <f t="shared" si="3"/>
        <v>11.620612597465717</v>
      </c>
      <c r="O86">
        <f t="shared" si="3"/>
        <v>14.992140256020654</v>
      </c>
      <c r="P86">
        <f t="shared" si="3"/>
        <v>14.985335987592157</v>
      </c>
      <c r="Q86">
        <f t="shared" si="3"/>
        <v>7.7552485154283213</v>
      </c>
      <c r="S86">
        <f t="shared" si="4"/>
        <v>1998.0747324221604</v>
      </c>
      <c r="T86">
        <f t="shared" si="4"/>
        <v>1696.0852824831595</v>
      </c>
      <c r="U86">
        <f t="shared" si="4"/>
        <v>2823.0392243698097</v>
      </c>
      <c r="V86">
        <f t="shared" si="4"/>
        <v>2820.4773009424689</v>
      </c>
      <c r="W86">
        <f t="shared" si="4"/>
        <v>755.407126972828</v>
      </c>
      <c r="Y86">
        <f t="shared" si="5"/>
        <v>0.60970075505537158</v>
      </c>
      <c r="Z86">
        <f t="shared" si="5"/>
        <v>0.49883980943958622</v>
      </c>
      <c r="AA86">
        <f t="shared" si="5"/>
        <v>0.57125381171950673</v>
      </c>
      <c r="AB86">
        <f t="shared" si="5"/>
        <v>0.5609429607490839</v>
      </c>
      <c r="AC86">
        <f t="shared" si="5"/>
        <v>0.62448404660259405</v>
      </c>
    </row>
    <row r="87" spans="1:29" x14ac:dyDescent="0.25">
      <c r="A87">
        <v>38898.5</v>
      </c>
      <c r="B87">
        <v>6420.16</v>
      </c>
      <c r="C87">
        <v>8224.66</v>
      </c>
      <c r="D87">
        <v>12163.2</v>
      </c>
      <c r="E87">
        <v>6304.7</v>
      </c>
      <c r="G87">
        <v>8704.93</v>
      </c>
      <c r="H87">
        <v>2958.55</v>
      </c>
      <c r="I87">
        <v>3327.56</v>
      </c>
      <c r="J87">
        <v>4672.09</v>
      </c>
      <c r="K87">
        <v>3092.24</v>
      </c>
      <c r="M87">
        <f t="shared" si="3"/>
        <v>21.022683722772545</v>
      </c>
      <c r="N87">
        <f t="shared" si="3"/>
        <v>11.531677519015252</v>
      </c>
      <c r="O87">
        <f t="shared" si="3"/>
        <v>12.52419602145738</v>
      </c>
      <c r="P87">
        <f t="shared" si="3"/>
        <v>14.268987398469832</v>
      </c>
      <c r="Q87">
        <f t="shared" si="3"/>
        <v>11.462130458252869</v>
      </c>
      <c r="S87">
        <f t="shared" si="4"/>
        <v>5550.9325802010353</v>
      </c>
      <c r="T87">
        <f t="shared" si="4"/>
        <v>1670.2236052161757</v>
      </c>
      <c r="U87">
        <f t="shared" si="4"/>
        <v>1970.1049039576442</v>
      </c>
      <c r="V87">
        <f t="shared" si="4"/>
        <v>2557.2662573037974</v>
      </c>
      <c r="W87">
        <f t="shared" si="4"/>
        <v>1650.138259103622</v>
      </c>
      <c r="Y87">
        <f t="shared" si="5"/>
        <v>0.63767687737879974</v>
      </c>
      <c r="Z87">
        <f t="shared" si="5"/>
        <v>0.56454128042999963</v>
      </c>
      <c r="AA87">
        <f t="shared" si="5"/>
        <v>0.59205691376192893</v>
      </c>
      <c r="AB87">
        <f t="shared" si="5"/>
        <v>0.54734952822051741</v>
      </c>
      <c r="AC87">
        <f t="shared" si="5"/>
        <v>0.53363848184604756</v>
      </c>
    </row>
    <row r="88" spans="1:29" x14ac:dyDescent="0.25">
      <c r="A88">
        <v>34446.300000000003</v>
      </c>
      <c r="B88">
        <v>12152.3</v>
      </c>
      <c r="C88">
        <v>7020.28</v>
      </c>
      <c r="D88">
        <v>22653.8</v>
      </c>
      <c r="E88">
        <v>3194.23</v>
      </c>
      <c r="G88">
        <v>8044.26</v>
      </c>
      <c r="H88">
        <v>4270.67</v>
      </c>
      <c r="I88">
        <v>3004.15</v>
      </c>
      <c r="J88">
        <v>6526.24</v>
      </c>
      <c r="K88">
        <v>1931.85</v>
      </c>
      <c r="M88">
        <f t="shared" si="3"/>
        <v>20.187911784257601</v>
      </c>
      <c r="N88">
        <f t="shared" si="3"/>
        <v>14.264723760459091</v>
      </c>
      <c r="O88">
        <f t="shared" si="3"/>
        <v>11.880334894352155</v>
      </c>
      <c r="P88">
        <f t="shared" si="3"/>
        <v>17.555945573024765</v>
      </c>
      <c r="Q88">
        <f t="shared" si="3"/>
        <v>9.1376096159395921</v>
      </c>
      <c r="S88">
        <f t="shared" si="4"/>
        <v>5118.8503845446248</v>
      </c>
      <c r="T88">
        <f t="shared" si="4"/>
        <v>2555.7382401653094</v>
      </c>
      <c r="U88">
        <f t="shared" si="4"/>
        <v>1772.7480064566357</v>
      </c>
      <c r="V88">
        <f t="shared" si="4"/>
        <v>3871.1329855353788</v>
      </c>
      <c r="W88">
        <f t="shared" si="4"/>
        <v>1048.708623235995</v>
      </c>
      <c r="Y88">
        <f t="shared" si="5"/>
        <v>0.63633577041823919</v>
      </c>
      <c r="Z88">
        <f t="shared" si="5"/>
        <v>0.59843964534026495</v>
      </c>
      <c r="AA88">
        <f t="shared" si="5"/>
        <v>0.59009969757057257</v>
      </c>
      <c r="AB88">
        <f t="shared" si="5"/>
        <v>0.59316436195043076</v>
      </c>
      <c r="AC88">
        <f t="shared" si="5"/>
        <v>0.54285199328933154</v>
      </c>
    </row>
    <row r="89" spans="1:29" x14ac:dyDescent="0.25">
      <c r="A89">
        <v>35362.300000000003</v>
      </c>
      <c r="B89">
        <v>3571.94</v>
      </c>
      <c r="C89">
        <v>8940.14</v>
      </c>
      <c r="D89">
        <v>13032.5</v>
      </c>
      <c r="E89">
        <v>22712.799999999999</v>
      </c>
      <c r="G89">
        <v>7932.67</v>
      </c>
      <c r="H89">
        <v>2058.9299999999998</v>
      </c>
      <c r="I89">
        <v>3471.43</v>
      </c>
      <c r="J89">
        <v>4633.4399999999996</v>
      </c>
      <c r="K89">
        <v>5883.63</v>
      </c>
      <c r="M89">
        <f t="shared" si="3"/>
        <v>20.365295051696666</v>
      </c>
      <c r="N89">
        <f t="shared" si="3"/>
        <v>9.4844450236250388</v>
      </c>
      <c r="O89">
        <f t="shared" si="3"/>
        <v>12.877314772468662</v>
      </c>
      <c r="P89">
        <f t="shared" si="3"/>
        <v>14.601129393233823</v>
      </c>
      <c r="Q89">
        <f t="shared" si="3"/>
        <v>17.571173376861758</v>
      </c>
      <c r="S89">
        <f t="shared" si="4"/>
        <v>5209.2002463358185</v>
      </c>
      <c r="T89">
        <f t="shared" si="4"/>
        <v>1129.8309994214421</v>
      </c>
      <c r="U89">
        <f t="shared" si="4"/>
        <v>2082.76496101045</v>
      </c>
      <c r="V89">
        <f t="shared" si="4"/>
        <v>2677.7038232479363</v>
      </c>
      <c r="W89">
        <f t="shared" si="4"/>
        <v>3877.8514410270768</v>
      </c>
      <c r="Y89">
        <f t="shared" si="5"/>
        <v>0.65667678679887331</v>
      </c>
      <c r="Z89">
        <f t="shared" si="5"/>
        <v>0.54874667881931016</v>
      </c>
      <c r="AA89">
        <f t="shared" si="5"/>
        <v>0.59997319865601495</v>
      </c>
      <c r="AB89">
        <f t="shared" si="5"/>
        <v>0.57790838410510037</v>
      </c>
      <c r="AC89">
        <f t="shared" si="5"/>
        <v>0.65909165617604726</v>
      </c>
    </row>
    <row r="90" spans="1:29" x14ac:dyDescent="0.25">
      <c r="A90">
        <v>21125.4</v>
      </c>
      <c r="B90">
        <v>5968.34</v>
      </c>
      <c r="C90">
        <v>5424.51</v>
      </c>
      <c r="D90">
        <v>13664.2</v>
      </c>
      <c r="E90">
        <v>45384.4</v>
      </c>
      <c r="G90">
        <v>5872.66</v>
      </c>
      <c r="H90">
        <v>2856.67</v>
      </c>
      <c r="I90">
        <v>2423.19</v>
      </c>
      <c r="J90">
        <v>5264.55</v>
      </c>
      <c r="K90">
        <v>9549.33</v>
      </c>
      <c r="M90">
        <f t="shared" si="3"/>
        <v>17.151898002620573</v>
      </c>
      <c r="N90">
        <f t="shared" si="3"/>
        <v>11.254556619217283</v>
      </c>
      <c r="O90">
        <f t="shared" si="3"/>
        <v>10.901779067577685</v>
      </c>
      <c r="P90">
        <f t="shared" si="3"/>
        <v>14.833328285251104</v>
      </c>
      <c r="Q90">
        <f t="shared" si="3"/>
        <v>22.131596206574585</v>
      </c>
      <c r="S90">
        <f t="shared" si="4"/>
        <v>3694.9963199592835</v>
      </c>
      <c r="T90">
        <f t="shared" si="4"/>
        <v>1590.9129613713046</v>
      </c>
      <c r="U90">
        <f t="shared" si="4"/>
        <v>1492.7407626887336</v>
      </c>
      <c r="V90">
        <f t="shared" si="4"/>
        <v>2763.547007906463</v>
      </c>
      <c r="W90">
        <f t="shared" si="4"/>
        <v>6151.9828361748841</v>
      </c>
      <c r="Y90">
        <f t="shared" si="5"/>
        <v>0.62918614732664302</v>
      </c>
      <c r="Z90">
        <f t="shared" si="5"/>
        <v>0.55691170536719492</v>
      </c>
      <c r="AA90">
        <f t="shared" si="5"/>
        <v>0.61602299559206397</v>
      </c>
      <c r="AB90">
        <f t="shared" si="5"/>
        <v>0.52493508617193552</v>
      </c>
      <c r="AC90">
        <f t="shared" si="5"/>
        <v>0.6442318818362005</v>
      </c>
    </row>
    <row r="91" spans="1:29" x14ac:dyDescent="0.25">
      <c r="A91">
        <v>44849</v>
      </c>
      <c r="B91">
        <v>5292.68</v>
      </c>
      <c r="C91">
        <v>5685.44</v>
      </c>
      <c r="D91">
        <v>12588.9</v>
      </c>
      <c r="E91">
        <v>54041.599999999999</v>
      </c>
      <c r="G91">
        <v>9356.82</v>
      </c>
      <c r="H91">
        <v>2310.3200000000002</v>
      </c>
      <c r="I91">
        <v>2550.0500000000002</v>
      </c>
      <c r="J91">
        <v>4328.8900000000003</v>
      </c>
      <c r="K91">
        <v>11078.2</v>
      </c>
      <c r="M91">
        <f t="shared" si="3"/>
        <v>22.044222867872858</v>
      </c>
      <c r="N91">
        <f t="shared" si="3"/>
        <v>10.812739765076826</v>
      </c>
      <c r="O91">
        <f t="shared" si="3"/>
        <v>11.073848184892041</v>
      </c>
      <c r="P91">
        <f t="shared" si="3"/>
        <v>14.433549069493399</v>
      </c>
      <c r="Q91">
        <f t="shared" si="3"/>
        <v>23.45776356538186</v>
      </c>
      <c r="S91">
        <f t="shared" si="4"/>
        <v>6103.5038888165154</v>
      </c>
      <c r="T91">
        <f t="shared" si="4"/>
        <v>1468.456685814557</v>
      </c>
      <c r="U91">
        <f t="shared" si="4"/>
        <v>1540.2342270927818</v>
      </c>
      <c r="V91">
        <f t="shared" si="4"/>
        <v>2616.5913745929106</v>
      </c>
      <c r="W91">
        <f t="shared" si="4"/>
        <v>6911.3493939063201</v>
      </c>
      <c r="Y91">
        <f t="shared" si="5"/>
        <v>0.65230536537162365</v>
      </c>
      <c r="Z91">
        <f t="shared" si="5"/>
        <v>0.63560748546286094</v>
      </c>
      <c r="AA91">
        <f t="shared" si="5"/>
        <v>0.60400157922110609</v>
      </c>
      <c r="AB91">
        <f t="shared" si="5"/>
        <v>0.60444857101772287</v>
      </c>
      <c r="AC91">
        <f t="shared" si="5"/>
        <v>0.62386934645577075</v>
      </c>
    </row>
    <row r="92" spans="1:29" x14ac:dyDescent="0.25">
      <c r="A92">
        <v>54891.9</v>
      </c>
      <c r="B92">
        <v>5744.49</v>
      </c>
      <c r="C92">
        <v>18043.7</v>
      </c>
      <c r="D92">
        <v>4987.79</v>
      </c>
      <c r="E92">
        <v>43389</v>
      </c>
      <c r="G92">
        <v>10562</v>
      </c>
      <c r="H92">
        <v>2519.35</v>
      </c>
      <c r="I92">
        <v>5727.62</v>
      </c>
      <c r="J92">
        <v>2340.9699999999998</v>
      </c>
      <c r="K92">
        <v>9455.57</v>
      </c>
      <c r="M92">
        <f t="shared" si="3"/>
        <v>23.580153411422216</v>
      </c>
      <c r="N92">
        <f t="shared" si="3"/>
        <v>11.112054540675596</v>
      </c>
      <c r="O92">
        <f t="shared" si="3"/>
        <v>16.273678717358042</v>
      </c>
      <c r="P92">
        <f t="shared" si="3"/>
        <v>10.600994076255883</v>
      </c>
      <c r="Q92">
        <f t="shared" si="3"/>
        <v>21.802372332294951</v>
      </c>
      <c r="S92">
        <f t="shared" si="4"/>
        <v>6983.6568544219572</v>
      </c>
      <c r="T92">
        <f t="shared" si="4"/>
        <v>1550.8806168037609</v>
      </c>
      <c r="U92">
        <f t="shared" si="4"/>
        <v>3326.2976945871487</v>
      </c>
      <c r="V92">
        <f t="shared" si="4"/>
        <v>1411.5063070844431</v>
      </c>
      <c r="W92">
        <f t="shared" si="4"/>
        <v>5970.3135978092159</v>
      </c>
      <c r="Y92">
        <f t="shared" si="5"/>
        <v>0.66120591312459354</v>
      </c>
      <c r="Z92">
        <f t="shared" si="5"/>
        <v>0.61558759870750823</v>
      </c>
      <c r="AA92">
        <f t="shared" si="5"/>
        <v>0.58074692360651525</v>
      </c>
      <c r="AB92">
        <f t="shared" si="5"/>
        <v>0.60295787946212176</v>
      </c>
      <c r="AC92">
        <f t="shared" si="5"/>
        <v>0.63140705402310127</v>
      </c>
    </row>
    <row r="93" spans="1:29" x14ac:dyDescent="0.25">
      <c r="A93">
        <v>49205.1</v>
      </c>
      <c r="B93">
        <v>14934.6</v>
      </c>
      <c r="C93">
        <v>8272.7199999999993</v>
      </c>
      <c r="D93">
        <v>8160.08</v>
      </c>
      <c r="E93">
        <v>46868.9</v>
      </c>
      <c r="G93">
        <v>10968.3</v>
      </c>
      <c r="H93">
        <v>4976.66</v>
      </c>
      <c r="I93">
        <v>3357.3</v>
      </c>
      <c r="J93">
        <v>3553</v>
      </c>
      <c r="K93">
        <v>10282.799999999999</v>
      </c>
      <c r="M93">
        <f t="shared" si="3"/>
        <v>22.73599218797716</v>
      </c>
      <c r="N93">
        <f t="shared" si="3"/>
        <v>15.279473989855516</v>
      </c>
      <c r="O93">
        <f t="shared" si="3"/>
        <v>12.548543299263816</v>
      </c>
      <c r="P93">
        <f t="shared" si="3"/>
        <v>12.491329868800415</v>
      </c>
      <c r="Q93">
        <f t="shared" si="3"/>
        <v>22.370316333373559</v>
      </c>
      <c r="S93">
        <f t="shared" si="4"/>
        <v>6492.5822800932865</v>
      </c>
      <c r="T93">
        <f t="shared" si="4"/>
        <v>2932.286807107791</v>
      </c>
      <c r="U93">
        <f t="shared" si="4"/>
        <v>1977.7721930047453</v>
      </c>
      <c r="V93">
        <f t="shared" si="4"/>
        <v>1959.7785229532888</v>
      </c>
      <c r="W93">
        <f t="shared" si="4"/>
        <v>6285.4140238613099</v>
      </c>
      <c r="Y93">
        <f t="shared" si="5"/>
        <v>0.59194061797117936</v>
      </c>
      <c r="Z93">
        <f t="shared" si="5"/>
        <v>0.58920778335425583</v>
      </c>
      <c r="AA93">
        <f t="shared" si="5"/>
        <v>0.58909605724979752</v>
      </c>
      <c r="AB93">
        <f t="shared" si="5"/>
        <v>0.55158416069611282</v>
      </c>
      <c r="AC93">
        <f t="shared" si="5"/>
        <v>0.61125510793376414</v>
      </c>
    </row>
    <row r="94" spans="1:29" x14ac:dyDescent="0.25">
      <c r="A94">
        <v>40473.699999999997</v>
      </c>
      <c r="B94">
        <v>4454.97</v>
      </c>
      <c r="C94">
        <v>6808.79</v>
      </c>
      <c r="D94">
        <v>3934.47</v>
      </c>
      <c r="E94">
        <v>19665.5</v>
      </c>
      <c r="G94">
        <v>9255.6</v>
      </c>
      <c r="H94">
        <v>2361.0100000000002</v>
      </c>
      <c r="I94">
        <v>3048.99</v>
      </c>
      <c r="J94">
        <v>2053.06</v>
      </c>
      <c r="K94">
        <v>5448.19</v>
      </c>
      <c r="M94">
        <f t="shared" si="3"/>
        <v>21.302709311628082</v>
      </c>
      <c r="N94">
        <f t="shared" si="3"/>
        <v>10.209209902406593</v>
      </c>
      <c r="O94">
        <f t="shared" si="3"/>
        <v>11.759815775910548</v>
      </c>
      <c r="P94">
        <f t="shared" si="3"/>
        <v>9.7950340753214906</v>
      </c>
      <c r="Q94">
        <f t="shared" si="3"/>
        <v>16.747328382846067</v>
      </c>
      <c r="S94">
        <f t="shared" si="4"/>
        <v>5699.7961256375165</v>
      </c>
      <c r="T94">
        <f t="shared" si="4"/>
        <v>1309.1032634023443</v>
      </c>
      <c r="U94">
        <f t="shared" si="4"/>
        <v>1736.963434566934</v>
      </c>
      <c r="V94">
        <f t="shared" si="4"/>
        <v>1205.0402182610667</v>
      </c>
      <c r="W94">
        <f t="shared" si="4"/>
        <v>3522.7409800137912</v>
      </c>
      <c r="Y94">
        <f t="shared" si="5"/>
        <v>0.61582135416801898</v>
      </c>
      <c r="Z94">
        <f t="shared" si="5"/>
        <v>0.5544674793424611</v>
      </c>
      <c r="AA94">
        <f t="shared" si="5"/>
        <v>0.56968485779452671</v>
      </c>
      <c r="AB94">
        <f t="shared" si="5"/>
        <v>0.58694836890352287</v>
      </c>
      <c r="AC94">
        <f t="shared" si="5"/>
        <v>0.64658923055432926</v>
      </c>
    </row>
    <row r="95" spans="1:29" x14ac:dyDescent="0.25">
      <c r="A95">
        <v>26037.599999999999</v>
      </c>
      <c r="B95">
        <v>5961.48</v>
      </c>
      <c r="C95">
        <v>18943.2</v>
      </c>
      <c r="D95">
        <v>4292.8999999999996</v>
      </c>
      <c r="E95">
        <v>2654.57</v>
      </c>
      <c r="G95">
        <v>7240.49</v>
      </c>
      <c r="H95">
        <v>2975.8</v>
      </c>
      <c r="I95">
        <v>6137.74</v>
      </c>
      <c r="J95">
        <v>2070.94</v>
      </c>
      <c r="K95">
        <v>1612.98</v>
      </c>
      <c r="M95">
        <f t="shared" si="3"/>
        <v>18.389821850531444</v>
      </c>
      <c r="N95">
        <f t="shared" si="3"/>
        <v>11.250242976587511</v>
      </c>
      <c r="O95">
        <f t="shared" si="3"/>
        <v>16.539726352946236</v>
      </c>
      <c r="P95">
        <f t="shared" si="3"/>
        <v>10.083875207474906</v>
      </c>
      <c r="Q95">
        <f t="shared" si="3"/>
        <v>8.5909646585626351</v>
      </c>
      <c r="S95">
        <f t="shared" si="4"/>
        <v>4247.6104790402042</v>
      </c>
      <c r="T95">
        <f t="shared" si="4"/>
        <v>1589.6936659251435</v>
      </c>
      <c r="U95">
        <f t="shared" si="4"/>
        <v>3435.9456007491235</v>
      </c>
      <c r="V95">
        <f t="shared" si="4"/>
        <v>1277.157812351084</v>
      </c>
      <c r="W95">
        <f t="shared" si="4"/>
        <v>926.98670248428311</v>
      </c>
      <c r="Y95">
        <f t="shared" si="5"/>
        <v>0.5866468262562623</v>
      </c>
      <c r="Z95">
        <f t="shared" si="5"/>
        <v>0.53420715973020483</v>
      </c>
      <c r="AA95">
        <f t="shared" si="5"/>
        <v>0.55980631319494201</v>
      </c>
      <c r="AB95">
        <f t="shared" si="5"/>
        <v>0.61670440106960311</v>
      </c>
      <c r="AC95">
        <f t="shared" si="5"/>
        <v>0.57470439961083408</v>
      </c>
    </row>
    <row r="96" spans="1:29" x14ac:dyDescent="0.25">
      <c r="A96">
        <v>16855.8</v>
      </c>
      <c r="B96">
        <v>3254.71</v>
      </c>
      <c r="C96">
        <v>21493.4</v>
      </c>
      <c r="D96">
        <v>9170.83</v>
      </c>
      <c r="E96">
        <v>5955.95</v>
      </c>
      <c r="G96">
        <v>5519.84</v>
      </c>
      <c r="H96">
        <v>1806.53</v>
      </c>
      <c r="I96">
        <v>5863.64</v>
      </c>
      <c r="J96">
        <v>3825.98</v>
      </c>
      <c r="K96">
        <v>2715.6</v>
      </c>
      <c r="M96">
        <f t="shared" si="3"/>
        <v>15.90841804543061</v>
      </c>
      <c r="N96">
        <f t="shared" si="3"/>
        <v>9.1949203423154362</v>
      </c>
      <c r="O96">
        <f t="shared" si="3"/>
        <v>17.250919377282212</v>
      </c>
      <c r="P96">
        <f t="shared" si="3"/>
        <v>12.987136926730306</v>
      </c>
      <c r="Q96">
        <f t="shared" si="3"/>
        <v>11.246763242776607</v>
      </c>
      <c r="S96">
        <f t="shared" si="4"/>
        <v>3178.6567247347693</v>
      </c>
      <c r="T96">
        <f t="shared" si="4"/>
        <v>1061.9047948751695</v>
      </c>
      <c r="U96">
        <f t="shared" si="4"/>
        <v>3737.7833951803259</v>
      </c>
      <c r="V96">
        <f t="shared" si="4"/>
        <v>2118.4415129537424</v>
      </c>
      <c r="W96">
        <f t="shared" si="4"/>
        <v>1588.7104239947316</v>
      </c>
      <c r="Y96">
        <f t="shared" si="5"/>
        <v>0.57586030115633224</v>
      </c>
      <c r="Z96">
        <f t="shared" si="5"/>
        <v>0.58781464734887856</v>
      </c>
      <c r="AA96">
        <f t="shared" si="5"/>
        <v>0.6374510364177074</v>
      </c>
      <c r="AB96">
        <f t="shared" si="5"/>
        <v>0.55369905565469302</v>
      </c>
      <c r="AC96">
        <f t="shared" si="5"/>
        <v>0.58503108852361607</v>
      </c>
    </row>
    <row r="97" spans="1:29" x14ac:dyDescent="0.25">
      <c r="A97">
        <v>11167.6</v>
      </c>
      <c r="B97">
        <v>5615.4</v>
      </c>
      <c r="C97">
        <v>6954.36</v>
      </c>
      <c r="D97">
        <v>9519.64</v>
      </c>
      <c r="E97">
        <v>7855.2</v>
      </c>
      <c r="G97">
        <v>4676.34</v>
      </c>
      <c r="H97">
        <v>2676.77</v>
      </c>
      <c r="I97">
        <v>2830.58</v>
      </c>
      <c r="J97">
        <v>3450.74</v>
      </c>
      <c r="K97">
        <v>3478.07</v>
      </c>
      <c r="M97">
        <f t="shared" si="3"/>
        <v>13.868531856788632</v>
      </c>
      <c r="N97">
        <f t="shared" si="3"/>
        <v>11.028186560543455</v>
      </c>
      <c r="O97">
        <f t="shared" si="3"/>
        <v>11.843032688320012</v>
      </c>
      <c r="P97">
        <f t="shared" si="3"/>
        <v>13.149746486666817</v>
      </c>
      <c r="Q97">
        <f t="shared" si="3"/>
        <v>12.333782552572723</v>
      </c>
      <c r="S97">
        <f t="shared" si="4"/>
        <v>2415.7423688362801</v>
      </c>
      <c r="T97">
        <f t="shared" si="4"/>
        <v>1527.5584891057401</v>
      </c>
      <c r="U97">
        <f t="shared" si="4"/>
        <v>1761.6332361031011</v>
      </c>
      <c r="V97">
        <f t="shared" si="4"/>
        <v>2171.822858254895</v>
      </c>
      <c r="W97">
        <f t="shared" si="4"/>
        <v>1910.6547322000904</v>
      </c>
      <c r="Y97">
        <f t="shared" si="5"/>
        <v>0.51658826536057689</v>
      </c>
      <c r="Z97">
        <f t="shared" si="5"/>
        <v>0.5706722987427908</v>
      </c>
      <c r="AA97">
        <f t="shared" si="5"/>
        <v>0.62235769209953473</v>
      </c>
      <c r="AB97">
        <f t="shared" si="5"/>
        <v>0.62937887475002319</v>
      </c>
      <c r="AC97">
        <f t="shared" si="5"/>
        <v>0.54934338072554323</v>
      </c>
    </row>
    <row r="98" spans="1:29" x14ac:dyDescent="0.25">
      <c r="A98">
        <v>33767.800000000003</v>
      </c>
      <c r="B98">
        <v>5387.44</v>
      </c>
      <c r="C98">
        <v>15332.8</v>
      </c>
      <c r="D98">
        <v>2727.35</v>
      </c>
      <c r="E98">
        <v>3834.22</v>
      </c>
      <c r="G98">
        <v>7729.87</v>
      </c>
      <c r="H98">
        <v>2549.2199999999998</v>
      </c>
      <c r="I98">
        <v>4923.1499999999996</v>
      </c>
      <c r="J98">
        <v>1500.78</v>
      </c>
      <c r="K98">
        <v>2035.08</v>
      </c>
      <c r="M98">
        <f t="shared" si="3"/>
        <v>20.054482551841875</v>
      </c>
      <c r="N98">
        <f t="shared" si="3"/>
        <v>10.876888767841752</v>
      </c>
      <c r="O98">
        <f t="shared" si="3"/>
        <v>15.414083077317354</v>
      </c>
      <c r="P98">
        <f t="shared" si="3"/>
        <v>8.6687703229341651</v>
      </c>
      <c r="Q98">
        <f t="shared" si="3"/>
        <v>9.7111250787306691</v>
      </c>
      <c r="S98">
        <f t="shared" si="4"/>
        <v>5051.4093165019558</v>
      </c>
      <c r="T98">
        <f t="shared" si="4"/>
        <v>1485.932268406106</v>
      </c>
      <c r="U98">
        <f t="shared" si="4"/>
        <v>2984.1801013573818</v>
      </c>
      <c r="V98">
        <f t="shared" si="4"/>
        <v>943.85359113200843</v>
      </c>
      <c r="W98">
        <f t="shared" si="4"/>
        <v>1184.482735702082</v>
      </c>
      <c r="Y98">
        <f t="shared" si="5"/>
        <v>0.65349214365855512</v>
      </c>
      <c r="Z98">
        <f t="shared" si="5"/>
        <v>0.58289683448509977</v>
      </c>
      <c r="AA98">
        <f t="shared" si="5"/>
        <v>0.606152585510777</v>
      </c>
      <c r="AB98">
        <f t="shared" si="5"/>
        <v>0.62890869489999102</v>
      </c>
      <c r="AC98">
        <f t="shared" si="5"/>
        <v>0.58203251749419282</v>
      </c>
    </row>
    <row r="99" spans="1:29" x14ac:dyDescent="0.25">
      <c r="A99">
        <v>3684.54</v>
      </c>
      <c r="B99">
        <v>8675.11</v>
      </c>
      <c r="C99">
        <v>18078</v>
      </c>
      <c r="D99">
        <v>7838.73</v>
      </c>
      <c r="E99">
        <v>21993.200000000001</v>
      </c>
      <c r="G99">
        <v>1949.61</v>
      </c>
      <c r="H99">
        <v>3373.53</v>
      </c>
      <c r="I99">
        <v>5106.3599999999997</v>
      </c>
      <c r="J99">
        <v>3105.72</v>
      </c>
      <c r="K99">
        <v>6163.07</v>
      </c>
      <c r="M99">
        <f t="shared" si="3"/>
        <v>9.5830766898013753</v>
      </c>
      <c r="N99">
        <f t="shared" si="3"/>
        <v>12.748787097770048</v>
      </c>
      <c r="O99">
        <f t="shared" si="3"/>
        <v>16.283983955188461</v>
      </c>
      <c r="P99">
        <f t="shared" si="3"/>
        <v>12.325156439212844</v>
      </c>
      <c r="Q99">
        <f t="shared" si="3"/>
        <v>17.383611717737935</v>
      </c>
      <c r="S99">
        <f t="shared" si="4"/>
        <v>1153.4521070632379</v>
      </c>
      <c r="T99">
        <f t="shared" si="4"/>
        <v>2041.3965501512066</v>
      </c>
      <c r="U99">
        <f t="shared" si="4"/>
        <v>3330.5117561676102</v>
      </c>
      <c r="V99">
        <f t="shared" si="4"/>
        <v>1907.983084513437</v>
      </c>
      <c r="W99">
        <f t="shared" si="4"/>
        <v>3795.50585179463</v>
      </c>
      <c r="Y99">
        <f t="shared" si="5"/>
        <v>0.59163222750357147</v>
      </c>
      <c r="Z99">
        <f t="shared" si="5"/>
        <v>0.6051218012441586</v>
      </c>
      <c r="AA99">
        <f t="shared" si="5"/>
        <v>0.65222815394284983</v>
      </c>
      <c r="AB99">
        <f t="shared" si="5"/>
        <v>0.61434484902484354</v>
      </c>
      <c r="AC99">
        <f t="shared" si="5"/>
        <v>0.61584662380836663</v>
      </c>
    </row>
    <row r="100" spans="1:29" x14ac:dyDescent="0.25">
      <c r="A100">
        <v>1709.75</v>
      </c>
      <c r="B100">
        <v>6747</v>
      </c>
      <c r="C100">
        <v>18950.099999999999</v>
      </c>
      <c r="D100">
        <v>5222.62</v>
      </c>
      <c r="E100">
        <v>5874.92</v>
      </c>
      <c r="G100">
        <v>1106.1500000000001</v>
      </c>
      <c r="H100">
        <v>2956.35</v>
      </c>
      <c r="I100">
        <v>5169.24</v>
      </c>
      <c r="J100">
        <v>2388.81</v>
      </c>
      <c r="K100">
        <v>2642.93</v>
      </c>
      <c r="M100">
        <f t="shared" si="3"/>
        <v>7.4191600938159663</v>
      </c>
      <c r="N100">
        <f t="shared" si="3"/>
        <v>11.724134044031176</v>
      </c>
      <c r="O100">
        <f t="shared" si="3"/>
        <v>16.541734289975373</v>
      </c>
      <c r="P100">
        <f t="shared" si="3"/>
        <v>10.764817735190711</v>
      </c>
      <c r="Q100">
        <f t="shared" si="3"/>
        <v>11.19552654821417</v>
      </c>
      <c r="S100">
        <f t="shared" si="4"/>
        <v>691.35184241075206</v>
      </c>
      <c r="T100">
        <f t="shared" si="4"/>
        <v>1726.4388076750799</v>
      </c>
      <c r="U100">
        <f t="shared" si="4"/>
        <v>3436.7799049010473</v>
      </c>
      <c r="V100">
        <f t="shared" si="4"/>
        <v>1455.4691389507684</v>
      </c>
      <c r="W100">
        <f t="shared" si="4"/>
        <v>1574.2680725286098</v>
      </c>
      <c r="Y100">
        <f t="shared" si="5"/>
        <v>0.62500731583487956</v>
      </c>
      <c r="Z100">
        <f t="shared" si="5"/>
        <v>0.58397646005211834</v>
      </c>
      <c r="AA100">
        <f t="shared" si="5"/>
        <v>0.66485206817656894</v>
      </c>
      <c r="AB100">
        <f t="shared" si="5"/>
        <v>0.60928627180511152</v>
      </c>
      <c r="AC100">
        <f t="shared" si="5"/>
        <v>0.59565257972349239</v>
      </c>
    </row>
    <row r="101" spans="1:29" x14ac:dyDescent="0.25">
      <c r="A101">
        <v>3662.57</v>
      </c>
      <c r="B101">
        <v>2878.43</v>
      </c>
      <c r="C101">
        <v>5354.47</v>
      </c>
      <c r="D101">
        <v>3530.73</v>
      </c>
      <c r="E101">
        <v>10427.4</v>
      </c>
      <c r="G101">
        <v>1882.24</v>
      </c>
      <c r="H101">
        <v>1622.13</v>
      </c>
      <c r="I101">
        <v>2364.5700000000002</v>
      </c>
      <c r="J101">
        <v>1741.08</v>
      </c>
      <c r="K101">
        <v>4176.04</v>
      </c>
      <c r="M101">
        <f t="shared" si="3"/>
        <v>9.5639915346219766</v>
      </c>
      <c r="N101">
        <f t="shared" si="3"/>
        <v>8.8259696406270916</v>
      </c>
      <c r="O101">
        <f t="shared" si="3"/>
        <v>10.854655260438392</v>
      </c>
      <c r="P101">
        <f t="shared" si="3"/>
        <v>9.4478293654869443</v>
      </c>
      <c r="Q101">
        <f t="shared" si="3"/>
        <v>13.555094500254059</v>
      </c>
      <c r="S101">
        <f t="shared" si="4"/>
        <v>1148.8623719734696</v>
      </c>
      <c r="T101">
        <f t="shared" si="4"/>
        <v>978.39561562172514</v>
      </c>
      <c r="U101">
        <f t="shared" si="4"/>
        <v>1479.8636727364135</v>
      </c>
      <c r="V101">
        <f t="shared" si="4"/>
        <v>1121.1241852751295</v>
      </c>
      <c r="W101">
        <f t="shared" si="4"/>
        <v>2307.7817715998722</v>
      </c>
      <c r="Y101">
        <f t="shared" si="5"/>
        <v>0.61036975729634357</v>
      </c>
      <c r="Z101">
        <f t="shared" si="5"/>
        <v>0.60315487391375855</v>
      </c>
      <c r="AA101">
        <f t="shared" si="5"/>
        <v>0.62584895889587255</v>
      </c>
      <c r="AB101">
        <f t="shared" si="5"/>
        <v>0.64392456709348767</v>
      </c>
      <c r="AC101">
        <f t="shared" si="5"/>
        <v>0.55262444124095367</v>
      </c>
    </row>
    <row r="102" spans="1:29" x14ac:dyDescent="0.25">
      <c r="A102">
        <v>796.51</v>
      </c>
      <c r="B102">
        <v>2760.32</v>
      </c>
      <c r="C102">
        <v>17520.5</v>
      </c>
      <c r="D102">
        <v>3588.4</v>
      </c>
      <c r="E102">
        <v>7186.42</v>
      </c>
      <c r="G102">
        <v>681.96199999999999</v>
      </c>
      <c r="H102">
        <v>1547.17</v>
      </c>
      <c r="I102">
        <v>4919.96</v>
      </c>
      <c r="J102">
        <v>2040.38</v>
      </c>
      <c r="K102">
        <v>4038.89</v>
      </c>
      <c r="M102">
        <f t="shared" si="3"/>
        <v>5.7514093968843207</v>
      </c>
      <c r="N102">
        <f t="shared" si="3"/>
        <v>8.7035617684237057</v>
      </c>
      <c r="O102">
        <f t="shared" si="3"/>
        <v>16.114841454543839</v>
      </c>
      <c r="P102">
        <f t="shared" si="3"/>
        <v>9.4989912532901517</v>
      </c>
      <c r="Q102">
        <f t="shared" si="3"/>
        <v>11.973324059096784</v>
      </c>
      <c r="S102">
        <f t="shared" si="4"/>
        <v>415.46859823514995</v>
      </c>
      <c r="T102">
        <f t="shared" si="4"/>
        <v>951.44496245699088</v>
      </c>
      <c r="U102">
        <f t="shared" si="4"/>
        <v>3261.6827257198624</v>
      </c>
      <c r="V102">
        <f t="shared" si="4"/>
        <v>1133.2992854658403</v>
      </c>
      <c r="W102">
        <f t="shared" si="4"/>
        <v>1800.6077421432724</v>
      </c>
      <c r="Y102">
        <f t="shared" si="5"/>
        <v>0.60922543812580465</v>
      </c>
      <c r="Z102">
        <f t="shared" si="5"/>
        <v>0.61495825439802398</v>
      </c>
      <c r="AA102">
        <f t="shared" si="5"/>
        <v>0.66294903326853516</v>
      </c>
      <c r="AB102">
        <f t="shared" si="5"/>
        <v>0.55543540196720231</v>
      </c>
      <c r="AC102">
        <f t="shared" si="5"/>
        <v>0.44581747513382947</v>
      </c>
    </row>
    <row r="103" spans="1:29" x14ac:dyDescent="0.25">
      <c r="A103">
        <v>914.61300000000006</v>
      </c>
      <c r="B103">
        <v>3044.6</v>
      </c>
      <c r="C103">
        <v>14492.4</v>
      </c>
      <c r="D103">
        <v>6774.44</v>
      </c>
      <c r="E103">
        <v>6929.61</v>
      </c>
      <c r="G103">
        <v>767.53</v>
      </c>
      <c r="H103">
        <v>1699.09</v>
      </c>
      <c r="I103">
        <v>4854.75</v>
      </c>
      <c r="J103">
        <v>3005.77</v>
      </c>
      <c r="K103">
        <v>3146.69</v>
      </c>
      <c r="M103">
        <f t="shared" si="3"/>
        <v>6.0226782407218673</v>
      </c>
      <c r="N103">
        <f t="shared" si="3"/>
        <v>8.9926416224698187</v>
      </c>
      <c r="O103">
        <f t="shared" si="3"/>
        <v>15.127156822206075</v>
      </c>
      <c r="P103">
        <f t="shared" si="3"/>
        <v>11.740006535007366</v>
      </c>
      <c r="Q103">
        <f t="shared" si="3"/>
        <v>11.82896652587519</v>
      </c>
      <c r="S103">
        <f t="shared" si="4"/>
        <v>455.58452408228396</v>
      </c>
      <c r="T103">
        <f t="shared" si="4"/>
        <v>1015.6970980782182</v>
      </c>
      <c r="U103">
        <f t="shared" si="4"/>
        <v>2874.1157714566143</v>
      </c>
      <c r="V103">
        <f t="shared" si="4"/>
        <v>1731.1165832317165</v>
      </c>
      <c r="W103">
        <f t="shared" si="4"/>
        <v>1757.4510803226635</v>
      </c>
      <c r="Y103">
        <f t="shared" si="5"/>
        <v>0.59357226959504383</v>
      </c>
      <c r="Z103">
        <f t="shared" si="5"/>
        <v>0.59778887409037673</v>
      </c>
      <c r="AA103">
        <f t="shared" si="5"/>
        <v>0.59202137524210607</v>
      </c>
      <c r="AB103">
        <f t="shared" si="5"/>
        <v>0.57593115349202251</v>
      </c>
      <c r="AC103">
        <f t="shared" si="5"/>
        <v>0.55850785438751938</v>
      </c>
    </row>
    <row r="104" spans="1:29" x14ac:dyDescent="0.25">
      <c r="A104">
        <v>3831.49</v>
      </c>
      <c r="B104">
        <v>5204.79</v>
      </c>
      <c r="C104">
        <v>4553.84</v>
      </c>
      <c r="D104">
        <v>14172.3</v>
      </c>
      <c r="E104">
        <v>276.03100000000001</v>
      </c>
      <c r="G104">
        <v>1881.38</v>
      </c>
      <c r="H104">
        <v>2494.6999999999998</v>
      </c>
      <c r="I104">
        <v>2497.0700000000002</v>
      </c>
      <c r="J104">
        <v>5256.33</v>
      </c>
      <c r="K104">
        <v>340.69600000000003</v>
      </c>
      <c r="M104">
        <f t="shared" si="3"/>
        <v>9.7088197279623518</v>
      </c>
      <c r="N104">
        <f t="shared" si="3"/>
        <v>10.752553422189287</v>
      </c>
      <c r="O104">
        <f t="shared" si="3"/>
        <v>10.284182959045213</v>
      </c>
      <c r="P104">
        <f t="shared" si="3"/>
        <v>15.01495324128453</v>
      </c>
      <c r="Q104">
        <f t="shared" si="3"/>
        <v>4.0398306332287888</v>
      </c>
      <c r="S104">
        <f t="shared" si="4"/>
        <v>1183.9204272064912</v>
      </c>
      <c r="T104">
        <f t="shared" si="4"/>
        <v>1452.1546080187541</v>
      </c>
      <c r="U104">
        <f t="shared" si="4"/>
        <v>1328.4011043370563</v>
      </c>
      <c r="V104">
        <f t="shared" si="4"/>
        <v>2831.6371897247882</v>
      </c>
      <c r="W104">
        <f t="shared" si="4"/>
        <v>204.98210820738188</v>
      </c>
      <c r="Y104">
        <f t="shared" si="5"/>
        <v>0.62928298759766299</v>
      </c>
      <c r="Z104">
        <f t="shared" si="5"/>
        <v>0.58209588648685384</v>
      </c>
      <c r="AA104">
        <f t="shared" si="5"/>
        <v>0.53198392689714591</v>
      </c>
      <c r="AB104">
        <f t="shared" si="5"/>
        <v>0.53870993444566617</v>
      </c>
      <c r="AC104">
        <f t="shared" si="5"/>
        <v>0.60165692643113466</v>
      </c>
    </row>
    <row r="105" spans="1:29" x14ac:dyDescent="0.25">
      <c r="A105">
        <v>1181.03</v>
      </c>
      <c r="B105">
        <v>3823.25</v>
      </c>
      <c r="C105">
        <v>5285.81</v>
      </c>
      <c r="D105">
        <v>21421.9</v>
      </c>
      <c r="E105">
        <v>2173.91</v>
      </c>
      <c r="G105">
        <v>868.154</v>
      </c>
      <c r="H105">
        <v>2211.6</v>
      </c>
      <c r="I105">
        <v>2382.21</v>
      </c>
      <c r="J105">
        <v>7293.26</v>
      </c>
      <c r="K105">
        <v>1367.62</v>
      </c>
      <c r="M105">
        <f t="shared" si="3"/>
        <v>6.5583941704605468</v>
      </c>
      <c r="N105">
        <f t="shared" si="3"/>
        <v>9.7018548054407141</v>
      </c>
      <c r="O105">
        <f t="shared" si="3"/>
        <v>10.808059358309901</v>
      </c>
      <c r="P105">
        <f t="shared" si="3"/>
        <v>17.231769142152981</v>
      </c>
      <c r="Q105">
        <f t="shared" si="3"/>
        <v>8.0375630341185413</v>
      </c>
      <c r="S105">
        <f t="shared" si="4"/>
        <v>540.23742823484395</v>
      </c>
      <c r="T105">
        <f t="shared" si="4"/>
        <v>1182.2223925231146</v>
      </c>
      <c r="U105">
        <f t="shared" si="4"/>
        <v>1467.1856874849429</v>
      </c>
      <c r="V105">
        <f t="shared" si="4"/>
        <v>3729.4893791718036</v>
      </c>
      <c r="W105">
        <f t="shared" si="4"/>
        <v>811.4063892645064</v>
      </c>
      <c r="Y105">
        <f t="shared" si="5"/>
        <v>0.62228294546226126</v>
      </c>
      <c r="Z105">
        <f t="shared" si="5"/>
        <v>0.53455525073390975</v>
      </c>
      <c r="AA105">
        <f t="shared" si="5"/>
        <v>0.61589267423314609</v>
      </c>
      <c r="AB105">
        <f t="shared" si="5"/>
        <v>0.51136108944036052</v>
      </c>
      <c r="AC105">
        <f t="shared" si="5"/>
        <v>0.59329813052200642</v>
      </c>
    </row>
    <row r="106" spans="1:29" x14ac:dyDescent="0.25">
      <c r="A106">
        <v>1598.51</v>
      </c>
      <c r="B106">
        <v>10350.5</v>
      </c>
      <c r="C106">
        <v>11210.2</v>
      </c>
      <c r="D106">
        <v>14489.6</v>
      </c>
      <c r="E106">
        <v>1866.3</v>
      </c>
      <c r="G106">
        <v>1028.82</v>
      </c>
      <c r="H106">
        <v>3792.28</v>
      </c>
      <c r="I106">
        <v>3935.14</v>
      </c>
      <c r="J106">
        <v>5796.93</v>
      </c>
      <c r="K106">
        <v>1152.08</v>
      </c>
      <c r="M106">
        <f t="shared" ref="M106:Q139" si="6">(((3/4)*A106)/3.14)^(1/3)</f>
        <v>7.2546365165923143</v>
      </c>
      <c r="N106">
        <f t="shared" si="6"/>
        <v>13.521690206992545</v>
      </c>
      <c r="O106">
        <f t="shared" si="6"/>
        <v>13.886143812284324</v>
      </c>
      <c r="P106">
        <f t="shared" si="6"/>
        <v>15.126182546788373</v>
      </c>
      <c r="Q106">
        <f t="shared" si="6"/>
        <v>7.6390207631853597</v>
      </c>
      <c r="S106">
        <f t="shared" ref="S106:W139" si="7">4*(3.14)*(M106^2)</f>
        <v>661.0296724077059</v>
      </c>
      <c r="T106">
        <f t="shared" si="7"/>
        <v>2296.421492036709</v>
      </c>
      <c r="U106">
        <f t="shared" si="7"/>
        <v>2421.8818740915544</v>
      </c>
      <c r="V106">
        <f t="shared" si="7"/>
        <v>2873.7455643908906</v>
      </c>
      <c r="W106">
        <f t="shared" si="7"/>
        <v>732.93425604793561</v>
      </c>
      <c r="Y106">
        <f t="shared" ref="Y106:AC139" si="8">S106/G106</f>
        <v>0.64251246321776978</v>
      </c>
      <c r="Z106">
        <f t="shared" si="8"/>
        <v>0.6055516712997745</v>
      </c>
      <c r="AA106">
        <f t="shared" si="8"/>
        <v>0.61544999011256385</v>
      </c>
      <c r="AB106">
        <f t="shared" si="8"/>
        <v>0.49573577124286311</v>
      </c>
      <c r="AC106">
        <f t="shared" si="8"/>
        <v>0.63618347341151282</v>
      </c>
    </row>
    <row r="107" spans="1:29" x14ac:dyDescent="0.25">
      <c r="A107">
        <v>1153.57</v>
      </c>
      <c r="B107">
        <v>3375.56</v>
      </c>
      <c r="C107">
        <v>4832.62</v>
      </c>
      <c r="D107">
        <v>21375.200000000001</v>
      </c>
      <c r="E107">
        <v>1623.23</v>
      </c>
      <c r="G107">
        <v>773.93</v>
      </c>
      <c r="H107">
        <v>1915.61</v>
      </c>
      <c r="I107">
        <v>2272.19</v>
      </c>
      <c r="J107">
        <v>7206.66</v>
      </c>
      <c r="K107">
        <v>1069.07</v>
      </c>
      <c r="M107">
        <f t="shared" si="6"/>
        <v>6.5071655547925138</v>
      </c>
      <c r="N107">
        <f t="shared" si="6"/>
        <v>9.3073450711333567</v>
      </c>
      <c r="O107">
        <f t="shared" si="6"/>
        <v>10.489901754774721</v>
      </c>
      <c r="P107">
        <f t="shared" si="6"/>
        <v>17.219238210454517</v>
      </c>
      <c r="Q107">
        <f t="shared" si="6"/>
        <v>7.291841589171395</v>
      </c>
      <c r="S107">
        <f t="shared" si="7"/>
        <v>531.83063668192574</v>
      </c>
      <c r="T107">
        <f t="shared" si="7"/>
        <v>1088.0310037507691</v>
      </c>
      <c r="U107">
        <f t="shared" si="7"/>
        <v>1382.0777676398116</v>
      </c>
      <c r="V107">
        <f t="shared" si="7"/>
        <v>3724.0671867276137</v>
      </c>
      <c r="W107">
        <f t="shared" si="7"/>
        <v>667.82717924531437</v>
      </c>
      <c r="Y107">
        <f t="shared" si="8"/>
        <v>0.68718183386343179</v>
      </c>
      <c r="Z107">
        <f t="shared" si="8"/>
        <v>0.56798148044266272</v>
      </c>
      <c r="AA107">
        <f t="shared" si="8"/>
        <v>0.6082580099550704</v>
      </c>
      <c r="AB107">
        <f t="shared" si="8"/>
        <v>0.51675355667224676</v>
      </c>
      <c r="AC107">
        <f t="shared" si="8"/>
        <v>0.62468049729700992</v>
      </c>
    </row>
    <row r="108" spans="1:29" x14ac:dyDescent="0.25">
      <c r="A108">
        <v>15195.5</v>
      </c>
      <c r="B108">
        <v>2963.57</v>
      </c>
      <c r="C108">
        <v>8031.02</v>
      </c>
      <c r="D108">
        <v>18288.099999999999</v>
      </c>
      <c r="E108">
        <v>950.31500000000005</v>
      </c>
      <c r="G108">
        <v>5074.87</v>
      </c>
      <c r="H108">
        <v>1686.82</v>
      </c>
      <c r="I108">
        <v>3185.15</v>
      </c>
      <c r="J108">
        <v>6604.03</v>
      </c>
      <c r="K108">
        <v>769.70799999999997</v>
      </c>
      <c r="M108">
        <f t="shared" si="6"/>
        <v>15.367935770089707</v>
      </c>
      <c r="N108">
        <f t="shared" si="6"/>
        <v>8.9121455036715549</v>
      </c>
      <c r="O108">
        <f t="shared" si="6"/>
        <v>12.42512522067242</v>
      </c>
      <c r="P108">
        <f t="shared" si="6"/>
        <v>16.3468245371858</v>
      </c>
      <c r="Q108">
        <f t="shared" si="6"/>
        <v>6.1000453896020685</v>
      </c>
      <c r="S108">
        <f t="shared" si="7"/>
        <v>2966.3385299100501</v>
      </c>
      <c r="T108">
        <f t="shared" si="7"/>
        <v>997.59479873138071</v>
      </c>
      <c r="U108">
        <f t="shared" si="7"/>
        <v>1939.0597335723369</v>
      </c>
      <c r="V108">
        <f t="shared" si="7"/>
        <v>3356.266525966219</v>
      </c>
      <c r="W108">
        <f t="shared" si="7"/>
        <v>467.36455516538052</v>
      </c>
      <c r="Y108">
        <f t="shared" si="8"/>
        <v>0.58451517574047218</v>
      </c>
      <c r="Z108">
        <f t="shared" si="8"/>
        <v>0.59140560269108777</v>
      </c>
      <c r="AA108">
        <f t="shared" si="8"/>
        <v>0.60878129242652212</v>
      </c>
      <c r="AB108">
        <f t="shared" si="8"/>
        <v>0.50821491210158332</v>
      </c>
      <c r="AC108">
        <f t="shared" si="8"/>
        <v>0.60719721656183978</v>
      </c>
    </row>
    <row r="109" spans="1:29" x14ac:dyDescent="0.25">
      <c r="B109">
        <v>2551.58</v>
      </c>
      <c r="C109">
        <v>5370.95</v>
      </c>
      <c r="D109">
        <v>12977.6</v>
      </c>
      <c r="E109">
        <v>1499.63</v>
      </c>
      <c r="H109">
        <v>1545.04</v>
      </c>
      <c r="I109">
        <v>2633.81</v>
      </c>
      <c r="J109">
        <v>4641.7700000000004</v>
      </c>
      <c r="K109">
        <v>1000.46</v>
      </c>
      <c r="N109">
        <f t="shared" si="6"/>
        <v>8.4783941314708784</v>
      </c>
      <c r="O109">
        <f t="shared" si="6"/>
        <v>10.865780015887166</v>
      </c>
      <c r="P109">
        <f t="shared" si="6"/>
        <v>14.580597895303526</v>
      </c>
      <c r="Q109">
        <f t="shared" si="6"/>
        <v>7.1018568110657379</v>
      </c>
      <c r="T109">
        <f t="shared" si="7"/>
        <v>902.85257812991142</v>
      </c>
      <c r="U109">
        <f t="shared" si="7"/>
        <v>1482.8986024418805</v>
      </c>
      <c r="V109">
        <f t="shared" si="7"/>
        <v>2670.1785674056923</v>
      </c>
      <c r="W109">
        <f t="shared" si="7"/>
        <v>633.48080927090302</v>
      </c>
      <c r="Z109">
        <f t="shared" si="8"/>
        <v>0.58435547178708092</v>
      </c>
      <c r="AA109">
        <f t="shared" si="8"/>
        <v>0.56302413706451127</v>
      </c>
      <c r="AB109">
        <f t="shared" si="8"/>
        <v>0.57525008076783035</v>
      </c>
      <c r="AC109">
        <f t="shared" si="8"/>
        <v>0.63318954208154554</v>
      </c>
    </row>
    <row r="110" spans="1:29" x14ac:dyDescent="0.25">
      <c r="B110">
        <v>4394.55</v>
      </c>
      <c r="C110">
        <v>5910.66</v>
      </c>
      <c r="D110">
        <v>9596.57</v>
      </c>
      <c r="E110">
        <v>1535.34</v>
      </c>
      <c r="H110">
        <v>2203.2600000000002</v>
      </c>
      <c r="I110">
        <v>2480.23</v>
      </c>
      <c r="J110">
        <v>3736.31</v>
      </c>
      <c r="K110">
        <v>1023.14</v>
      </c>
      <c r="N110">
        <f t="shared" si="6"/>
        <v>10.162845933339382</v>
      </c>
      <c r="O110">
        <f t="shared" si="6"/>
        <v>11.218183279915305</v>
      </c>
      <c r="P110">
        <f t="shared" si="6"/>
        <v>13.185073353447102</v>
      </c>
      <c r="Q110">
        <f t="shared" si="6"/>
        <v>7.1577862759571955</v>
      </c>
      <c r="T110">
        <f t="shared" si="7"/>
        <v>1297.2399745577977</v>
      </c>
      <c r="U110">
        <f t="shared" si="7"/>
        <v>1580.6463094382477</v>
      </c>
      <c r="V110">
        <f t="shared" si="7"/>
        <v>2183.5077612574069</v>
      </c>
      <c r="W110">
        <f t="shared" si="7"/>
        <v>643.49783891585162</v>
      </c>
      <c r="Z110">
        <f t="shared" si="8"/>
        <v>0.5887820659195</v>
      </c>
      <c r="AA110">
        <f t="shared" si="8"/>
        <v>0.6372982785621687</v>
      </c>
      <c r="AB110">
        <f t="shared" si="8"/>
        <v>0.58440219394466919</v>
      </c>
      <c r="AC110">
        <f t="shared" si="8"/>
        <v>0.62894407306512468</v>
      </c>
    </row>
    <row r="111" spans="1:29" x14ac:dyDescent="0.25">
      <c r="B111">
        <v>1858.07</v>
      </c>
      <c r="C111">
        <v>8194.44</v>
      </c>
      <c r="D111">
        <v>12550.5</v>
      </c>
      <c r="E111">
        <v>880.27700000000004</v>
      </c>
      <c r="H111">
        <v>1189.5899999999999</v>
      </c>
      <c r="I111">
        <v>3395.32</v>
      </c>
      <c r="J111">
        <v>4829.42</v>
      </c>
      <c r="K111">
        <v>672.54300000000001</v>
      </c>
      <c r="N111">
        <f t="shared" si="6"/>
        <v>7.6277753790407328</v>
      </c>
      <c r="O111">
        <f t="shared" si="6"/>
        <v>12.508837911192193</v>
      </c>
      <c r="P111">
        <f t="shared" si="6"/>
        <v>14.418858540971398</v>
      </c>
      <c r="Q111">
        <f t="shared" si="6"/>
        <v>5.9463480188007525</v>
      </c>
      <c r="T111">
        <f t="shared" si="7"/>
        <v>730.77794284773597</v>
      </c>
      <c r="U111">
        <f t="shared" si="7"/>
        <v>1965.2760851592975</v>
      </c>
      <c r="V111">
        <f t="shared" si="7"/>
        <v>2611.2677292042704</v>
      </c>
      <c r="W111">
        <f t="shared" si="7"/>
        <v>444.10972779433718</v>
      </c>
      <c r="Z111">
        <f t="shared" si="8"/>
        <v>0.61431076492550885</v>
      </c>
      <c r="AA111">
        <f t="shared" si="8"/>
        <v>0.57881910546260662</v>
      </c>
      <c r="AB111">
        <f t="shared" si="8"/>
        <v>0.54070006940880488</v>
      </c>
      <c r="AC111">
        <f t="shared" si="8"/>
        <v>0.66034398959521867</v>
      </c>
    </row>
    <row r="112" spans="1:29" x14ac:dyDescent="0.25">
      <c r="B112">
        <v>1753.7</v>
      </c>
      <c r="C112">
        <v>4111.6400000000003</v>
      </c>
      <c r="D112">
        <v>11777.4</v>
      </c>
      <c r="E112">
        <v>1507.87</v>
      </c>
      <c r="H112">
        <v>1133.42</v>
      </c>
      <c r="I112">
        <v>2227.25</v>
      </c>
      <c r="J112">
        <v>4608.05</v>
      </c>
      <c r="K112">
        <v>1124.75</v>
      </c>
      <c r="N112">
        <f t="shared" si="6"/>
        <v>7.4821941367890572</v>
      </c>
      <c r="O112">
        <f t="shared" si="6"/>
        <v>9.939904975004719</v>
      </c>
      <c r="P112">
        <f t="shared" si="6"/>
        <v>14.116499385675665</v>
      </c>
      <c r="Q112">
        <f t="shared" si="6"/>
        <v>7.114840556908435</v>
      </c>
      <c r="T112">
        <f t="shared" si="7"/>
        <v>703.14935750354289</v>
      </c>
      <c r="U112">
        <f t="shared" si="7"/>
        <v>1240.9494890562721</v>
      </c>
      <c r="V112">
        <f t="shared" si="7"/>
        <v>2502.9009696166149</v>
      </c>
      <c r="W112">
        <f t="shared" si="7"/>
        <v>635.79920924687781</v>
      </c>
      <c r="Z112">
        <f t="shared" si="8"/>
        <v>0.62037846297360455</v>
      </c>
      <c r="AA112">
        <f t="shared" si="8"/>
        <v>0.55716668046077988</v>
      </c>
      <c r="AB112">
        <f t="shared" si="8"/>
        <v>0.54315837927466382</v>
      </c>
      <c r="AC112">
        <f t="shared" si="8"/>
        <v>0.56528047054623498</v>
      </c>
    </row>
    <row r="113" spans="2:28" x14ac:dyDescent="0.25">
      <c r="B113">
        <v>1532.6</v>
      </c>
      <c r="C113">
        <v>4279.18</v>
      </c>
      <c r="D113">
        <v>56166.3</v>
      </c>
      <c r="H113">
        <v>1158.1400000000001</v>
      </c>
      <c r="I113">
        <v>2172.46</v>
      </c>
      <c r="J113">
        <v>11979.4</v>
      </c>
      <c r="N113">
        <f t="shared" si="6"/>
        <v>7.1535257619259216</v>
      </c>
      <c r="O113">
        <f t="shared" si="6"/>
        <v>10.073121139236649</v>
      </c>
      <c r="P113">
        <f t="shared" si="6"/>
        <v>23.761242332313998</v>
      </c>
      <c r="T113">
        <f t="shared" si="7"/>
        <v>642.73201118131522</v>
      </c>
      <c r="U113">
        <f t="shared" si="7"/>
        <v>1274.4351847408475</v>
      </c>
      <c r="V113">
        <f t="shared" si="7"/>
        <v>7091.3337629173811</v>
      </c>
      <c r="Z113">
        <f t="shared" si="8"/>
        <v>0.55496918436572018</v>
      </c>
      <c r="AA113">
        <f t="shared" si="8"/>
        <v>0.58663229000342809</v>
      </c>
      <c r="AB113">
        <f t="shared" si="8"/>
        <v>0.59196067940943464</v>
      </c>
    </row>
    <row r="114" spans="2:28" x14ac:dyDescent="0.25">
      <c r="B114">
        <v>1760.56</v>
      </c>
      <c r="C114">
        <v>9533.41</v>
      </c>
      <c r="D114">
        <v>42778</v>
      </c>
      <c r="H114">
        <v>1230.01</v>
      </c>
      <c r="I114">
        <v>3661.3</v>
      </c>
      <c r="J114">
        <v>10117.799999999999</v>
      </c>
      <c r="N114">
        <f t="shared" si="6"/>
        <v>7.4919375497548089</v>
      </c>
      <c r="O114">
        <f t="shared" si="6"/>
        <v>13.156083728177901</v>
      </c>
      <c r="P114">
        <f t="shared" si="6"/>
        <v>21.699548476263793</v>
      </c>
      <c r="T114">
        <f t="shared" si="7"/>
        <v>704.98185081279166</v>
      </c>
      <c r="U114">
        <f t="shared" si="7"/>
        <v>2173.9166906291111</v>
      </c>
      <c r="V114">
        <f t="shared" si="7"/>
        <v>5914.1322751659518</v>
      </c>
      <c r="Z114">
        <f t="shared" si="8"/>
        <v>0.5731513165037615</v>
      </c>
      <c r="AA114">
        <f t="shared" si="8"/>
        <v>0.59375541218395411</v>
      </c>
      <c r="AB114">
        <f t="shared" si="8"/>
        <v>0.58452749364149836</v>
      </c>
    </row>
    <row r="115" spans="2:28" x14ac:dyDescent="0.25">
      <c r="B115">
        <v>1682.29</v>
      </c>
      <c r="C115">
        <v>2636.72</v>
      </c>
      <c r="H115">
        <v>1056.8</v>
      </c>
      <c r="I115">
        <v>1555.09</v>
      </c>
      <c r="N115">
        <f t="shared" si="6"/>
        <v>7.3792262506525441</v>
      </c>
      <c r="O115">
        <f t="shared" si="6"/>
        <v>8.5716653963480862</v>
      </c>
      <c r="T115">
        <f t="shared" si="7"/>
        <v>683.92942953249428</v>
      </c>
      <c r="U115">
        <f t="shared" si="7"/>
        <v>922.82650269690691</v>
      </c>
      <c r="Z115">
        <f t="shared" si="8"/>
        <v>0.64717016420561535</v>
      </c>
      <c r="AA115">
        <f t="shared" si="8"/>
        <v>0.5934232119664502</v>
      </c>
    </row>
    <row r="116" spans="2:28" x14ac:dyDescent="0.25">
      <c r="B116">
        <v>2517.25</v>
      </c>
      <c r="C116">
        <v>3116</v>
      </c>
      <c r="H116">
        <v>1469.89</v>
      </c>
      <c r="I116">
        <v>1678.04</v>
      </c>
      <c r="N116">
        <f t="shared" si="6"/>
        <v>8.4401983890334584</v>
      </c>
      <c r="O116">
        <f t="shared" si="6"/>
        <v>9.0623957035390266</v>
      </c>
      <c r="T116">
        <f t="shared" si="7"/>
        <v>894.73607750881183</v>
      </c>
      <c r="U116">
        <f t="shared" si="7"/>
        <v>1031.515319547284</v>
      </c>
      <c r="Z116">
        <f t="shared" si="8"/>
        <v>0.60870954799938215</v>
      </c>
      <c r="AA116">
        <f t="shared" si="8"/>
        <v>0.61471438079383334</v>
      </c>
    </row>
    <row r="117" spans="2:28" x14ac:dyDescent="0.25">
      <c r="B117">
        <v>2298.9</v>
      </c>
      <c r="C117">
        <v>4178.93</v>
      </c>
      <c r="H117">
        <v>1616.07</v>
      </c>
      <c r="I117">
        <v>2174.73</v>
      </c>
      <c r="N117">
        <f t="shared" si="6"/>
        <v>8.188742824148779</v>
      </c>
      <c r="O117">
        <f t="shared" si="6"/>
        <v>9.9938364353732556</v>
      </c>
      <c r="T117">
        <f t="shared" si="7"/>
        <v>842.21719354300444</v>
      </c>
      <c r="U117">
        <f t="shared" si="7"/>
        <v>1254.4521897142449</v>
      </c>
      <c r="Z117">
        <f t="shared" si="8"/>
        <v>0.52115143127649455</v>
      </c>
      <c r="AA117">
        <f t="shared" si="8"/>
        <v>0.5768312340907813</v>
      </c>
    </row>
    <row r="118" spans="2:28" x14ac:dyDescent="0.25">
      <c r="B118">
        <v>720.98</v>
      </c>
      <c r="C118">
        <v>3830.12</v>
      </c>
      <c r="H118">
        <v>644.27200000000005</v>
      </c>
      <c r="I118">
        <v>2214.6</v>
      </c>
      <c r="N118">
        <f t="shared" si="6"/>
        <v>5.5635450746032165</v>
      </c>
      <c r="O118">
        <f t="shared" si="6"/>
        <v>9.7076624176497894</v>
      </c>
      <c r="T118">
        <f t="shared" si="7"/>
        <v>388.7701044920999</v>
      </c>
      <c r="U118">
        <f t="shared" si="7"/>
        <v>1183.63819276503</v>
      </c>
      <c r="Z118">
        <f t="shared" si="8"/>
        <v>0.60342542356659901</v>
      </c>
      <c r="AA118">
        <f t="shared" si="8"/>
        <v>0.53447042028584402</v>
      </c>
    </row>
    <row r="119" spans="2:28" x14ac:dyDescent="0.25">
      <c r="B119">
        <v>1837.47</v>
      </c>
      <c r="C119">
        <v>8348.25</v>
      </c>
      <c r="H119">
        <v>1269.4100000000001</v>
      </c>
      <c r="I119">
        <v>3422.86</v>
      </c>
      <c r="N119">
        <f t="shared" si="6"/>
        <v>7.5994814194681846</v>
      </c>
      <c r="O119">
        <f t="shared" si="6"/>
        <v>12.586617095612205</v>
      </c>
      <c r="T119">
        <f t="shared" si="7"/>
        <v>725.36660013121775</v>
      </c>
      <c r="U119">
        <f t="shared" si="7"/>
        <v>1989.7919996891612</v>
      </c>
      <c r="Z119">
        <f t="shared" si="8"/>
        <v>0.57142026621124598</v>
      </c>
      <c r="AA119">
        <f t="shared" si="8"/>
        <v>0.58132438945477205</v>
      </c>
    </row>
    <row r="120" spans="2:28" x14ac:dyDescent="0.25">
      <c r="B120">
        <v>1378.79</v>
      </c>
      <c r="C120">
        <v>4275.0600000000004</v>
      </c>
      <c r="H120">
        <v>897.94200000000001</v>
      </c>
      <c r="I120">
        <v>2133.38</v>
      </c>
      <c r="N120">
        <f t="shared" si="6"/>
        <v>6.9057350740193675</v>
      </c>
      <c r="O120">
        <f t="shared" si="6"/>
        <v>10.069887296508394</v>
      </c>
      <c r="T120">
        <f t="shared" si="7"/>
        <v>598.97606202151849</v>
      </c>
      <c r="U120">
        <f t="shared" si="7"/>
        <v>1273.6170348646272</v>
      </c>
      <c r="Z120">
        <f t="shared" si="8"/>
        <v>0.66705428860830485</v>
      </c>
      <c r="AA120">
        <f t="shared" si="8"/>
        <v>0.59699492582879143</v>
      </c>
    </row>
    <row r="121" spans="2:28" x14ac:dyDescent="0.25">
      <c r="B121">
        <v>1121.98</v>
      </c>
      <c r="C121">
        <v>3681.8</v>
      </c>
      <c r="H121">
        <v>803.94799999999998</v>
      </c>
      <c r="I121">
        <v>2009.7</v>
      </c>
      <c r="N121">
        <f t="shared" si="6"/>
        <v>6.4472163418575867</v>
      </c>
      <c r="O121">
        <f t="shared" si="6"/>
        <v>9.5807006228088536</v>
      </c>
      <c r="T121">
        <f t="shared" si="7"/>
        <v>522.07647789746704</v>
      </c>
      <c r="U121">
        <f t="shared" si="7"/>
        <v>1152.8801947640579</v>
      </c>
      <c r="Z121">
        <f t="shared" si="8"/>
        <v>0.64939085350976311</v>
      </c>
      <c r="AA121">
        <f t="shared" si="8"/>
        <v>0.57365785677666215</v>
      </c>
    </row>
    <row r="122" spans="2:28" x14ac:dyDescent="0.25">
      <c r="B122">
        <v>1557.32</v>
      </c>
      <c r="C122">
        <v>3334.36</v>
      </c>
      <c r="H122">
        <v>1053.26</v>
      </c>
      <c r="I122">
        <v>1895.35</v>
      </c>
      <c r="N122">
        <f t="shared" si="6"/>
        <v>7.1917816308920939</v>
      </c>
      <c r="O122">
        <f t="shared" si="6"/>
        <v>9.2693233912657043</v>
      </c>
      <c r="T122">
        <f t="shared" si="7"/>
        <v>649.62484121204807</v>
      </c>
      <c r="U122">
        <f t="shared" si="7"/>
        <v>1079.1596730162312</v>
      </c>
      <c r="Z122">
        <f t="shared" si="8"/>
        <v>0.61677538424705014</v>
      </c>
      <c r="AA122">
        <f t="shared" si="8"/>
        <v>0.56937223890903066</v>
      </c>
    </row>
    <row r="123" spans="2:28" x14ac:dyDescent="0.25">
      <c r="B123">
        <v>653.68899999999996</v>
      </c>
      <c r="C123">
        <v>2397.77</v>
      </c>
      <c r="H123">
        <v>586.73800000000006</v>
      </c>
      <c r="I123">
        <v>1355.13</v>
      </c>
      <c r="N123">
        <f t="shared" si="6"/>
        <v>5.3847754483677628</v>
      </c>
      <c r="O123">
        <f t="shared" si="6"/>
        <v>8.3044915174662197</v>
      </c>
      <c r="T123">
        <f t="shared" si="7"/>
        <v>364.18733126456368</v>
      </c>
      <c r="U123">
        <f t="shared" si="7"/>
        <v>866.19511680767505</v>
      </c>
      <c r="Z123">
        <f t="shared" si="8"/>
        <v>0.62069838882868278</v>
      </c>
      <c r="AA123">
        <f t="shared" si="8"/>
        <v>0.63919706360841766</v>
      </c>
    </row>
    <row r="124" spans="2:28" x14ac:dyDescent="0.25">
      <c r="B124">
        <v>726.47299999999996</v>
      </c>
      <c r="C124">
        <v>4206.3999999999996</v>
      </c>
      <c r="H124">
        <v>616.14499999999998</v>
      </c>
      <c r="I124">
        <v>1966.7</v>
      </c>
      <c r="N124">
        <f t="shared" si="6"/>
        <v>5.5776385161192996</v>
      </c>
      <c r="O124">
        <f t="shared" si="6"/>
        <v>10.015686632742522</v>
      </c>
      <c r="T124">
        <f t="shared" si="7"/>
        <v>390.74224579120863</v>
      </c>
      <c r="U124">
        <f t="shared" si="7"/>
        <v>1259.9435727897333</v>
      </c>
      <c r="Z124">
        <f t="shared" si="8"/>
        <v>0.63417254995367756</v>
      </c>
      <c r="AA124">
        <f t="shared" si="8"/>
        <v>0.64063841602162674</v>
      </c>
    </row>
    <row r="125" spans="2:28" x14ac:dyDescent="0.25">
      <c r="B125">
        <v>1330.72</v>
      </c>
      <c r="C125">
        <v>8874.2199999999993</v>
      </c>
      <c r="H125">
        <v>906.60599999999999</v>
      </c>
      <c r="I125">
        <v>3415.28</v>
      </c>
      <c r="N125">
        <f t="shared" si="6"/>
        <v>6.8245303026810085</v>
      </c>
      <c r="O125">
        <f t="shared" si="6"/>
        <v>12.845586426598592</v>
      </c>
      <c r="T125">
        <f t="shared" si="7"/>
        <v>584.97212598377439</v>
      </c>
      <c r="U125">
        <f t="shared" si="7"/>
        <v>2072.5141784787679</v>
      </c>
      <c r="Z125">
        <f t="shared" si="8"/>
        <v>0.64523301851496062</v>
      </c>
      <c r="AA125">
        <f t="shared" si="8"/>
        <v>0.60683580218276911</v>
      </c>
    </row>
    <row r="126" spans="2:28" x14ac:dyDescent="0.25">
      <c r="B126">
        <v>11042.7</v>
      </c>
      <c r="C126">
        <v>4340.9799999999996</v>
      </c>
      <c r="H126">
        <v>3910.95</v>
      </c>
      <c r="I126">
        <v>2045.02</v>
      </c>
      <c r="N126">
        <f t="shared" si="6"/>
        <v>13.81663536751123</v>
      </c>
      <c r="O126">
        <f t="shared" si="6"/>
        <v>10.121381623087085</v>
      </c>
      <c r="T126">
        <f t="shared" si="7"/>
        <v>2397.6966257572531</v>
      </c>
      <c r="U126">
        <f t="shared" si="7"/>
        <v>1286.6761164596719</v>
      </c>
      <c r="Z126">
        <f t="shared" si="8"/>
        <v>0.61307268713669394</v>
      </c>
      <c r="AA126">
        <f t="shared" si="8"/>
        <v>0.62917532173752433</v>
      </c>
    </row>
    <row r="127" spans="2:28" x14ac:dyDescent="0.25">
      <c r="B127">
        <v>15379.5</v>
      </c>
      <c r="C127">
        <v>6337.75</v>
      </c>
      <c r="H127">
        <v>4973.3999999999996</v>
      </c>
      <c r="I127">
        <v>2921.3</v>
      </c>
      <c r="N127">
        <f t="shared" si="6"/>
        <v>15.42971640579532</v>
      </c>
      <c r="O127">
        <f t="shared" si="6"/>
        <v>11.482124187093468</v>
      </c>
      <c r="T127">
        <f t="shared" si="7"/>
        <v>2990.2364234426618</v>
      </c>
      <c r="U127">
        <f t="shared" si="7"/>
        <v>1655.900048648831</v>
      </c>
      <c r="Z127">
        <f t="shared" si="8"/>
        <v>0.60124591294540197</v>
      </c>
      <c r="AA127">
        <f t="shared" si="8"/>
        <v>0.56683669895212097</v>
      </c>
    </row>
    <row r="128" spans="2:28" x14ac:dyDescent="0.25">
      <c r="B128">
        <v>43769.7</v>
      </c>
      <c r="C128">
        <v>2916.88</v>
      </c>
      <c r="H128">
        <v>10778.9</v>
      </c>
      <c r="I128">
        <v>1669.97</v>
      </c>
      <c r="N128">
        <f t="shared" si="6"/>
        <v>21.865952235546562</v>
      </c>
      <c r="O128">
        <f t="shared" si="6"/>
        <v>8.8650949739588309</v>
      </c>
      <c r="T128">
        <f t="shared" si="7"/>
        <v>6005.1855316200781</v>
      </c>
      <c r="U128">
        <f t="shared" si="7"/>
        <v>987.08925575021522</v>
      </c>
      <c r="Z128">
        <f t="shared" si="8"/>
        <v>0.55712415289315964</v>
      </c>
      <c r="AA128">
        <f t="shared" si="8"/>
        <v>0.59108202886891092</v>
      </c>
    </row>
    <row r="129" spans="2:27" x14ac:dyDescent="0.25">
      <c r="B129">
        <v>9335.66</v>
      </c>
      <c r="C129">
        <v>5103.16</v>
      </c>
      <c r="H129">
        <v>4030.15</v>
      </c>
      <c r="I129">
        <v>2198.84</v>
      </c>
      <c r="N129">
        <f t="shared" si="6"/>
        <v>13.064482574611414</v>
      </c>
      <c r="O129">
        <f t="shared" si="6"/>
        <v>10.682107235545322</v>
      </c>
      <c r="T129">
        <f t="shared" si="7"/>
        <v>2143.7496540756056</v>
      </c>
      <c r="U129">
        <f t="shared" si="7"/>
        <v>1433.189132295623</v>
      </c>
      <c r="Z129">
        <f t="shared" si="8"/>
        <v>0.53192800617237712</v>
      </c>
      <c r="AA129">
        <f t="shared" si="8"/>
        <v>0.65179327840844392</v>
      </c>
    </row>
    <row r="130" spans="2:27" x14ac:dyDescent="0.25">
      <c r="B130">
        <v>15114.5</v>
      </c>
      <c r="C130">
        <v>3116</v>
      </c>
      <c r="H130">
        <v>5258.02</v>
      </c>
      <c r="I130">
        <v>1916.7</v>
      </c>
      <c r="N130">
        <f t="shared" si="6"/>
        <v>15.340580715665544</v>
      </c>
      <c r="O130">
        <f t="shared" si="6"/>
        <v>9.0623957035390266</v>
      </c>
      <c r="T130">
        <f t="shared" si="7"/>
        <v>2955.7877136747506</v>
      </c>
      <c r="U130">
        <f t="shared" si="7"/>
        <v>1031.515319547284</v>
      </c>
      <c r="Z130">
        <f t="shared" si="8"/>
        <v>0.56214843490035227</v>
      </c>
      <c r="AA130">
        <f t="shared" si="8"/>
        <v>0.53817254632821199</v>
      </c>
    </row>
    <row r="131" spans="2:27" x14ac:dyDescent="0.25">
      <c r="B131">
        <v>23904.9</v>
      </c>
      <c r="C131">
        <v>3381.05</v>
      </c>
      <c r="H131">
        <v>6450.2</v>
      </c>
      <c r="I131">
        <v>1680.38</v>
      </c>
      <c r="N131">
        <f t="shared" si="6"/>
        <v>17.873359148612405</v>
      </c>
      <c r="O131">
        <f t="shared" si="6"/>
        <v>9.3123881502012082</v>
      </c>
      <c r="T131">
        <f t="shared" si="7"/>
        <v>4012.379508726402</v>
      </c>
      <c r="U131">
        <f t="shared" si="7"/>
        <v>1089.2103976336989</v>
      </c>
      <c r="Z131">
        <f t="shared" si="8"/>
        <v>0.62205505390939853</v>
      </c>
      <c r="AA131">
        <f t="shared" si="8"/>
        <v>0.64819290733863699</v>
      </c>
    </row>
    <row r="132" spans="2:27" x14ac:dyDescent="0.25">
      <c r="B132">
        <v>36702.6</v>
      </c>
      <c r="C132">
        <v>2682.04</v>
      </c>
      <c r="H132">
        <v>9126.2800000000007</v>
      </c>
      <c r="I132">
        <v>1589.27</v>
      </c>
      <c r="N132">
        <f t="shared" si="6"/>
        <v>20.619405933171677</v>
      </c>
      <c r="O132">
        <f t="shared" si="6"/>
        <v>8.6204966744998366</v>
      </c>
      <c r="T132">
        <f t="shared" si="7"/>
        <v>5340.0083570236575</v>
      </c>
      <c r="U132">
        <f t="shared" si="7"/>
        <v>933.37081421318805</v>
      </c>
      <c r="Z132">
        <f t="shared" si="8"/>
        <v>0.58512431757777073</v>
      </c>
      <c r="AA132">
        <f t="shared" si="8"/>
        <v>0.58729530804280461</v>
      </c>
    </row>
    <row r="133" spans="2:27" x14ac:dyDescent="0.25">
      <c r="B133">
        <v>32858.800000000003</v>
      </c>
      <c r="C133">
        <v>19283.8</v>
      </c>
      <c r="H133">
        <v>8413.9</v>
      </c>
      <c r="I133">
        <v>6896.22</v>
      </c>
      <c r="N133">
        <f t="shared" si="6"/>
        <v>19.872893483326958</v>
      </c>
      <c r="O133">
        <f t="shared" si="6"/>
        <v>16.63826656631301</v>
      </c>
      <c r="T133">
        <f t="shared" si="7"/>
        <v>4960.3446062197181</v>
      </c>
      <c r="U133">
        <f t="shared" si="7"/>
        <v>3477.0088440060185</v>
      </c>
      <c r="Z133">
        <f t="shared" si="8"/>
        <v>0.58954166393940011</v>
      </c>
      <c r="AA133">
        <f t="shared" si="8"/>
        <v>0.50419053394555546</v>
      </c>
    </row>
    <row r="134" spans="2:27" x14ac:dyDescent="0.25">
      <c r="B134">
        <v>11881.7</v>
      </c>
      <c r="H134">
        <v>4305.5600000000004</v>
      </c>
      <c r="N134">
        <f t="shared" si="6"/>
        <v>14.158048618156672</v>
      </c>
      <c r="T134">
        <f t="shared" si="7"/>
        <v>2517.656278866546</v>
      </c>
      <c r="Z134">
        <f t="shared" si="8"/>
        <v>0.58474537083829881</v>
      </c>
    </row>
    <row r="135" spans="2:27" x14ac:dyDescent="0.25">
      <c r="B135">
        <v>47963.7</v>
      </c>
      <c r="H135">
        <v>11020</v>
      </c>
      <c r="N135">
        <f t="shared" si="6"/>
        <v>22.54315849288194</v>
      </c>
      <c r="T135">
        <f t="shared" si="7"/>
        <v>6382.9165751300516</v>
      </c>
      <c r="Z135">
        <f t="shared" si="8"/>
        <v>0.5792120304110755</v>
      </c>
    </row>
    <row r="136" spans="2:27" x14ac:dyDescent="0.25">
      <c r="B136">
        <v>30901.8</v>
      </c>
      <c r="H136">
        <v>8269.64</v>
      </c>
      <c r="N136">
        <f t="shared" si="6"/>
        <v>19.470262088032008</v>
      </c>
      <c r="T136">
        <f t="shared" si="7"/>
        <v>4761.3842885548065</v>
      </c>
      <c r="Z136">
        <f t="shared" si="8"/>
        <v>0.57576681555119769</v>
      </c>
    </row>
    <row r="137" spans="2:27" x14ac:dyDescent="0.25">
      <c r="B137">
        <v>35307.4</v>
      </c>
      <c r="H137">
        <v>8572.0300000000007</v>
      </c>
      <c r="N137">
        <f t="shared" si="6"/>
        <v>20.35475054722432</v>
      </c>
      <c r="T137">
        <f t="shared" si="7"/>
        <v>5203.8073251869937</v>
      </c>
      <c r="Z137">
        <f t="shared" si="8"/>
        <v>0.60706825864900071</v>
      </c>
    </row>
    <row r="138" spans="2:27" x14ac:dyDescent="0.25">
      <c r="B138">
        <v>13347</v>
      </c>
      <c r="H138">
        <v>4750.79</v>
      </c>
      <c r="N138">
        <f t="shared" si="6"/>
        <v>14.717648457845963</v>
      </c>
      <c r="T138">
        <f t="shared" si="7"/>
        <v>2720.6112521769196</v>
      </c>
      <c r="Z138">
        <f t="shared" si="8"/>
        <v>0.57266502038122491</v>
      </c>
    </row>
    <row r="139" spans="2:27" x14ac:dyDescent="0.25">
      <c r="B139">
        <v>39545.4</v>
      </c>
      <c r="H139">
        <v>9377.8799999999992</v>
      </c>
      <c r="N139">
        <f t="shared" si="6"/>
        <v>21.138582570094055</v>
      </c>
      <c r="T139">
        <f t="shared" si="7"/>
        <v>5612.3062937929135</v>
      </c>
      <c r="Z139">
        <f t="shared" si="8"/>
        <v>0.59846215709658412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selection activeCell="L20" sqref="L20"/>
    </sheetView>
  </sheetViews>
  <sheetFormatPr defaultRowHeight="15" x14ac:dyDescent="0.25"/>
  <sheetData>
    <row r="1" spans="1:9" x14ac:dyDescent="0.25">
      <c r="A1" t="s">
        <v>69</v>
      </c>
      <c r="F1" t="s">
        <v>70</v>
      </c>
    </row>
    <row r="2" spans="1:9" x14ac:dyDescent="0.25">
      <c r="A2" t="s">
        <v>57</v>
      </c>
      <c r="B2" t="s">
        <v>58</v>
      </c>
      <c r="C2" t="s">
        <v>59</v>
      </c>
      <c r="D2" t="s">
        <v>60</v>
      </c>
      <c r="F2" t="s">
        <v>68</v>
      </c>
      <c r="G2" t="s">
        <v>58</v>
      </c>
      <c r="H2" t="s">
        <v>59</v>
      </c>
      <c r="I2" t="s">
        <v>60</v>
      </c>
    </row>
    <row r="3" spans="1:9" x14ac:dyDescent="0.25">
      <c r="A3">
        <v>277.56799999999998</v>
      </c>
      <c r="B3">
        <v>120.43</v>
      </c>
      <c r="C3">
        <v>221.14400000000001</v>
      </c>
      <c r="D3">
        <v>320.56900000000002</v>
      </c>
      <c r="F3">
        <v>35303.199999999997</v>
      </c>
      <c r="G3">
        <v>36204.1</v>
      </c>
      <c r="H3">
        <v>28461.4</v>
      </c>
      <c r="I3">
        <v>17249.900000000001</v>
      </c>
    </row>
    <row r="4" spans="1:9" x14ac:dyDescent="0.25">
      <c r="A4">
        <v>229.15700000000001</v>
      </c>
      <c r="B4">
        <v>158.36799999999999</v>
      </c>
      <c r="C4">
        <v>192.50399999999999</v>
      </c>
      <c r="D4">
        <v>284.41300000000001</v>
      </c>
      <c r="F4">
        <v>36805.599999999999</v>
      </c>
      <c r="G4">
        <v>32755.8</v>
      </c>
      <c r="H4">
        <v>20999</v>
      </c>
      <c r="I4">
        <v>13966.4</v>
      </c>
    </row>
    <row r="5" spans="1:9" x14ac:dyDescent="0.25">
      <c r="A5">
        <v>2013.26</v>
      </c>
      <c r="B5">
        <v>196.726</v>
      </c>
      <c r="C5">
        <v>177.619</v>
      </c>
      <c r="D5">
        <v>251.77099999999999</v>
      </c>
      <c r="F5">
        <v>11714.2</v>
      </c>
      <c r="G5">
        <v>33951.9</v>
      </c>
      <c r="H5">
        <v>27434.2</v>
      </c>
      <c r="I5">
        <v>6475.07</v>
      </c>
    </row>
    <row r="6" spans="1:9" x14ac:dyDescent="0.25">
      <c r="A6">
        <v>313.31700000000001</v>
      </c>
      <c r="B6">
        <v>172.31299999999999</v>
      </c>
      <c r="C6">
        <v>266.42599999999999</v>
      </c>
      <c r="D6">
        <v>303.24400000000003</v>
      </c>
      <c r="F6">
        <v>35962.400000000001</v>
      </c>
      <c r="G6">
        <v>37492.300000000003</v>
      </c>
      <c r="H6">
        <v>36735.5</v>
      </c>
      <c r="I6">
        <v>35207.1</v>
      </c>
    </row>
    <row r="7" spans="1:9" x14ac:dyDescent="0.25">
      <c r="A7">
        <v>340.49799999999999</v>
      </c>
      <c r="B7">
        <v>140.41300000000001</v>
      </c>
      <c r="C7">
        <v>311.30399999999997</v>
      </c>
      <c r="D7">
        <v>349.24700000000001</v>
      </c>
      <c r="F7">
        <v>31267.1</v>
      </c>
      <c r="G7">
        <v>33930</v>
      </c>
      <c r="H7">
        <v>37136.5</v>
      </c>
      <c r="I7">
        <v>24951.3</v>
      </c>
    </row>
    <row r="8" spans="1:9" x14ac:dyDescent="0.25">
      <c r="A8">
        <v>355.78699999999998</v>
      </c>
      <c r="B8">
        <v>305.24200000000002</v>
      </c>
      <c r="C8">
        <v>244.31299999999999</v>
      </c>
      <c r="D8">
        <v>421.79199999999997</v>
      </c>
      <c r="F8">
        <v>34222.5</v>
      </c>
      <c r="G8">
        <v>28212.9</v>
      </c>
      <c r="H8">
        <v>29631.5</v>
      </c>
      <c r="I8">
        <v>28988.799999999999</v>
      </c>
    </row>
    <row r="9" spans="1:9" x14ac:dyDescent="0.25">
      <c r="A9">
        <v>421.34300000000002</v>
      </c>
      <c r="B9">
        <v>236.51599999999999</v>
      </c>
      <c r="C9">
        <v>426.084</v>
      </c>
      <c r="D9">
        <v>390.91</v>
      </c>
      <c r="F9">
        <v>39111.4</v>
      </c>
      <c r="G9">
        <v>30601.1</v>
      </c>
      <c r="H9">
        <v>38483.699999999997</v>
      </c>
      <c r="I9">
        <v>28986.1</v>
      </c>
    </row>
    <row r="10" spans="1:9" x14ac:dyDescent="0.25">
      <c r="A10">
        <v>394.66</v>
      </c>
      <c r="B10">
        <v>277.29500000000002</v>
      </c>
      <c r="C10">
        <v>407.44200000000001</v>
      </c>
      <c r="D10">
        <v>405.685</v>
      </c>
      <c r="F10">
        <v>36307.1</v>
      </c>
      <c r="G10">
        <v>37471.699999999997</v>
      </c>
      <c r="H10">
        <v>44947.8</v>
      </c>
      <c r="I10">
        <v>36613.300000000003</v>
      </c>
    </row>
    <row r="11" spans="1:9" x14ac:dyDescent="0.25">
      <c r="A11">
        <v>464.02800000000002</v>
      </c>
      <c r="B11">
        <v>342.7</v>
      </c>
      <c r="C11">
        <v>345.57900000000001</v>
      </c>
      <c r="D11">
        <v>340.80200000000002</v>
      </c>
      <c r="F11">
        <v>44997.3</v>
      </c>
      <c r="G11">
        <v>45501.3</v>
      </c>
      <c r="H11">
        <v>33511</v>
      </c>
      <c r="I11">
        <v>36676.5</v>
      </c>
    </row>
    <row r="12" spans="1:9" x14ac:dyDescent="0.25">
      <c r="A12">
        <v>532.23099999999999</v>
      </c>
      <c r="B12">
        <v>202.08500000000001</v>
      </c>
      <c r="C12">
        <v>441.43700000000001</v>
      </c>
      <c r="D12">
        <v>372.59399999999999</v>
      </c>
      <c r="F12">
        <v>39973.800000000003</v>
      </c>
      <c r="G12">
        <v>29020.400000000001</v>
      </c>
      <c r="H12">
        <v>46233.2</v>
      </c>
      <c r="I12">
        <v>38248.9</v>
      </c>
    </row>
    <row r="13" spans="1:9" x14ac:dyDescent="0.25">
      <c r="A13">
        <v>445.19799999999998</v>
      </c>
      <c r="B13">
        <v>318.10500000000002</v>
      </c>
      <c r="C13">
        <v>517.27</v>
      </c>
      <c r="D13">
        <v>436.03100000000001</v>
      </c>
      <c r="F13">
        <v>39130.6</v>
      </c>
      <c r="G13">
        <v>38213.300000000003</v>
      </c>
      <c r="H13">
        <v>46535.3</v>
      </c>
      <c r="I13">
        <v>29146.7</v>
      </c>
    </row>
    <row r="14" spans="1:9" x14ac:dyDescent="0.25">
      <c r="A14">
        <v>496.67099999999999</v>
      </c>
      <c r="B14">
        <v>257.40199999999999</v>
      </c>
      <c r="C14">
        <v>462.80900000000003</v>
      </c>
      <c r="D14">
        <v>536.99900000000002</v>
      </c>
      <c r="F14">
        <v>45052.2</v>
      </c>
      <c r="G14">
        <v>25485.599999999999</v>
      </c>
      <c r="H14">
        <v>43089.7</v>
      </c>
      <c r="I14">
        <v>30426.6</v>
      </c>
    </row>
    <row r="15" spans="1:9" x14ac:dyDescent="0.25">
      <c r="A15">
        <v>471.96199999999999</v>
      </c>
      <c r="B15">
        <v>290.80700000000002</v>
      </c>
      <c r="C15">
        <v>503.66800000000001</v>
      </c>
      <c r="D15">
        <v>449.17500000000001</v>
      </c>
      <c r="F15">
        <v>37797.1</v>
      </c>
      <c r="G15">
        <v>39647</v>
      </c>
      <c r="H15">
        <v>37908.300000000003</v>
      </c>
      <c r="I15">
        <v>31622.799999999999</v>
      </c>
    </row>
    <row r="16" spans="1:9" x14ac:dyDescent="0.25">
      <c r="A16">
        <v>559.87099999999998</v>
      </c>
      <c r="B16">
        <v>424.07400000000001</v>
      </c>
      <c r="C16">
        <v>549.36199999999997</v>
      </c>
      <c r="D16">
        <v>480.97699999999998</v>
      </c>
      <c r="F16">
        <v>45795.199999999997</v>
      </c>
      <c r="G16">
        <v>38882.1</v>
      </c>
      <c r="H16">
        <v>43839.5</v>
      </c>
      <c r="I16">
        <v>32438.5</v>
      </c>
    </row>
    <row r="17" spans="1:9" x14ac:dyDescent="0.25">
      <c r="A17">
        <v>597.596</v>
      </c>
      <c r="B17">
        <v>367.30399999999997</v>
      </c>
      <c r="C17">
        <v>570.86699999999996</v>
      </c>
      <c r="D17">
        <v>517.18600000000004</v>
      </c>
      <c r="F17">
        <v>43700.9</v>
      </c>
      <c r="G17">
        <v>49956.3</v>
      </c>
      <c r="H17">
        <v>44623.7</v>
      </c>
      <c r="I17">
        <v>23146.799999999999</v>
      </c>
    </row>
    <row r="18" spans="1:9" x14ac:dyDescent="0.25">
      <c r="A18">
        <v>569.08799999999997</v>
      </c>
      <c r="B18">
        <v>381.036</v>
      </c>
      <c r="C18">
        <v>644.60400000000004</v>
      </c>
      <c r="D18">
        <v>510.04700000000003</v>
      </c>
      <c r="F18">
        <v>42561.1</v>
      </c>
      <c r="G18">
        <v>37707.9</v>
      </c>
      <c r="H18">
        <v>55730.8</v>
      </c>
      <c r="I18">
        <v>29193.4</v>
      </c>
    </row>
    <row r="19" spans="1:9" x14ac:dyDescent="0.25">
      <c r="A19">
        <v>582.76199999999994</v>
      </c>
      <c r="B19">
        <v>339.02199999999999</v>
      </c>
      <c r="C19">
        <v>588.85699999999997</v>
      </c>
      <c r="D19">
        <v>493.27499999999998</v>
      </c>
      <c r="F19">
        <v>39986.199999999997</v>
      </c>
      <c r="G19">
        <v>31442.9</v>
      </c>
      <c r="H19">
        <v>43739.3</v>
      </c>
      <c r="I19">
        <v>36048.9</v>
      </c>
    </row>
    <row r="20" spans="1:9" x14ac:dyDescent="0.25">
      <c r="A20">
        <v>641.56500000000005</v>
      </c>
      <c r="B20">
        <v>406.959</v>
      </c>
      <c r="C20">
        <v>606.64599999999996</v>
      </c>
      <c r="D20">
        <v>464.82</v>
      </c>
      <c r="F20">
        <v>48845.3</v>
      </c>
      <c r="G20">
        <v>41635.5</v>
      </c>
      <c r="H20">
        <v>49220.1</v>
      </c>
      <c r="I20">
        <v>34039.800000000003</v>
      </c>
    </row>
    <row r="21" spans="1:9" x14ac:dyDescent="0.25">
      <c r="A21">
        <v>668.53399999999999</v>
      </c>
      <c r="B21">
        <v>468.94</v>
      </c>
      <c r="C21">
        <v>670.68700000000001</v>
      </c>
      <c r="D21">
        <v>642.81200000000001</v>
      </c>
      <c r="F21">
        <v>40079.599999999999</v>
      </c>
      <c r="G21">
        <v>44148.7</v>
      </c>
      <c r="H21">
        <v>37122.800000000003</v>
      </c>
      <c r="I21">
        <v>42279.5</v>
      </c>
    </row>
    <row r="22" spans="1:9" x14ac:dyDescent="0.25">
      <c r="A22">
        <v>720.65200000000004</v>
      </c>
      <c r="B22">
        <v>498.11900000000003</v>
      </c>
      <c r="C22">
        <v>487.113</v>
      </c>
      <c r="D22">
        <v>567.91099999999994</v>
      </c>
      <c r="F22">
        <v>47320.9</v>
      </c>
      <c r="G22">
        <v>45493.1</v>
      </c>
      <c r="H22">
        <v>34652.199999999997</v>
      </c>
      <c r="I22">
        <v>32533.3</v>
      </c>
    </row>
    <row r="23" spans="1:9" x14ac:dyDescent="0.25">
      <c r="A23">
        <v>535.44799999999998</v>
      </c>
      <c r="B23">
        <v>436.27</v>
      </c>
      <c r="C23">
        <v>540.16200000000003</v>
      </c>
      <c r="D23">
        <v>594.99300000000005</v>
      </c>
      <c r="F23">
        <v>39520.6</v>
      </c>
      <c r="G23">
        <v>40281.5</v>
      </c>
      <c r="H23">
        <v>38588.1</v>
      </c>
      <c r="I23">
        <v>27920.400000000001</v>
      </c>
    </row>
    <row r="24" spans="1:9" x14ac:dyDescent="0.25">
      <c r="A24">
        <v>652.10400000000004</v>
      </c>
      <c r="B24">
        <v>516.14599999999996</v>
      </c>
      <c r="C24">
        <v>625.32500000000005</v>
      </c>
      <c r="D24">
        <v>615.83799999999997</v>
      </c>
      <c r="F24">
        <v>37573.300000000003</v>
      </c>
      <c r="G24">
        <v>43672.1</v>
      </c>
      <c r="H24">
        <v>43055.4</v>
      </c>
      <c r="I24">
        <v>36782.199999999997</v>
      </c>
    </row>
    <row r="25" spans="1:9" x14ac:dyDescent="0.25">
      <c r="A25">
        <v>613.74599999999998</v>
      </c>
      <c r="B25">
        <v>452.96300000000002</v>
      </c>
      <c r="C25">
        <v>743.72699999999998</v>
      </c>
      <c r="D25">
        <v>630.89200000000005</v>
      </c>
      <c r="F25">
        <v>39638.699999999997</v>
      </c>
      <c r="G25">
        <v>35119.199999999997</v>
      </c>
      <c r="H25">
        <v>37668</v>
      </c>
      <c r="I25">
        <v>36653.1</v>
      </c>
    </row>
    <row r="26" spans="1:9" x14ac:dyDescent="0.25">
      <c r="A26">
        <v>743.04600000000005</v>
      </c>
      <c r="B26">
        <v>484.70100000000002</v>
      </c>
      <c r="C26">
        <v>706.67</v>
      </c>
      <c r="D26">
        <v>590.70000000000005</v>
      </c>
      <c r="F26">
        <v>43343.9</v>
      </c>
      <c r="G26">
        <v>44334</v>
      </c>
      <c r="H26">
        <v>35689</v>
      </c>
      <c r="I26">
        <v>46818.2</v>
      </c>
    </row>
    <row r="27" spans="1:9" x14ac:dyDescent="0.25">
      <c r="A27">
        <v>750.44</v>
      </c>
      <c r="B27">
        <v>547.83399999999995</v>
      </c>
      <c r="C27">
        <v>672.47799999999995</v>
      </c>
      <c r="D27">
        <v>678.44399999999996</v>
      </c>
      <c r="F27">
        <v>50277.599999999999</v>
      </c>
      <c r="G27">
        <v>43629.5</v>
      </c>
      <c r="H27">
        <v>44737.599999999999</v>
      </c>
      <c r="I27">
        <v>34931</v>
      </c>
    </row>
    <row r="28" spans="1:9" x14ac:dyDescent="0.25">
      <c r="A28">
        <v>681.27099999999996</v>
      </c>
      <c r="B28">
        <v>530.15899999999999</v>
      </c>
      <c r="C28">
        <v>698.66700000000003</v>
      </c>
      <c r="D28">
        <v>713.01499999999999</v>
      </c>
      <c r="F28">
        <v>40828</v>
      </c>
      <c r="G28">
        <v>39965.599999999999</v>
      </c>
      <c r="H28">
        <v>44049.599999999999</v>
      </c>
      <c r="I28">
        <v>43240.800000000003</v>
      </c>
    </row>
    <row r="29" spans="1:9" x14ac:dyDescent="0.25">
      <c r="A29">
        <v>710.58100000000002</v>
      </c>
      <c r="B29">
        <v>642.38699999999994</v>
      </c>
      <c r="C29">
        <v>774.92100000000005</v>
      </c>
      <c r="D29">
        <v>748.23800000000006</v>
      </c>
      <c r="F29">
        <v>45667.5</v>
      </c>
      <c r="G29">
        <v>49411.1</v>
      </c>
      <c r="H29">
        <v>40767.5</v>
      </c>
      <c r="I29">
        <v>42952.4</v>
      </c>
    </row>
    <row r="30" spans="1:9" x14ac:dyDescent="0.25">
      <c r="A30">
        <v>771.32</v>
      </c>
      <c r="B30">
        <v>610.33199999999999</v>
      </c>
      <c r="C30">
        <v>811.12900000000002</v>
      </c>
      <c r="D30">
        <v>660.98299999999995</v>
      </c>
      <c r="F30">
        <v>46053.4</v>
      </c>
      <c r="G30">
        <v>43166.7</v>
      </c>
      <c r="H30">
        <v>36466.300000000003</v>
      </c>
      <c r="I30">
        <v>49063.6</v>
      </c>
    </row>
    <row r="31" spans="1:9" x14ac:dyDescent="0.25">
      <c r="A31">
        <v>797.84900000000005</v>
      </c>
      <c r="B31">
        <v>562.41200000000003</v>
      </c>
      <c r="C31">
        <v>727.28099999999995</v>
      </c>
      <c r="D31">
        <v>689.74</v>
      </c>
      <c r="F31">
        <v>45627.7</v>
      </c>
      <c r="G31">
        <v>55089.7</v>
      </c>
      <c r="H31">
        <v>51795</v>
      </c>
      <c r="I31">
        <v>45719.6</v>
      </c>
    </row>
    <row r="32" spans="1:9" x14ac:dyDescent="0.25">
      <c r="A32">
        <v>843.245</v>
      </c>
      <c r="B32">
        <v>679.54899999999998</v>
      </c>
      <c r="C32">
        <v>758.52800000000002</v>
      </c>
      <c r="D32">
        <v>777.202</v>
      </c>
      <c r="F32">
        <v>42967.6</v>
      </c>
      <c r="G32">
        <v>46847.199999999997</v>
      </c>
      <c r="H32">
        <v>40211.300000000003</v>
      </c>
      <c r="I32">
        <v>39644.199999999997</v>
      </c>
    </row>
    <row r="33" spans="1:9" x14ac:dyDescent="0.25">
      <c r="A33">
        <v>785.31100000000004</v>
      </c>
      <c r="B33">
        <v>714.23400000000004</v>
      </c>
      <c r="C33">
        <v>837.41800000000001</v>
      </c>
      <c r="D33">
        <v>805.31500000000005</v>
      </c>
      <c r="F33">
        <v>43294.400000000001</v>
      </c>
      <c r="G33">
        <v>41950</v>
      </c>
      <c r="H33">
        <v>44476.7</v>
      </c>
      <c r="I33">
        <v>35201.599999999999</v>
      </c>
    </row>
    <row r="34" spans="1:9" x14ac:dyDescent="0.25">
      <c r="A34">
        <v>864.83600000000001</v>
      </c>
      <c r="B34">
        <v>629.91899999999998</v>
      </c>
      <c r="C34">
        <v>793.01099999999997</v>
      </c>
      <c r="D34">
        <v>835.92700000000002</v>
      </c>
      <c r="F34">
        <v>46586.2</v>
      </c>
      <c r="G34">
        <v>46253.9</v>
      </c>
      <c r="H34">
        <v>59024</v>
      </c>
      <c r="I34">
        <v>37711.9</v>
      </c>
    </row>
    <row r="35" spans="1:9" x14ac:dyDescent="0.25">
      <c r="A35">
        <v>893.86300000000006</v>
      </c>
      <c r="B35">
        <v>594.01099999999997</v>
      </c>
      <c r="C35">
        <v>825.48500000000001</v>
      </c>
      <c r="D35">
        <v>869.78499999999997</v>
      </c>
      <c r="F35">
        <v>44667.7</v>
      </c>
      <c r="G35">
        <v>44373.9</v>
      </c>
      <c r="H35">
        <v>32956.199999999997</v>
      </c>
      <c r="I35">
        <v>45060.4</v>
      </c>
    </row>
    <row r="36" spans="1:9" x14ac:dyDescent="0.25">
      <c r="A36">
        <v>919.01300000000003</v>
      </c>
      <c r="B36">
        <v>757.08100000000002</v>
      </c>
      <c r="C36">
        <v>857.6</v>
      </c>
      <c r="D36">
        <v>900.49699999999996</v>
      </c>
      <c r="F36">
        <v>49894.5</v>
      </c>
      <c r="G36">
        <v>43310.9</v>
      </c>
      <c r="H36">
        <v>52691.7</v>
      </c>
      <c r="I36">
        <v>46531.199999999997</v>
      </c>
    </row>
    <row r="37" spans="1:9" x14ac:dyDescent="0.25">
      <c r="A37">
        <v>981.44100000000003</v>
      </c>
      <c r="B37">
        <v>747.76599999999996</v>
      </c>
      <c r="C37">
        <v>890.86300000000006</v>
      </c>
      <c r="D37">
        <v>940.34199999999998</v>
      </c>
      <c r="F37">
        <v>46840.3</v>
      </c>
      <c r="G37">
        <v>53088.800000000003</v>
      </c>
      <c r="H37">
        <v>40108.300000000003</v>
      </c>
      <c r="I37">
        <v>41862</v>
      </c>
    </row>
    <row r="38" spans="1:9" x14ac:dyDescent="0.25">
      <c r="A38">
        <v>819.44600000000003</v>
      </c>
      <c r="B38">
        <v>726.4</v>
      </c>
      <c r="C38">
        <v>989.67</v>
      </c>
      <c r="D38">
        <v>969.78300000000002</v>
      </c>
      <c r="F38">
        <v>53889.4</v>
      </c>
      <c r="G38">
        <v>40186.699999999997</v>
      </c>
      <c r="H38">
        <v>37978.300000000003</v>
      </c>
      <c r="I38">
        <v>39028.9</v>
      </c>
    </row>
    <row r="39" spans="1:9" x14ac:dyDescent="0.25">
      <c r="A39">
        <v>864.73400000000004</v>
      </c>
      <c r="B39">
        <v>661.62599999999998</v>
      </c>
      <c r="C39">
        <v>1891.5</v>
      </c>
      <c r="D39">
        <v>996.31200000000001</v>
      </c>
      <c r="F39">
        <v>43543</v>
      </c>
      <c r="G39">
        <v>45219.8</v>
      </c>
      <c r="H39">
        <v>10036</v>
      </c>
      <c r="I39">
        <v>41108.1</v>
      </c>
    </row>
    <row r="40" spans="1:9" x14ac:dyDescent="0.25">
      <c r="A40">
        <v>964.86199999999997</v>
      </c>
      <c r="B40">
        <v>696.09400000000005</v>
      </c>
      <c r="C40">
        <v>960.86400000000003</v>
      </c>
      <c r="D40">
        <v>181.39</v>
      </c>
      <c r="F40">
        <v>51834.9</v>
      </c>
      <c r="G40">
        <v>53098.400000000001</v>
      </c>
      <c r="H40">
        <v>37966</v>
      </c>
      <c r="I40">
        <v>11651</v>
      </c>
    </row>
    <row r="41" spans="1:9" x14ac:dyDescent="0.25">
      <c r="A41">
        <v>931.42200000000003</v>
      </c>
      <c r="B41">
        <v>850.39499999999998</v>
      </c>
      <c r="C41">
        <v>919.64700000000005</v>
      </c>
      <c r="D41">
        <v>735.56200000000001</v>
      </c>
      <c r="F41">
        <v>58359.5</v>
      </c>
      <c r="G41">
        <v>36551.599999999999</v>
      </c>
      <c r="H41">
        <v>38409.5</v>
      </c>
      <c r="I41">
        <v>33804.9</v>
      </c>
    </row>
    <row r="42" spans="1:9" x14ac:dyDescent="0.25">
      <c r="A42">
        <v>893.25699999999995</v>
      </c>
      <c r="B42">
        <v>795.36500000000001</v>
      </c>
      <c r="C42">
        <v>875.94299999999998</v>
      </c>
      <c r="D42">
        <v>715.54</v>
      </c>
      <c r="F42">
        <v>42676.4</v>
      </c>
      <c r="G42">
        <v>42866</v>
      </c>
      <c r="H42">
        <v>43273.7</v>
      </c>
      <c r="I42">
        <v>34623.4</v>
      </c>
    </row>
    <row r="43" spans="1:9" x14ac:dyDescent="0.25">
      <c r="A43">
        <v>1059.5899999999999</v>
      </c>
      <c r="B43">
        <v>850.05899999999997</v>
      </c>
      <c r="C43">
        <v>936.06100000000004</v>
      </c>
      <c r="D43">
        <v>816.90499999999997</v>
      </c>
      <c r="F43">
        <v>48164.1</v>
      </c>
      <c r="G43">
        <v>40385.800000000003</v>
      </c>
      <c r="H43">
        <v>31054.2</v>
      </c>
      <c r="I43">
        <v>50133.4</v>
      </c>
    </row>
    <row r="44" spans="1:9" x14ac:dyDescent="0.25">
      <c r="A44">
        <v>1010.16</v>
      </c>
      <c r="B44">
        <v>777.61199999999997</v>
      </c>
      <c r="C44">
        <v>1011.83</v>
      </c>
      <c r="D44">
        <v>761.452</v>
      </c>
      <c r="F44">
        <v>46642.5</v>
      </c>
      <c r="G44">
        <v>57221</v>
      </c>
      <c r="H44">
        <v>45627.5</v>
      </c>
      <c r="I44">
        <v>35286.699999999997</v>
      </c>
    </row>
    <row r="45" spans="1:9" x14ac:dyDescent="0.25">
      <c r="A45">
        <v>1032.72</v>
      </c>
      <c r="B45">
        <v>805.08</v>
      </c>
      <c r="C45">
        <v>909.28499999999997</v>
      </c>
      <c r="D45">
        <v>788.23800000000006</v>
      </c>
      <c r="F45">
        <v>48232.800000000003</v>
      </c>
      <c r="G45">
        <v>35606.800000000003</v>
      </c>
      <c r="H45">
        <v>43674.7</v>
      </c>
      <c r="I45">
        <v>35562.699999999997</v>
      </c>
    </row>
    <row r="46" spans="1:9" x14ac:dyDescent="0.25">
      <c r="A46">
        <v>1038.3499999999999</v>
      </c>
      <c r="B46">
        <v>882.63900000000001</v>
      </c>
      <c r="C46">
        <v>951.01199999999994</v>
      </c>
      <c r="D46">
        <v>852.21500000000003</v>
      </c>
      <c r="F46">
        <v>42451.199999999997</v>
      </c>
      <c r="G46">
        <v>40377.599999999999</v>
      </c>
      <c r="H46">
        <v>39385.9</v>
      </c>
      <c r="I46">
        <v>58257.7</v>
      </c>
    </row>
    <row r="47" spans="1:9" x14ac:dyDescent="0.25">
      <c r="A47">
        <v>1000.65</v>
      </c>
      <c r="B47">
        <v>922.18100000000004</v>
      </c>
      <c r="C47">
        <v>1058.26</v>
      </c>
      <c r="D47">
        <v>911.62400000000002</v>
      </c>
      <c r="F47">
        <v>48837</v>
      </c>
      <c r="G47">
        <v>46941.9</v>
      </c>
      <c r="H47">
        <v>45189.5</v>
      </c>
      <c r="I47">
        <v>27783</v>
      </c>
    </row>
    <row r="48" spans="1:9" x14ac:dyDescent="0.25">
      <c r="A48">
        <v>1085.27</v>
      </c>
      <c r="B48">
        <v>952.08399999999995</v>
      </c>
      <c r="C48">
        <v>1119.0899999999999</v>
      </c>
      <c r="D48">
        <v>1053.96</v>
      </c>
      <c r="F48">
        <v>46325.3</v>
      </c>
      <c r="G48">
        <v>44080</v>
      </c>
      <c r="H48">
        <v>42569.2</v>
      </c>
      <c r="I48">
        <v>41765.9</v>
      </c>
    </row>
    <row r="49" spans="1:9" x14ac:dyDescent="0.25">
      <c r="A49">
        <v>1167.3699999999999</v>
      </c>
      <c r="B49">
        <v>894.66600000000005</v>
      </c>
      <c r="C49">
        <v>1069.72</v>
      </c>
      <c r="D49">
        <v>1025.68</v>
      </c>
      <c r="F49">
        <v>41673.9</v>
      </c>
      <c r="G49">
        <v>42003.6</v>
      </c>
      <c r="H49">
        <v>42110.5</v>
      </c>
      <c r="I49">
        <v>33634.6</v>
      </c>
    </row>
    <row r="50" spans="1:9" x14ac:dyDescent="0.25">
      <c r="A50">
        <v>1137.81</v>
      </c>
      <c r="B50">
        <v>1994.21</v>
      </c>
      <c r="C50">
        <v>1101.1400000000001</v>
      </c>
      <c r="D50">
        <v>1082.57</v>
      </c>
      <c r="F50">
        <v>53222</v>
      </c>
      <c r="G50">
        <v>9203.82</v>
      </c>
      <c r="H50">
        <v>39965.5</v>
      </c>
      <c r="I50">
        <v>42186.1</v>
      </c>
    </row>
    <row r="51" spans="1:9" x14ac:dyDescent="0.25">
      <c r="A51">
        <v>1107.6600000000001</v>
      </c>
      <c r="B51">
        <v>826.45399999999995</v>
      </c>
      <c r="C51">
        <v>1327.66</v>
      </c>
      <c r="D51">
        <v>1444.52</v>
      </c>
      <c r="F51">
        <v>53088.800000000003</v>
      </c>
      <c r="G51">
        <v>37135.199999999997</v>
      </c>
      <c r="H51">
        <v>21739.200000000001</v>
      </c>
      <c r="I51">
        <v>18926.7</v>
      </c>
    </row>
    <row r="52" spans="1:9" x14ac:dyDescent="0.25">
      <c r="A52">
        <v>1196.3499999999999</v>
      </c>
      <c r="B52">
        <v>935.24300000000005</v>
      </c>
      <c r="C52">
        <v>983.54300000000001</v>
      </c>
      <c r="D52">
        <v>928.67399999999998</v>
      </c>
      <c r="F52">
        <v>39658</v>
      </c>
      <c r="G52">
        <v>41702.800000000003</v>
      </c>
      <c r="H52">
        <v>44945</v>
      </c>
      <c r="I52">
        <v>37544.400000000001</v>
      </c>
    </row>
    <row r="53" spans="1:9" x14ac:dyDescent="0.25">
      <c r="A53">
        <v>1222.76</v>
      </c>
      <c r="B53">
        <v>908.76900000000001</v>
      </c>
      <c r="C53">
        <v>1035.76</v>
      </c>
      <c r="D53">
        <v>890.56299999999999</v>
      </c>
      <c r="F53">
        <v>40855.5</v>
      </c>
      <c r="G53">
        <v>32342.400000000001</v>
      </c>
      <c r="H53">
        <v>34737.4</v>
      </c>
      <c r="I53">
        <v>39859.800000000003</v>
      </c>
    </row>
    <row r="54" spans="1:9" x14ac:dyDescent="0.25">
      <c r="A54">
        <v>1246.33</v>
      </c>
      <c r="B54">
        <v>871.00800000000004</v>
      </c>
      <c r="C54">
        <v>1087.82</v>
      </c>
      <c r="D54">
        <v>959.58500000000004</v>
      </c>
      <c r="F54">
        <v>39611.300000000003</v>
      </c>
      <c r="G54">
        <v>38677.4</v>
      </c>
      <c r="H54">
        <v>34223.699999999997</v>
      </c>
      <c r="I54">
        <v>41943.1</v>
      </c>
    </row>
    <row r="55" spans="1:9" x14ac:dyDescent="0.25">
      <c r="A55">
        <v>1181.3</v>
      </c>
      <c r="B55">
        <v>1059.52</v>
      </c>
      <c r="C55">
        <v>1149.22</v>
      </c>
      <c r="D55">
        <v>1022.6</v>
      </c>
      <c r="F55">
        <v>41855.199999999997</v>
      </c>
      <c r="G55">
        <v>45346.2</v>
      </c>
      <c r="H55">
        <v>38950.6</v>
      </c>
      <c r="I55">
        <v>29400.799999999999</v>
      </c>
    </row>
    <row r="56" spans="1:9" x14ac:dyDescent="0.25">
      <c r="A56">
        <v>1075.22</v>
      </c>
      <c r="B56">
        <v>978.36199999999997</v>
      </c>
      <c r="C56">
        <v>1179.46</v>
      </c>
      <c r="D56">
        <v>1046.99</v>
      </c>
      <c r="F56">
        <v>40741.5</v>
      </c>
      <c r="G56">
        <v>47297.599999999999</v>
      </c>
      <c r="H56">
        <v>39402.400000000001</v>
      </c>
      <c r="I56">
        <v>41422.6</v>
      </c>
    </row>
    <row r="57" spans="1:9" x14ac:dyDescent="0.25">
      <c r="A57">
        <v>1151.21</v>
      </c>
      <c r="B57">
        <v>1001.97</v>
      </c>
      <c r="C57">
        <v>1211.07</v>
      </c>
      <c r="D57">
        <v>995.73400000000004</v>
      </c>
      <c r="F57">
        <v>41514.6</v>
      </c>
      <c r="G57">
        <v>33825.599999999999</v>
      </c>
      <c r="H57">
        <v>39715.5</v>
      </c>
      <c r="I57">
        <v>48793</v>
      </c>
    </row>
    <row r="58" spans="1:9" x14ac:dyDescent="0.25">
      <c r="A58">
        <v>1115.72</v>
      </c>
      <c r="B58">
        <v>1026.06</v>
      </c>
      <c r="C58">
        <v>1158.8399999999999</v>
      </c>
      <c r="D58">
        <v>1138.17</v>
      </c>
      <c r="F58">
        <v>39480.800000000003</v>
      </c>
      <c r="G58">
        <v>39133.4</v>
      </c>
      <c r="H58">
        <v>40573.800000000003</v>
      </c>
      <c r="I58">
        <v>40789.5</v>
      </c>
    </row>
    <row r="59" spans="1:9" x14ac:dyDescent="0.25">
      <c r="A59">
        <v>1272.43</v>
      </c>
      <c r="B59">
        <v>1071.81</v>
      </c>
      <c r="C59">
        <v>1129.3599999999999</v>
      </c>
      <c r="D59">
        <v>1162.08</v>
      </c>
      <c r="F59">
        <v>36997.9</v>
      </c>
      <c r="G59">
        <v>40020.5</v>
      </c>
      <c r="H59">
        <v>32542.799999999999</v>
      </c>
      <c r="I59">
        <v>48662.6</v>
      </c>
    </row>
    <row r="60" spans="1:9" x14ac:dyDescent="0.25">
      <c r="A60">
        <v>1214.99</v>
      </c>
      <c r="B60">
        <v>1097.4100000000001</v>
      </c>
      <c r="C60">
        <v>1223.94</v>
      </c>
      <c r="D60">
        <v>1180.75</v>
      </c>
      <c r="F60">
        <v>46374.7</v>
      </c>
      <c r="G60">
        <v>40189.4</v>
      </c>
      <c r="H60">
        <v>43559.4</v>
      </c>
      <c r="I60">
        <v>35792.1</v>
      </c>
    </row>
    <row r="61" spans="1:9" x14ac:dyDescent="0.25">
      <c r="A61">
        <v>1252.4100000000001</v>
      </c>
      <c r="B61">
        <v>1121.76</v>
      </c>
      <c r="C61">
        <v>1190.9000000000001</v>
      </c>
      <c r="D61">
        <v>1107.07</v>
      </c>
      <c r="F61">
        <v>37665.300000000003</v>
      </c>
      <c r="G61">
        <v>44386.2</v>
      </c>
      <c r="H61">
        <v>39512.300000000003</v>
      </c>
      <c r="I61">
        <v>46501</v>
      </c>
    </row>
    <row r="62" spans="1:9" x14ac:dyDescent="0.25">
      <c r="A62">
        <v>1283.46</v>
      </c>
      <c r="B62">
        <v>963.08799999999997</v>
      </c>
      <c r="C62">
        <v>1248.99</v>
      </c>
      <c r="D62">
        <v>1077.72</v>
      </c>
      <c r="F62">
        <v>39075.699999999997</v>
      </c>
      <c r="G62">
        <v>31407.200000000001</v>
      </c>
      <c r="H62">
        <v>34414.6</v>
      </c>
      <c r="I62">
        <v>37235.4</v>
      </c>
    </row>
    <row r="63" spans="1:9" x14ac:dyDescent="0.25">
      <c r="A63">
        <v>1300.83</v>
      </c>
      <c r="B63">
        <v>1045.4000000000001</v>
      </c>
      <c r="C63">
        <v>1273.28</v>
      </c>
      <c r="D63">
        <v>1209.68</v>
      </c>
      <c r="F63">
        <v>39642.800000000003</v>
      </c>
      <c r="G63">
        <v>44235.199999999997</v>
      </c>
      <c r="H63">
        <v>36585.800000000003</v>
      </c>
      <c r="I63">
        <v>46358.2</v>
      </c>
    </row>
    <row r="64" spans="1:9" x14ac:dyDescent="0.25">
      <c r="A64">
        <v>1379.49</v>
      </c>
      <c r="B64">
        <v>1172.23</v>
      </c>
      <c r="C64">
        <v>1273.8499999999999</v>
      </c>
      <c r="D64">
        <v>1243.5999999999999</v>
      </c>
      <c r="F64">
        <v>34166.199999999997</v>
      </c>
      <c r="G64">
        <v>30307.200000000001</v>
      </c>
      <c r="H64">
        <v>28583.599999999999</v>
      </c>
      <c r="I64">
        <v>37246.400000000001</v>
      </c>
    </row>
    <row r="65" spans="1:9" x14ac:dyDescent="0.25">
      <c r="A65">
        <v>1352.97</v>
      </c>
      <c r="B65">
        <v>1137.5999999999999</v>
      </c>
      <c r="C65">
        <v>1310.0999999999999</v>
      </c>
      <c r="D65">
        <v>1278.6400000000001</v>
      </c>
      <c r="F65">
        <v>28651</v>
      </c>
      <c r="G65">
        <v>43175</v>
      </c>
      <c r="H65">
        <v>38662.199999999997</v>
      </c>
      <c r="I65">
        <v>45129.1</v>
      </c>
    </row>
    <row r="66" spans="1:9" x14ac:dyDescent="0.25">
      <c r="A66">
        <v>1329.02</v>
      </c>
      <c r="B66">
        <v>1152.56</v>
      </c>
      <c r="C66">
        <v>1338.79</v>
      </c>
      <c r="D66">
        <v>1310.3499999999999</v>
      </c>
      <c r="F66">
        <v>46142.6</v>
      </c>
      <c r="G66">
        <v>44286</v>
      </c>
      <c r="H66">
        <v>31692.799999999999</v>
      </c>
      <c r="I66">
        <v>29292.3</v>
      </c>
    </row>
    <row r="67" spans="1:9" x14ac:dyDescent="0.25">
      <c r="A67">
        <v>1314.82</v>
      </c>
      <c r="B67">
        <v>1096.3</v>
      </c>
      <c r="C67">
        <v>1367.78</v>
      </c>
      <c r="D67">
        <v>1368</v>
      </c>
      <c r="F67">
        <v>39388.800000000003</v>
      </c>
      <c r="G67">
        <v>45666.1</v>
      </c>
      <c r="H67">
        <v>34708.5</v>
      </c>
      <c r="I67">
        <v>32367.1</v>
      </c>
    </row>
    <row r="68" spans="1:9" x14ac:dyDescent="0.25">
      <c r="A68">
        <v>1417.28</v>
      </c>
      <c r="B68">
        <v>1166.2</v>
      </c>
      <c r="C68">
        <v>1299.95</v>
      </c>
      <c r="D68">
        <v>1111.52</v>
      </c>
      <c r="F68">
        <v>37111.9</v>
      </c>
      <c r="G68">
        <v>24040.9</v>
      </c>
      <c r="H68">
        <v>42846.6</v>
      </c>
      <c r="I68">
        <v>37666.6</v>
      </c>
    </row>
    <row r="69" spans="1:9" x14ac:dyDescent="0.25">
      <c r="A69">
        <v>1451.05</v>
      </c>
      <c r="B69">
        <v>1274.71</v>
      </c>
      <c r="C69">
        <v>1392.59</v>
      </c>
      <c r="D69">
        <v>1138.53</v>
      </c>
      <c r="F69">
        <v>40689.300000000003</v>
      </c>
      <c r="G69">
        <v>48717.599999999999</v>
      </c>
      <c r="H69">
        <v>35131.5</v>
      </c>
      <c r="I69">
        <v>33475.300000000003</v>
      </c>
    </row>
    <row r="70" spans="1:9" x14ac:dyDescent="0.25">
      <c r="A70">
        <v>1400.79</v>
      </c>
      <c r="B70">
        <v>1254.5</v>
      </c>
      <c r="C70">
        <v>1396.45</v>
      </c>
      <c r="D70">
        <v>1225.07</v>
      </c>
      <c r="F70">
        <v>41539.4</v>
      </c>
      <c r="G70">
        <v>38065</v>
      </c>
      <c r="H70">
        <v>36699.800000000003</v>
      </c>
      <c r="I70">
        <v>46396.6</v>
      </c>
    </row>
    <row r="71" spans="1:9" x14ac:dyDescent="0.25">
      <c r="A71">
        <v>1513.95</v>
      </c>
      <c r="B71">
        <v>1190.3900000000001</v>
      </c>
      <c r="C71">
        <v>1355.71</v>
      </c>
      <c r="D71">
        <v>1189.6199999999999</v>
      </c>
      <c r="F71">
        <v>33151.300000000003</v>
      </c>
      <c r="G71">
        <v>35260.699999999997</v>
      </c>
      <c r="H71">
        <v>34832.1</v>
      </c>
      <c r="I71">
        <v>35249.599999999999</v>
      </c>
    </row>
    <row r="72" spans="1:9" x14ac:dyDescent="0.25">
      <c r="A72">
        <v>1428.88</v>
      </c>
      <c r="B72">
        <v>1197.6400000000001</v>
      </c>
      <c r="C72">
        <v>1456.82</v>
      </c>
      <c r="D72">
        <v>1257.1600000000001</v>
      </c>
      <c r="F72">
        <v>35882.800000000003</v>
      </c>
      <c r="G72">
        <v>41141.1</v>
      </c>
      <c r="H72">
        <v>22333.8</v>
      </c>
      <c r="I72">
        <v>36179.300000000003</v>
      </c>
    </row>
    <row r="73" spans="1:9" x14ac:dyDescent="0.25">
      <c r="A73">
        <v>1377.47</v>
      </c>
      <c r="B73">
        <v>1224.6600000000001</v>
      </c>
      <c r="C73">
        <v>1483.75</v>
      </c>
      <c r="D73">
        <v>1320</v>
      </c>
      <c r="F73">
        <v>33544.1</v>
      </c>
      <c r="G73">
        <v>39056.5</v>
      </c>
      <c r="H73">
        <v>27914.9</v>
      </c>
      <c r="I73">
        <v>34946.1</v>
      </c>
    </row>
    <row r="74" spans="1:9" x14ac:dyDescent="0.25">
      <c r="A74">
        <v>1350.65</v>
      </c>
      <c r="B74">
        <v>1372.94</v>
      </c>
      <c r="C74">
        <v>1424.83</v>
      </c>
      <c r="D74">
        <v>1369.81</v>
      </c>
      <c r="F74">
        <v>37128.300000000003</v>
      </c>
      <c r="G74">
        <v>30878.5</v>
      </c>
      <c r="H74">
        <v>33096.300000000003</v>
      </c>
      <c r="I74">
        <v>35031.300000000003</v>
      </c>
    </row>
    <row r="75" spans="1:9" x14ac:dyDescent="0.25">
      <c r="A75">
        <v>1459.68</v>
      </c>
      <c r="B75">
        <v>1353.36</v>
      </c>
      <c r="C75">
        <v>1449.26</v>
      </c>
      <c r="D75">
        <v>1291.0899999999999</v>
      </c>
      <c r="F75">
        <v>35207.1</v>
      </c>
      <c r="G75">
        <v>40553.4</v>
      </c>
      <c r="H75">
        <v>32132.2</v>
      </c>
      <c r="I75">
        <v>42716.2</v>
      </c>
    </row>
    <row r="76" spans="1:9" x14ac:dyDescent="0.25">
      <c r="A76">
        <v>1485.43</v>
      </c>
      <c r="B76">
        <v>1327.28</v>
      </c>
      <c r="C76">
        <v>1478.92</v>
      </c>
      <c r="D76">
        <v>1400.27</v>
      </c>
      <c r="F76">
        <v>34244.400000000001</v>
      </c>
      <c r="G76">
        <v>35119.199999999997</v>
      </c>
      <c r="H76">
        <v>25205.4</v>
      </c>
      <c r="I76">
        <v>34624.800000000003</v>
      </c>
    </row>
    <row r="77" spans="1:9" x14ac:dyDescent="0.25">
      <c r="A77">
        <v>1554.47</v>
      </c>
      <c r="B77">
        <v>1317.51</v>
      </c>
      <c r="C77">
        <v>1531.22</v>
      </c>
      <c r="D77">
        <v>1337.87</v>
      </c>
      <c r="F77">
        <v>31326.2</v>
      </c>
      <c r="G77">
        <v>37798.5</v>
      </c>
      <c r="H77">
        <v>31334.3</v>
      </c>
      <c r="I77">
        <v>29790.799999999999</v>
      </c>
    </row>
    <row r="78" spans="1:9" x14ac:dyDescent="0.25">
      <c r="A78">
        <v>1583.62</v>
      </c>
      <c r="B78">
        <v>1442.81</v>
      </c>
      <c r="C78">
        <v>1505.46</v>
      </c>
      <c r="D78">
        <v>1462.89</v>
      </c>
      <c r="F78">
        <v>29694.7</v>
      </c>
      <c r="G78">
        <v>27739.200000000001</v>
      </c>
      <c r="H78">
        <v>28454.6</v>
      </c>
      <c r="I78">
        <v>27095</v>
      </c>
    </row>
    <row r="79" spans="1:9" x14ac:dyDescent="0.25">
      <c r="A79">
        <v>1521.89</v>
      </c>
      <c r="B79">
        <v>1501.6</v>
      </c>
      <c r="C79">
        <v>1588.25</v>
      </c>
      <c r="D79">
        <v>1421.17</v>
      </c>
      <c r="F79">
        <v>30945.8</v>
      </c>
      <c r="G79">
        <v>42242.5</v>
      </c>
      <c r="H79">
        <v>19738.3</v>
      </c>
      <c r="I79">
        <v>32249</v>
      </c>
    </row>
    <row r="80" spans="1:9" x14ac:dyDescent="0.25">
      <c r="A80">
        <v>1608.92</v>
      </c>
      <c r="B80">
        <v>1395.56</v>
      </c>
      <c r="C80">
        <v>1597.48</v>
      </c>
      <c r="D80">
        <v>1509.07</v>
      </c>
      <c r="F80">
        <v>25502</v>
      </c>
      <c r="G80">
        <v>37110.5</v>
      </c>
      <c r="H80">
        <v>22398.3</v>
      </c>
      <c r="I80">
        <v>32038.9</v>
      </c>
    </row>
    <row r="81" spans="1:9" x14ac:dyDescent="0.25">
      <c r="A81">
        <v>1628.52</v>
      </c>
      <c r="B81">
        <v>1468.58</v>
      </c>
      <c r="C81">
        <v>1543.77</v>
      </c>
      <c r="D81">
        <v>1587.89</v>
      </c>
      <c r="F81">
        <v>18323.8</v>
      </c>
      <c r="G81">
        <v>34288.400000000001</v>
      </c>
      <c r="H81">
        <v>22912</v>
      </c>
      <c r="I81">
        <v>38261.300000000003</v>
      </c>
    </row>
    <row r="82" spans="1:9" x14ac:dyDescent="0.25">
      <c r="A82">
        <v>1651.07</v>
      </c>
      <c r="B82">
        <v>1247.6400000000001</v>
      </c>
      <c r="C82">
        <v>1571.5</v>
      </c>
      <c r="D82">
        <v>1556.9</v>
      </c>
      <c r="F82">
        <v>26391.9</v>
      </c>
      <c r="G82">
        <v>43209.3</v>
      </c>
      <c r="H82">
        <v>19278.2</v>
      </c>
      <c r="I82">
        <v>26856.1</v>
      </c>
    </row>
    <row r="83" spans="1:9" x14ac:dyDescent="0.25">
      <c r="A83">
        <v>1760.5</v>
      </c>
      <c r="B83">
        <v>1379.93</v>
      </c>
      <c r="C83">
        <v>1638.16</v>
      </c>
      <c r="D83">
        <v>1536.62</v>
      </c>
      <c r="F83">
        <v>18766</v>
      </c>
      <c r="G83">
        <v>36669.699999999997</v>
      </c>
      <c r="H83">
        <v>14566.5</v>
      </c>
      <c r="I83">
        <v>26374.1</v>
      </c>
    </row>
    <row r="84" spans="1:9" x14ac:dyDescent="0.25">
      <c r="A84">
        <v>1682.08</v>
      </c>
      <c r="B84">
        <v>1297.5899999999999</v>
      </c>
      <c r="C84">
        <v>1623.96</v>
      </c>
      <c r="D84">
        <v>1523.85</v>
      </c>
      <c r="F84">
        <v>20898.8</v>
      </c>
      <c r="G84">
        <v>31227.3</v>
      </c>
      <c r="H84">
        <v>18226.3</v>
      </c>
      <c r="I84">
        <v>29907.5</v>
      </c>
    </row>
    <row r="85" spans="1:9" x14ac:dyDescent="0.25">
      <c r="A85">
        <v>1784.14</v>
      </c>
      <c r="B85">
        <v>1342.23</v>
      </c>
      <c r="C85">
        <v>1669.76</v>
      </c>
      <c r="D85">
        <v>1641.92</v>
      </c>
      <c r="F85">
        <v>17017.8</v>
      </c>
      <c r="G85">
        <v>31166.9</v>
      </c>
      <c r="H85">
        <v>17837.7</v>
      </c>
      <c r="I85">
        <v>30562.6</v>
      </c>
    </row>
    <row r="86" spans="1:9" x14ac:dyDescent="0.25">
      <c r="A86">
        <v>1714.46</v>
      </c>
      <c r="B86">
        <v>1478.41</v>
      </c>
      <c r="C86">
        <v>1745.93</v>
      </c>
      <c r="D86">
        <v>1617.76</v>
      </c>
      <c r="F86">
        <v>19492.5</v>
      </c>
      <c r="G86">
        <v>41197.4</v>
      </c>
      <c r="H86">
        <v>14304.2</v>
      </c>
      <c r="I86">
        <v>21924.6</v>
      </c>
    </row>
    <row r="87" spans="1:9" x14ac:dyDescent="0.25">
      <c r="A87">
        <v>1745.7</v>
      </c>
      <c r="B87">
        <v>1411.16</v>
      </c>
      <c r="C87">
        <v>1694.56</v>
      </c>
      <c r="D87">
        <v>1691.46</v>
      </c>
      <c r="F87">
        <v>17019.2</v>
      </c>
      <c r="G87">
        <v>33041.4</v>
      </c>
      <c r="H87">
        <v>14581.6</v>
      </c>
      <c r="I87">
        <v>32623.9</v>
      </c>
    </row>
    <row r="88" spans="1:9" x14ac:dyDescent="0.25">
      <c r="A88">
        <v>1891.47</v>
      </c>
      <c r="B88">
        <v>1442.09</v>
      </c>
      <c r="C88">
        <v>1866.47</v>
      </c>
      <c r="D88">
        <v>1486.13</v>
      </c>
      <c r="F88">
        <v>19531</v>
      </c>
      <c r="G88">
        <v>34225.199999999997</v>
      </c>
      <c r="H88">
        <v>15275.1</v>
      </c>
      <c r="I88">
        <v>26694</v>
      </c>
    </row>
    <row r="89" spans="1:9" x14ac:dyDescent="0.25">
      <c r="A89">
        <v>1810.87</v>
      </c>
      <c r="B89">
        <v>1520.08</v>
      </c>
      <c r="C89">
        <v>1958.64</v>
      </c>
      <c r="D89">
        <v>1432.72</v>
      </c>
      <c r="F89">
        <v>15824.5</v>
      </c>
      <c r="G89">
        <v>40116.699999999997</v>
      </c>
      <c r="H89">
        <v>7689.05</v>
      </c>
      <c r="I89">
        <v>28554.799999999999</v>
      </c>
    </row>
    <row r="90" spans="1:9" x14ac:dyDescent="0.25">
      <c r="A90">
        <v>1874.02</v>
      </c>
      <c r="B90">
        <v>1579.73</v>
      </c>
      <c r="C90">
        <v>1515.69</v>
      </c>
      <c r="D90">
        <v>1460.55</v>
      </c>
      <c r="F90">
        <v>15722.8</v>
      </c>
      <c r="G90">
        <v>33876.400000000001</v>
      </c>
      <c r="H90">
        <v>16403.900000000001</v>
      </c>
      <c r="I90">
        <v>22188.3</v>
      </c>
    </row>
    <row r="91" spans="1:9" x14ac:dyDescent="0.25">
      <c r="A91">
        <v>1969.28</v>
      </c>
      <c r="B91">
        <v>1688.85</v>
      </c>
      <c r="C91">
        <v>1561.84</v>
      </c>
      <c r="D91">
        <v>1397.26</v>
      </c>
      <c r="F91">
        <v>17199.099999999999</v>
      </c>
      <c r="G91">
        <v>19768.599999999999</v>
      </c>
      <c r="H91">
        <v>26367.200000000001</v>
      </c>
      <c r="I91">
        <v>24407.5</v>
      </c>
    </row>
    <row r="92" spans="1:9" x14ac:dyDescent="0.25">
      <c r="A92">
        <v>623.21199999999999</v>
      </c>
      <c r="B92">
        <v>1619.75</v>
      </c>
      <c r="C92">
        <v>1658.48</v>
      </c>
      <c r="D92">
        <v>1564.99</v>
      </c>
      <c r="F92">
        <v>34245.800000000003</v>
      </c>
      <c r="G92">
        <v>35035.5</v>
      </c>
      <c r="H92">
        <v>14293.2</v>
      </c>
      <c r="I92">
        <v>30480.2</v>
      </c>
    </row>
    <row r="93" spans="1:9" x14ac:dyDescent="0.25">
      <c r="A93">
        <v>693.34199999999998</v>
      </c>
      <c r="B93">
        <v>1667.67</v>
      </c>
      <c r="C93">
        <v>1614.45</v>
      </c>
      <c r="D93">
        <v>1609.37</v>
      </c>
      <c r="F93">
        <v>33419.1</v>
      </c>
      <c r="G93">
        <v>18538.099999999999</v>
      </c>
      <c r="H93">
        <v>18281.2</v>
      </c>
      <c r="I93">
        <v>30761.7</v>
      </c>
    </row>
    <row r="94" spans="1:9" x14ac:dyDescent="0.25">
      <c r="A94">
        <v>824.98900000000003</v>
      </c>
      <c r="B94">
        <v>1726.51</v>
      </c>
      <c r="C94">
        <v>1681.89</v>
      </c>
      <c r="D94">
        <v>1726.26</v>
      </c>
      <c r="F94">
        <v>33725.300000000003</v>
      </c>
      <c r="G94">
        <v>14905.7</v>
      </c>
      <c r="H94">
        <v>15456.4</v>
      </c>
      <c r="I94">
        <v>28366.7</v>
      </c>
    </row>
    <row r="95" spans="1:9" x14ac:dyDescent="0.25">
      <c r="A95">
        <v>951.59900000000005</v>
      </c>
      <c r="B95">
        <v>1752.47</v>
      </c>
      <c r="C95">
        <v>1647.2</v>
      </c>
      <c r="D95">
        <v>1654.54</v>
      </c>
      <c r="F95">
        <v>41056</v>
      </c>
      <c r="G95">
        <v>21332.7</v>
      </c>
      <c r="H95">
        <v>16748.599999999999</v>
      </c>
      <c r="I95">
        <v>29582.1</v>
      </c>
    </row>
    <row r="96" spans="1:9" x14ac:dyDescent="0.25">
      <c r="A96">
        <v>260.012</v>
      </c>
      <c r="B96">
        <v>1733.58</v>
      </c>
      <c r="C96">
        <v>1703.74</v>
      </c>
      <c r="D96">
        <v>1757.75</v>
      </c>
      <c r="F96">
        <v>33664.9</v>
      </c>
      <c r="G96">
        <v>20260.2</v>
      </c>
      <c r="H96">
        <v>13101.2</v>
      </c>
      <c r="I96">
        <v>27453.5</v>
      </c>
    </row>
    <row r="97" spans="1:9" x14ac:dyDescent="0.25">
      <c r="A97">
        <v>382.01</v>
      </c>
      <c r="B97">
        <v>1850.2</v>
      </c>
      <c r="C97">
        <v>1759.28</v>
      </c>
      <c r="D97">
        <v>1789.43</v>
      </c>
      <c r="F97">
        <v>35818.199999999997</v>
      </c>
      <c r="G97">
        <v>15512.7</v>
      </c>
      <c r="H97">
        <v>7469.32</v>
      </c>
      <c r="I97">
        <v>18008</v>
      </c>
    </row>
    <row r="98" spans="1:9" x14ac:dyDescent="0.25">
      <c r="A98">
        <v>411.36599999999999</v>
      </c>
      <c r="B98">
        <v>1967.92</v>
      </c>
      <c r="C98">
        <v>1733.8</v>
      </c>
      <c r="D98">
        <v>1840.69</v>
      </c>
      <c r="F98">
        <v>38150.1</v>
      </c>
      <c r="G98">
        <v>16082.6</v>
      </c>
      <c r="H98">
        <v>11475.2</v>
      </c>
      <c r="I98">
        <v>20565</v>
      </c>
    </row>
    <row r="99" spans="1:9" x14ac:dyDescent="0.25">
      <c r="A99">
        <v>437.46600000000001</v>
      </c>
      <c r="B99">
        <v>1710.63</v>
      </c>
      <c r="C99">
        <v>1718.52</v>
      </c>
      <c r="D99">
        <v>1822.93</v>
      </c>
      <c r="F99">
        <v>27369.7</v>
      </c>
      <c r="G99">
        <v>13245.4</v>
      </c>
      <c r="H99">
        <v>14904.3</v>
      </c>
      <c r="I99">
        <v>18874.5</v>
      </c>
    </row>
    <row r="100" spans="1:9" x14ac:dyDescent="0.25">
      <c r="A100">
        <v>1488.24</v>
      </c>
      <c r="B100">
        <v>1789.05</v>
      </c>
      <c r="C100">
        <v>1764</v>
      </c>
      <c r="D100">
        <v>1887.52</v>
      </c>
      <c r="F100">
        <v>32404.2</v>
      </c>
      <c r="G100">
        <v>16717.099999999999</v>
      </c>
      <c r="H100">
        <v>15773.6</v>
      </c>
      <c r="I100">
        <v>20414</v>
      </c>
    </row>
    <row r="101" spans="1:9" x14ac:dyDescent="0.25">
      <c r="A101">
        <v>1541.28</v>
      </c>
      <c r="B101">
        <v>1912.12</v>
      </c>
      <c r="C101">
        <v>1722.24</v>
      </c>
      <c r="D101">
        <v>1918.69</v>
      </c>
      <c r="F101">
        <v>26327.4</v>
      </c>
      <c r="G101">
        <v>14524</v>
      </c>
      <c r="H101">
        <v>9667.9599999999991</v>
      </c>
      <c r="I101">
        <v>18170</v>
      </c>
    </row>
    <row r="102" spans="1:9" x14ac:dyDescent="0.25">
      <c r="A102">
        <v>1571.6</v>
      </c>
      <c r="B102">
        <v>1884.24</v>
      </c>
      <c r="C102">
        <v>1802.63</v>
      </c>
      <c r="D102">
        <v>1856.83</v>
      </c>
      <c r="F102">
        <v>26560.9</v>
      </c>
      <c r="G102">
        <v>15613</v>
      </c>
      <c r="H102">
        <v>10814.7</v>
      </c>
      <c r="I102">
        <v>17196.3</v>
      </c>
    </row>
    <row r="103" spans="1:9" x14ac:dyDescent="0.25">
      <c r="A103">
        <v>1632.75</v>
      </c>
      <c r="B103">
        <v>1638.62</v>
      </c>
      <c r="C103">
        <v>1780.59</v>
      </c>
      <c r="D103">
        <v>2140.4</v>
      </c>
      <c r="F103">
        <v>16956</v>
      </c>
      <c r="G103">
        <v>19081.7</v>
      </c>
      <c r="H103">
        <v>14897.4</v>
      </c>
      <c r="I103">
        <v>14687.3</v>
      </c>
    </row>
    <row r="104" spans="1:9" x14ac:dyDescent="0.25">
      <c r="A104">
        <v>1679.88</v>
      </c>
      <c r="B104">
        <v>1607.76</v>
      </c>
      <c r="C104">
        <v>1808.49</v>
      </c>
      <c r="D104">
        <v>1675.61</v>
      </c>
      <c r="F104">
        <v>18948.7</v>
      </c>
      <c r="G104">
        <v>27719.7</v>
      </c>
      <c r="H104">
        <v>9474.32</v>
      </c>
      <c r="I104">
        <v>21275</v>
      </c>
    </row>
    <row r="105" spans="1:9" x14ac:dyDescent="0.25">
      <c r="A105">
        <v>1604.46</v>
      </c>
      <c r="B105">
        <v>1678.67</v>
      </c>
      <c r="C105">
        <v>1792.45</v>
      </c>
      <c r="D105">
        <v>1744.44</v>
      </c>
      <c r="F105">
        <v>20457.900000000001</v>
      </c>
      <c r="G105">
        <v>15298.3</v>
      </c>
      <c r="H105">
        <v>10566.1</v>
      </c>
      <c r="I105">
        <v>15994.7</v>
      </c>
    </row>
    <row r="106" spans="1:9" x14ac:dyDescent="0.25">
      <c r="A106">
        <v>1660.01</v>
      </c>
      <c r="B106">
        <v>1704.17</v>
      </c>
      <c r="C106">
        <v>1826.05</v>
      </c>
      <c r="D106">
        <v>1710.23</v>
      </c>
      <c r="F106">
        <v>20140.7</v>
      </c>
      <c r="G106">
        <v>18123.2</v>
      </c>
      <c r="H106">
        <v>14400.3</v>
      </c>
      <c r="I106">
        <v>21258.5</v>
      </c>
    </row>
    <row r="107" spans="1:9" x14ac:dyDescent="0.25">
      <c r="A107">
        <v>1695.78</v>
      </c>
      <c r="B107">
        <v>1649.23</v>
      </c>
      <c r="C107">
        <v>1849.97</v>
      </c>
      <c r="D107">
        <v>1778.13</v>
      </c>
      <c r="F107">
        <v>12827.9</v>
      </c>
      <c r="G107">
        <v>26283.200000000001</v>
      </c>
      <c r="H107">
        <v>14150.4</v>
      </c>
      <c r="I107">
        <v>18893.7</v>
      </c>
    </row>
    <row r="108" spans="1:9" x14ac:dyDescent="0.25">
      <c r="A108">
        <v>1713.02</v>
      </c>
      <c r="B108">
        <v>1801.3</v>
      </c>
      <c r="C108">
        <v>1833.76</v>
      </c>
      <c r="D108">
        <v>1807.17</v>
      </c>
      <c r="F108">
        <v>18900.599999999999</v>
      </c>
      <c r="G108">
        <v>16450.5</v>
      </c>
      <c r="H108">
        <v>11710</v>
      </c>
      <c r="I108">
        <v>21119.8</v>
      </c>
    </row>
    <row r="109" spans="1:9" x14ac:dyDescent="0.25">
      <c r="A109">
        <v>1737.13</v>
      </c>
      <c r="B109">
        <v>1776.5</v>
      </c>
      <c r="C109">
        <v>1874.52</v>
      </c>
      <c r="D109">
        <v>1901.47</v>
      </c>
      <c r="F109">
        <v>16945.099999999999</v>
      </c>
      <c r="G109">
        <v>15400</v>
      </c>
      <c r="H109">
        <v>5686.79</v>
      </c>
      <c r="I109">
        <v>12891.1</v>
      </c>
    </row>
    <row r="110" spans="1:9" x14ac:dyDescent="0.25">
      <c r="A110">
        <v>1770.12</v>
      </c>
      <c r="B110">
        <v>1762.47</v>
      </c>
      <c r="C110">
        <v>1914.53</v>
      </c>
      <c r="D110">
        <v>1938.49</v>
      </c>
      <c r="F110">
        <v>13927.9</v>
      </c>
      <c r="G110">
        <v>13447.2</v>
      </c>
      <c r="H110">
        <v>11971</v>
      </c>
      <c r="I110">
        <v>15043</v>
      </c>
    </row>
    <row r="111" spans="1:9" x14ac:dyDescent="0.25">
      <c r="A111">
        <v>1800.93</v>
      </c>
      <c r="B111">
        <v>1829.44</v>
      </c>
      <c r="C111">
        <v>1894.14</v>
      </c>
      <c r="D111">
        <v>1967.65</v>
      </c>
      <c r="F111">
        <v>16136.2</v>
      </c>
      <c r="G111">
        <v>16234.9</v>
      </c>
      <c r="H111">
        <v>9786.06</v>
      </c>
      <c r="I111">
        <v>13132.8</v>
      </c>
    </row>
    <row r="112" spans="1:9" x14ac:dyDescent="0.25">
      <c r="A112">
        <v>1829.31</v>
      </c>
      <c r="B112">
        <v>1817.97</v>
      </c>
      <c r="C112">
        <v>1968.2</v>
      </c>
      <c r="D112">
        <v>1948.77</v>
      </c>
      <c r="F112">
        <v>16235.1</v>
      </c>
      <c r="G112">
        <v>16303.6</v>
      </c>
      <c r="H112">
        <v>8941.49</v>
      </c>
      <c r="I112">
        <v>11935.3</v>
      </c>
    </row>
    <row r="113" spans="1:9" x14ac:dyDescent="0.25">
      <c r="A113">
        <v>1841.41</v>
      </c>
      <c r="B113">
        <v>1897.73</v>
      </c>
      <c r="C113">
        <v>1941.48</v>
      </c>
      <c r="D113">
        <v>1999.09</v>
      </c>
      <c r="F113">
        <v>16652.599999999999</v>
      </c>
      <c r="G113">
        <v>12617.7</v>
      </c>
      <c r="H113">
        <v>8202.66</v>
      </c>
      <c r="I113">
        <v>7598.42</v>
      </c>
    </row>
    <row r="114" spans="1:9" x14ac:dyDescent="0.25">
      <c r="A114">
        <v>1859.15</v>
      </c>
      <c r="B114">
        <v>1871.83</v>
      </c>
      <c r="C114">
        <v>1920.01</v>
      </c>
      <c r="D114">
        <v>2004.11</v>
      </c>
      <c r="F114">
        <v>15887.6</v>
      </c>
      <c r="G114">
        <v>13478.8</v>
      </c>
      <c r="H114">
        <v>8173.82</v>
      </c>
      <c r="I114">
        <v>9688.56</v>
      </c>
    </row>
    <row r="115" spans="1:9" x14ac:dyDescent="0.25">
      <c r="A115">
        <v>1919.73</v>
      </c>
      <c r="B115">
        <v>1926.46</v>
      </c>
      <c r="C115">
        <v>1991.86</v>
      </c>
      <c r="D115">
        <v>1978.67</v>
      </c>
      <c r="F115">
        <v>10996</v>
      </c>
      <c r="G115">
        <v>13160.1</v>
      </c>
      <c r="H115">
        <v>5118.25</v>
      </c>
      <c r="I115">
        <v>15194.1</v>
      </c>
    </row>
    <row r="116" spans="1:9" x14ac:dyDescent="0.25">
      <c r="A116">
        <v>1912.66</v>
      </c>
      <c r="B116">
        <v>1949.89</v>
      </c>
      <c r="C116">
        <v>2000.06</v>
      </c>
      <c r="D116">
        <v>2028.6</v>
      </c>
      <c r="F116">
        <v>12558.8</v>
      </c>
      <c r="G116">
        <v>10914.8</v>
      </c>
      <c r="H116">
        <v>6656.33</v>
      </c>
      <c r="I116">
        <v>11399.7</v>
      </c>
    </row>
    <row r="117" spans="1:9" x14ac:dyDescent="0.25">
      <c r="A117">
        <v>1940.32</v>
      </c>
      <c r="B117">
        <v>2017.82</v>
      </c>
      <c r="C117">
        <v>2073.1999999999998</v>
      </c>
      <c r="D117">
        <v>2051.2399999999998</v>
      </c>
      <c r="F117">
        <v>11266.5</v>
      </c>
      <c r="G117">
        <v>5754.05</v>
      </c>
      <c r="H117">
        <v>3749.08</v>
      </c>
      <c r="I117">
        <v>6120.76</v>
      </c>
    </row>
    <row r="118" spans="1:9" x14ac:dyDescent="0.25">
      <c r="A118">
        <v>1967.53</v>
      </c>
      <c r="B118">
        <v>2010.16</v>
      </c>
      <c r="C118">
        <v>2046.45</v>
      </c>
      <c r="D118">
        <v>2062.63</v>
      </c>
      <c r="F118">
        <v>9956.3799999999992</v>
      </c>
      <c r="G118">
        <v>8033.69</v>
      </c>
      <c r="H118">
        <v>4378.05</v>
      </c>
      <c r="I118">
        <v>8664.09</v>
      </c>
    </row>
    <row r="119" spans="1:9" x14ac:dyDescent="0.25">
      <c r="A119">
        <v>1992.54</v>
      </c>
      <c r="B119">
        <v>1988.58</v>
      </c>
      <c r="C119">
        <v>2021.24</v>
      </c>
      <c r="D119">
        <v>2013.62</v>
      </c>
      <c r="F119">
        <v>11435.4</v>
      </c>
      <c r="G119">
        <v>9416.59</v>
      </c>
      <c r="H119">
        <v>5789.79</v>
      </c>
      <c r="I119">
        <v>7485.81</v>
      </c>
    </row>
    <row r="120" spans="1:9" x14ac:dyDescent="0.25">
      <c r="A120">
        <v>2050.65</v>
      </c>
      <c r="B120">
        <v>1557.59</v>
      </c>
      <c r="C120">
        <v>2033.01</v>
      </c>
      <c r="D120">
        <v>2043.44</v>
      </c>
      <c r="F120">
        <v>8735.52</v>
      </c>
      <c r="G120">
        <v>31574.5</v>
      </c>
      <c r="H120">
        <v>5582.42</v>
      </c>
      <c r="I120">
        <v>8529.51</v>
      </c>
    </row>
    <row r="121" spans="1:9" x14ac:dyDescent="0.25">
      <c r="A121">
        <v>2125.4</v>
      </c>
      <c r="B121">
        <v>1940.25</v>
      </c>
      <c r="C121">
        <v>2085.42</v>
      </c>
      <c r="D121">
        <v>2115.61</v>
      </c>
      <c r="F121">
        <v>5309.15</v>
      </c>
      <c r="G121">
        <v>10850.3</v>
      </c>
      <c r="H121">
        <v>3147.58</v>
      </c>
      <c r="I121">
        <v>2599.64</v>
      </c>
    </row>
    <row r="122" spans="1:9" x14ac:dyDescent="0.25">
      <c r="A122">
        <v>1942.21</v>
      </c>
      <c r="B122">
        <v>583.24900000000002</v>
      </c>
      <c r="C122">
        <v>2095.94</v>
      </c>
      <c r="D122">
        <v>2120.21</v>
      </c>
      <c r="F122">
        <v>9479.84</v>
      </c>
      <c r="G122">
        <v>34752.6</v>
      </c>
      <c r="H122">
        <v>2044.83</v>
      </c>
      <c r="I122">
        <v>2668.3</v>
      </c>
    </row>
    <row r="123" spans="1:9" x14ac:dyDescent="0.25">
      <c r="A123">
        <v>2035.05</v>
      </c>
      <c r="B123">
        <v>396.27</v>
      </c>
      <c r="C123">
        <v>2105.5500000000002</v>
      </c>
      <c r="D123">
        <v>2077.5100000000002</v>
      </c>
      <c r="F123">
        <v>10518</v>
      </c>
      <c r="G123">
        <v>29635.7</v>
      </c>
      <c r="H123">
        <v>1899.26</v>
      </c>
      <c r="I123">
        <v>3506.01</v>
      </c>
    </row>
    <row r="124" spans="1:9" x14ac:dyDescent="0.25">
      <c r="A124">
        <v>2062.19</v>
      </c>
      <c r="B124">
        <v>824.73500000000001</v>
      </c>
      <c r="C124">
        <v>1940.82</v>
      </c>
      <c r="D124">
        <v>2081.23</v>
      </c>
      <c r="F124">
        <v>7185.07</v>
      </c>
      <c r="G124">
        <v>32909.599999999999</v>
      </c>
      <c r="H124">
        <v>7283.93</v>
      </c>
      <c r="I124">
        <v>2590.0300000000002</v>
      </c>
    </row>
    <row r="125" spans="1:9" x14ac:dyDescent="0.25">
      <c r="A125">
        <v>2087.23</v>
      </c>
      <c r="B125">
        <v>1220.44</v>
      </c>
      <c r="C125">
        <v>1980.25</v>
      </c>
      <c r="D125">
        <v>2099.9299999999998</v>
      </c>
      <c r="F125">
        <v>3966.07</v>
      </c>
      <c r="G125">
        <v>34633.1</v>
      </c>
      <c r="H125">
        <v>7373.19</v>
      </c>
      <c r="I125">
        <v>6373.44</v>
      </c>
    </row>
    <row r="126" spans="1:9" x14ac:dyDescent="0.25">
      <c r="A126">
        <v>2075.6</v>
      </c>
      <c r="B126">
        <v>1423.28</v>
      </c>
      <c r="C126">
        <v>2012.37</v>
      </c>
      <c r="D126">
        <v>2159.06</v>
      </c>
      <c r="F126">
        <v>6812.91</v>
      </c>
      <c r="G126">
        <v>26389.200000000001</v>
      </c>
      <c r="H126">
        <v>1995.39</v>
      </c>
      <c r="I126">
        <v>2986.91</v>
      </c>
    </row>
    <row r="127" spans="1:9" x14ac:dyDescent="0.25">
      <c r="A127">
        <v>2111.85</v>
      </c>
      <c r="B127">
        <v>1583.57</v>
      </c>
      <c r="C127">
        <v>359.30900000000003</v>
      </c>
      <c r="D127">
        <v>2209.9</v>
      </c>
      <c r="F127">
        <v>4894.42</v>
      </c>
      <c r="G127">
        <v>26249.1</v>
      </c>
      <c r="H127">
        <v>26091.1</v>
      </c>
      <c r="I127">
        <v>6785.43</v>
      </c>
    </row>
    <row r="128" spans="1:9" x14ac:dyDescent="0.25">
      <c r="A128">
        <v>2005.4</v>
      </c>
      <c r="B128">
        <v>1660.54</v>
      </c>
      <c r="C128">
        <v>329.32</v>
      </c>
      <c r="D128">
        <v>2191.58</v>
      </c>
      <c r="F128">
        <v>4244.8500000000004</v>
      </c>
      <c r="G128">
        <v>5398.42</v>
      </c>
      <c r="H128">
        <v>35020.300000000003</v>
      </c>
      <c r="I128">
        <v>2715</v>
      </c>
    </row>
    <row r="129" spans="1:9" x14ac:dyDescent="0.25">
      <c r="A129">
        <v>2021.41</v>
      </c>
      <c r="B129">
        <v>1295.3699999999999</v>
      </c>
      <c r="C129">
        <v>472.42099999999999</v>
      </c>
      <c r="D129">
        <v>2176.56</v>
      </c>
      <c r="F129">
        <v>3219</v>
      </c>
      <c r="G129">
        <v>30724.7</v>
      </c>
      <c r="H129">
        <v>25832.9</v>
      </c>
      <c r="I129">
        <v>5918.88</v>
      </c>
    </row>
    <row r="130" spans="1:9" x14ac:dyDescent="0.25">
      <c r="A130">
        <v>2098.1799999999998</v>
      </c>
      <c r="B130">
        <v>1539.27</v>
      </c>
      <c r="C130">
        <v>160.16</v>
      </c>
      <c r="D130">
        <v>1870.63</v>
      </c>
      <c r="F130">
        <v>7360.85</v>
      </c>
      <c r="G130">
        <v>37068</v>
      </c>
      <c r="H130">
        <v>11379.1</v>
      </c>
      <c r="I130">
        <v>11911.9</v>
      </c>
    </row>
    <row r="131" spans="1:9" x14ac:dyDescent="0.25">
      <c r="A131">
        <v>2139.63</v>
      </c>
      <c r="B131">
        <v>2044.53</v>
      </c>
      <c r="C131">
        <v>207.82599999999999</v>
      </c>
      <c r="D131">
        <v>2115.85</v>
      </c>
      <c r="F131">
        <v>4272.3100000000004</v>
      </c>
      <c r="G131">
        <v>6709.92</v>
      </c>
      <c r="H131">
        <v>25319.3</v>
      </c>
      <c r="I131">
        <v>5462.95</v>
      </c>
    </row>
    <row r="132" spans="1:9" x14ac:dyDescent="0.25">
      <c r="A132">
        <v>2162.0300000000002</v>
      </c>
      <c r="B132">
        <v>2037.57</v>
      </c>
      <c r="C132">
        <v>1031.58</v>
      </c>
      <c r="D132">
        <v>2094.34</v>
      </c>
      <c r="F132">
        <v>5218.51</v>
      </c>
      <c r="G132">
        <v>9187.34</v>
      </c>
      <c r="H132">
        <v>33373.699999999997</v>
      </c>
      <c r="I132">
        <v>6444.85</v>
      </c>
    </row>
    <row r="133" spans="1:9" x14ac:dyDescent="0.25">
      <c r="A133">
        <v>2175.79</v>
      </c>
      <c r="B133">
        <v>2061.0300000000002</v>
      </c>
      <c r="C133">
        <v>1245.07</v>
      </c>
      <c r="D133">
        <v>2077.39</v>
      </c>
      <c r="F133">
        <v>1300.51</v>
      </c>
      <c r="G133">
        <v>7910.18</v>
      </c>
      <c r="H133">
        <v>24886.7</v>
      </c>
      <c r="I133">
        <v>5188.29</v>
      </c>
    </row>
    <row r="134" spans="1:9" x14ac:dyDescent="0.25">
      <c r="A134">
        <v>2186.1</v>
      </c>
      <c r="B134">
        <v>2078.02</v>
      </c>
      <c r="C134">
        <v>1426.31</v>
      </c>
      <c r="D134">
        <v>2163.81</v>
      </c>
      <c r="F134">
        <v>1402.13</v>
      </c>
      <c r="G134">
        <v>9021.17</v>
      </c>
      <c r="H134">
        <v>19366.099999999999</v>
      </c>
      <c r="I134">
        <v>3534.85</v>
      </c>
    </row>
    <row r="135" spans="1:9" x14ac:dyDescent="0.25">
      <c r="A135">
        <v>2149.69</v>
      </c>
      <c r="B135">
        <v>2096.27</v>
      </c>
      <c r="C135">
        <v>2048.9899999999998</v>
      </c>
      <c r="D135">
        <v>2189.29</v>
      </c>
      <c r="F135">
        <v>1531.22</v>
      </c>
      <c r="G135">
        <v>4498.91</v>
      </c>
      <c r="H135">
        <v>2296.14</v>
      </c>
      <c r="I135">
        <v>1906.13</v>
      </c>
    </row>
    <row r="136" spans="1:9" x14ac:dyDescent="0.25">
      <c r="A136">
        <v>490.00400000000002</v>
      </c>
      <c r="B136">
        <v>2108.9899999999998</v>
      </c>
      <c r="C136">
        <v>2049.94</v>
      </c>
      <c r="D136">
        <v>2232.5300000000002</v>
      </c>
      <c r="F136">
        <v>27051.1</v>
      </c>
      <c r="G136">
        <v>4121.26</v>
      </c>
      <c r="H136">
        <v>3337.09</v>
      </c>
      <c r="I136">
        <v>1485.9</v>
      </c>
    </row>
    <row r="137" spans="1:9" x14ac:dyDescent="0.25">
      <c r="A137">
        <v>513.14599999999996</v>
      </c>
      <c r="B137">
        <v>2119.7399999999998</v>
      </c>
      <c r="C137">
        <v>2061.39</v>
      </c>
      <c r="D137">
        <v>2244.77</v>
      </c>
      <c r="F137">
        <v>38573.1</v>
      </c>
      <c r="G137">
        <v>3044.59</v>
      </c>
      <c r="H137">
        <v>2515.87</v>
      </c>
      <c r="I137">
        <v>1395.26</v>
      </c>
    </row>
    <row r="138" spans="1:9" x14ac:dyDescent="0.25">
      <c r="A138">
        <v>243.61</v>
      </c>
      <c r="B138">
        <v>2132.41</v>
      </c>
      <c r="C138">
        <v>2011.46</v>
      </c>
      <c r="D138">
        <v>1345.18</v>
      </c>
      <c r="F138">
        <v>28640</v>
      </c>
      <c r="G138">
        <v>4239.3599999999997</v>
      </c>
      <c r="H138">
        <v>4273.68</v>
      </c>
      <c r="I138">
        <v>23991.4</v>
      </c>
    </row>
    <row r="139" spans="1:9" x14ac:dyDescent="0.25">
      <c r="A139">
        <v>326.59199999999998</v>
      </c>
      <c r="B139">
        <v>2077.33</v>
      </c>
      <c r="C139">
        <v>284.77199999999999</v>
      </c>
      <c r="D139">
        <v>1490.05</v>
      </c>
      <c r="F139">
        <v>33493.199999999997</v>
      </c>
      <c r="G139">
        <v>1306</v>
      </c>
      <c r="H139">
        <v>39215.699999999997</v>
      </c>
      <c r="I139">
        <v>20911.099999999999</v>
      </c>
    </row>
    <row r="140" spans="1:9" x14ac:dyDescent="0.25">
      <c r="A140">
        <v>166.68600000000001</v>
      </c>
      <c r="B140">
        <v>2147.58</v>
      </c>
      <c r="C140">
        <v>299.286</v>
      </c>
      <c r="F140">
        <v>25547.4</v>
      </c>
      <c r="G140">
        <v>2601.02</v>
      </c>
      <c r="H140">
        <v>17644</v>
      </c>
    </row>
    <row r="141" spans="1:9" x14ac:dyDescent="0.25">
      <c r="A141">
        <v>193.26900000000001</v>
      </c>
      <c r="B141">
        <v>1853.83</v>
      </c>
      <c r="C141">
        <v>376.56400000000002</v>
      </c>
      <c r="F141">
        <v>42833</v>
      </c>
      <c r="G141">
        <v>11281.6</v>
      </c>
      <c r="H141">
        <v>44593.5</v>
      </c>
    </row>
    <row r="142" spans="1:9" x14ac:dyDescent="0.25">
      <c r="A142">
        <v>211.33799999999999</v>
      </c>
      <c r="C142">
        <v>388.91199999999998</v>
      </c>
      <c r="F142">
        <v>30941.7</v>
      </c>
      <c r="H142">
        <v>29853.9</v>
      </c>
    </row>
    <row r="143" spans="1:9" x14ac:dyDescent="0.25">
      <c r="A143">
        <v>369.77300000000002</v>
      </c>
      <c r="F143">
        <v>26354.9</v>
      </c>
    </row>
    <row r="144" spans="1:9" x14ac:dyDescent="0.25">
      <c r="A144">
        <v>296.3</v>
      </c>
      <c r="F144">
        <v>39907.9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opLeftCell="C1" workbookViewId="0">
      <selection activeCell="O32" sqref="O32"/>
    </sheetView>
  </sheetViews>
  <sheetFormatPr defaultRowHeight="15" x14ac:dyDescent="0.25"/>
  <cols>
    <col min="1" max="1" width="10" bestFit="1" customWidth="1"/>
  </cols>
  <sheetData>
    <row r="1" spans="1:11" x14ac:dyDescent="0.25">
      <c r="A1" t="s">
        <v>69</v>
      </c>
      <c r="G1" t="s">
        <v>70</v>
      </c>
    </row>
    <row r="2" spans="1:11" x14ac:dyDescent="0.25">
      <c r="A2" t="s">
        <v>85</v>
      </c>
      <c r="B2" t="s">
        <v>97</v>
      </c>
      <c r="C2" t="s">
        <v>54</v>
      </c>
      <c r="D2" t="s">
        <v>55</v>
      </c>
      <c r="E2" t="s">
        <v>56</v>
      </c>
      <c r="G2" t="s">
        <v>85</v>
      </c>
      <c r="H2" t="s">
        <v>53</v>
      </c>
      <c r="I2" t="s">
        <v>54</v>
      </c>
      <c r="J2" t="s">
        <v>55</v>
      </c>
      <c r="K2" t="s">
        <v>56</v>
      </c>
    </row>
    <row r="3" spans="1:11" x14ac:dyDescent="0.25">
      <c r="A3">
        <v>355.52699999999999</v>
      </c>
      <c r="B3">
        <v>178.006</v>
      </c>
      <c r="C3">
        <v>206.88499999999999</v>
      </c>
      <c r="D3">
        <v>326.90499999999997</v>
      </c>
      <c r="E3">
        <v>285.55700000000002</v>
      </c>
      <c r="G3">
        <v>14930.5</v>
      </c>
      <c r="H3">
        <v>44343.7</v>
      </c>
      <c r="I3">
        <v>6826.64</v>
      </c>
      <c r="J3">
        <v>5064.6899999999996</v>
      </c>
      <c r="K3">
        <v>44649.7</v>
      </c>
    </row>
    <row r="4" spans="1:11" x14ac:dyDescent="0.25">
      <c r="A4">
        <v>427.27499999999998</v>
      </c>
      <c r="B4">
        <v>239.55099999999999</v>
      </c>
      <c r="C4">
        <v>175.88900000000001</v>
      </c>
      <c r="D4">
        <v>322.52699999999999</v>
      </c>
      <c r="E4">
        <v>317.86700000000002</v>
      </c>
      <c r="G4">
        <v>24165.9</v>
      </c>
      <c r="H4">
        <v>51620.800000000003</v>
      </c>
      <c r="I4">
        <v>11169</v>
      </c>
      <c r="J4">
        <v>9411.15</v>
      </c>
      <c r="K4">
        <v>33912</v>
      </c>
    </row>
    <row r="5" spans="1:11" x14ac:dyDescent="0.25">
      <c r="A5">
        <v>518.30600000000004</v>
      </c>
      <c r="B5">
        <v>269.61900000000003</v>
      </c>
      <c r="C5">
        <v>197.06899999999999</v>
      </c>
      <c r="D5">
        <v>376.37799999999999</v>
      </c>
      <c r="E5">
        <v>373.74</v>
      </c>
      <c r="G5">
        <v>44765.4</v>
      </c>
      <c r="H5">
        <v>43089.9</v>
      </c>
      <c r="I5">
        <v>19910</v>
      </c>
      <c r="J5">
        <v>22590.6</v>
      </c>
      <c r="K5">
        <v>33219.800000000003</v>
      </c>
    </row>
    <row r="6" spans="1:11" x14ac:dyDescent="0.25">
      <c r="A6">
        <v>538.23900000000003</v>
      </c>
      <c r="B6">
        <v>290.24</v>
      </c>
      <c r="C6">
        <v>187.97399999999999</v>
      </c>
      <c r="D6">
        <v>395.82900000000001</v>
      </c>
      <c r="E6">
        <v>339.49900000000002</v>
      </c>
      <c r="G6">
        <v>27599.200000000001</v>
      </c>
      <c r="H6">
        <v>40716.800000000003</v>
      </c>
      <c r="I6">
        <v>7353.99</v>
      </c>
      <c r="J6">
        <v>47189</v>
      </c>
      <c r="K6">
        <v>28704.5</v>
      </c>
    </row>
    <row r="7" spans="1:11" x14ac:dyDescent="0.25">
      <c r="A7">
        <v>623.18299999999999</v>
      </c>
      <c r="B7">
        <v>254.649</v>
      </c>
      <c r="C7">
        <v>157.53399999999999</v>
      </c>
      <c r="D7">
        <v>434.93799999999999</v>
      </c>
      <c r="E7">
        <v>356.30200000000002</v>
      </c>
      <c r="G7">
        <v>35063</v>
      </c>
      <c r="H7">
        <v>12534.1</v>
      </c>
      <c r="I7">
        <v>15041.7</v>
      </c>
      <c r="J7">
        <v>29205.7</v>
      </c>
      <c r="K7">
        <v>22828.2</v>
      </c>
    </row>
    <row r="8" spans="1:11" x14ac:dyDescent="0.25">
      <c r="A8">
        <v>666.86500000000001</v>
      </c>
      <c r="B8">
        <v>328.69400000000002</v>
      </c>
      <c r="C8">
        <v>222.60499999999999</v>
      </c>
      <c r="D8">
        <v>408.71699999999998</v>
      </c>
      <c r="E8">
        <v>395.25599999999997</v>
      </c>
      <c r="G8">
        <v>14653.1</v>
      </c>
      <c r="H8">
        <v>4743.3599999999997</v>
      </c>
      <c r="I8">
        <v>28829.599999999999</v>
      </c>
      <c r="J8">
        <v>16512.400000000001</v>
      </c>
      <c r="K8">
        <v>37923.300000000003</v>
      </c>
    </row>
    <row r="9" spans="1:11" x14ac:dyDescent="0.25">
      <c r="A9">
        <v>641.45699999999999</v>
      </c>
      <c r="B9">
        <v>344.55200000000002</v>
      </c>
      <c r="C9">
        <v>170.14699999999999</v>
      </c>
      <c r="D9">
        <v>531.85400000000004</v>
      </c>
      <c r="E9">
        <v>424.89699999999999</v>
      </c>
      <c r="G9">
        <v>11940.8</v>
      </c>
      <c r="H9">
        <v>29319.9</v>
      </c>
      <c r="I9">
        <v>10935.5</v>
      </c>
      <c r="J9">
        <v>15899.9</v>
      </c>
      <c r="K9">
        <v>45096</v>
      </c>
    </row>
    <row r="10" spans="1:11" x14ac:dyDescent="0.25">
      <c r="A10">
        <v>687.50699999999995</v>
      </c>
      <c r="B10">
        <v>336.30500000000001</v>
      </c>
      <c r="C10">
        <v>228.22900000000001</v>
      </c>
      <c r="D10">
        <v>463.85300000000001</v>
      </c>
      <c r="E10">
        <v>477.48700000000002</v>
      </c>
      <c r="G10">
        <v>62012.6</v>
      </c>
      <c r="H10">
        <v>13047.7</v>
      </c>
      <c r="I10">
        <v>7360.85</v>
      </c>
      <c r="J10">
        <v>53367.4</v>
      </c>
      <c r="K10">
        <v>36706.6</v>
      </c>
    </row>
    <row r="11" spans="1:11" x14ac:dyDescent="0.25">
      <c r="A11">
        <v>653.80600000000004</v>
      </c>
      <c r="B11">
        <v>356.61099999999999</v>
      </c>
      <c r="C11">
        <v>248.91300000000001</v>
      </c>
      <c r="D11">
        <v>551.88599999999997</v>
      </c>
      <c r="E11">
        <v>503.67</v>
      </c>
      <c r="G11">
        <v>10143.200000000001</v>
      </c>
      <c r="H11">
        <v>18328</v>
      </c>
      <c r="I11">
        <v>5939.5</v>
      </c>
      <c r="J11">
        <v>50570</v>
      </c>
      <c r="K11">
        <v>39635.800000000003</v>
      </c>
    </row>
    <row r="12" spans="1:11" x14ac:dyDescent="0.25">
      <c r="A12">
        <v>727.06500000000005</v>
      </c>
      <c r="B12">
        <v>212.02699999999999</v>
      </c>
      <c r="C12">
        <v>311.54000000000002</v>
      </c>
      <c r="D12">
        <v>586.72900000000004</v>
      </c>
      <c r="E12">
        <v>534.125</v>
      </c>
      <c r="G12">
        <v>61180.4</v>
      </c>
      <c r="H12">
        <v>7380.09</v>
      </c>
      <c r="I12">
        <v>19926.5</v>
      </c>
      <c r="J12">
        <v>31427.7</v>
      </c>
      <c r="K12">
        <v>39089.300000000003</v>
      </c>
    </row>
    <row r="13" spans="1:11" x14ac:dyDescent="0.25">
      <c r="A13">
        <v>709.41099999999994</v>
      </c>
      <c r="B13">
        <v>211.17500000000001</v>
      </c>
      <c r="C13">
        <v>267.58699999999999</v>
      </c>
      <c r="D13">
        <v>611.80600000000004</v>
      </c>
      <c r="E13">
        <v>557.19299999999998</v>
      </c>
      <c r="G13">
        <v>10699.4</v>
      </c>
      <c r="H13">
        <v>8224.67</v>
      </c>
      <c r="I13">
        <v>37931.800000000003</v>
      </c>
      <c r="J13">
        <v>39579.599999999999</v>
      </c>
      <c r="K13">
        <v>44895.5</v>
      </c>
    </row>
    <row r="14" spans="1:11" x14ac:dyDescent="0.25">
      <c r="A14">
        <v>757.60699999999997</v>
      </c>
      <c r="B14">
        <v>423.673</v>
      </c>
      <c r="C14">
        <v>289.589</v>
      </c>
      <c r="D14">
        <v>532.14499999999998</v>
      </c>
      <c r="E14">
        <v>580.61300000000006</v>
      </c>
      <c r="G14">
        <v>52645.4</v>
      </c>
      <c r="H14">
        <v>54585.7</v>
      </c>
      <c r="I14">
        <v>35220.9</v>
      </c>
      <c r="J14">
        <v>7936.24</v>
      </c>
      <c r="K14">
        <v>40998.1</v>
      </c>
    </row>
    <row r="15" spans="1:11" x14ac:dyDescent="0.25">
      <c r="A15">
        <v>812.19299999999998</v>
      </c>
      <c r="B15">
        <v>389.72800000000001</v>
      </c>
      <c r="C15">
        <v>329.42200000000003</v>
      </c>
      <c r="D15">
        <v>650.09500000000003</v>
      </c>
      <c r="E15">
        <v>654.101</v>
      </c>
      <c r="G15">
        <v>27198.2</v>
      </c>
      <c r="H15">
        <v>17495.8</v>
      </c>
      <c r="I15">
        <v>37360.5</v>
      </c>
      <c r="J15">
        <v>49746</v>
      </c>
      <c r="K15">
        <v>27483.599999999999</v>
      </c>
    </row>
    <row r="16" spans="1:11" x14ac:dyDescent="0.25">
      <c r="A16">
        <v>857.51700000000005</v>
      </c>
      <c r="B16">
        <v>365.96</v>
      </c>
      <c r="C16">
        <v>245.29</v>
      </c>
      <c r="D16">
        <v>626.13</v>
      </c>
      <c r="E16">
        <v>714.99300000000005</v>
      </c>
      <c r="G16">
        <v>31224.7</v>
      </c>
      <c r="H16">
        <v>13904.6</v>
      </c>
      <c r="I16">
        <v>22723.9</v>
      </c>
      <c r="J16">
        <v>35621.800000000003</v>
      </c>
      <c r="K16">
        <v>41496.6</v>
      </c>
    </row>
    <row r="17" spans="1:11" x14ac:dyDescent="0.25">
      <c r="A17">
        <v>789.96600000000001</v>
      </c>
      <c r="B17">
        <v>448.59</v>
      </c>
      <c r="C17">
        <v>310.06400000000002</v>
      </c>
      <c r="D17">
        <v>586.79200000000003</v>
      </c>
      <c r="E17">
        <v>738.74599999999998</v>
      </c>
      <c r="G17">
        <v>48823.5</v>
      </c>
      <c r="H17">
        <v>50106.1</v>
      </c>
      <c r="I17">
        <v>10996</v>
      </c>
      <c r="J17">
        <v>22519.200000000001</v>
      </c>
      <c r="K17">
        <v>35830.400000000001</v>
      </c>
    </row>
    <row r="18" spans="1:11" x14ac:dyDescent="0.25">
      <c r="A18">
        <v>831.36500000000001</v>
      </c>
      <c r="B18">
        <v>509.79599999999999</v>
      </c>
      <c r="C18">
        <v>304.08800000000002</v>
      </c>
      <c r="D18">
        <v>731.77099999999996</v>
      </c>
      <c r="E18">
        <v>762.02700000000004</v>
      </c>
      <c r="G18">
        <v>27207.8</v>
      </c>
      <c r="H18">
        <v>18166</v>
      </c>
      <c r="I18">
        <v>6639.88</v>
      </c>
      <c r="J18">
        <v>13802.9</v>
      </c>
      <c r="K18">
        <v>40369.199999999997</v>
      </c>
    </row>
    <row r="19" spans="1:11" x14ac:dyDescent="0.25">
      <c r="A19">
        <v>882.39599999999996</v>
      </c>
      <c r="B19">
        <v>489.91300000000001</v>
      </c>
      <c r="C19">
        <v>435.423</v>
      </c>
      <c r="D19">
        <v>702.61</v>
      </c>
      <c r="E19">
        <v>787.66300000000001</v>
      </c>
      <c r="G19">
        <v>28925.8</v>
      </c>
      <c r="H19">
        <v>14581.7</v>
      </c>
      <c r="I19">
        <v>30112.2</v>
      </c>
      <c r="J19">
        <v>38397.199999999997</v>
      </c>
      <c r="K19">
        <v>37460.5</v>
      </c>
    </row>
    <row r="20" spans="1:11" x14ac:dyDescent="0.25">
      <c r="A20">
        <v>944.13</v>
      </c>
      <c r="B20">
        <v>499.57600000000002</v>
      </c>
      <c r="C20">
        <v>420.88200000000001</v>
      </c>
      <c r="D20">
        <v>680.673</v>
      </c>
      <c r="E20">
        <v>832.74599999999998</v>
      </c>
      <c r="G20">
        <v>40495.800000000003</v>
      </c>
      <c r="H20">
        <v>33778.9</v>
      </c>
      <c r="I20">
        <v>32692.6</v>
      </c>
      <c r="J20">
        <v>51757.9</v>
      </c>
      <c r="K20">
        <v>44178.7</v>
      </c>
    </row>
    <row r="21" spans="1:11" x14ac:dyDescent="0.25">
      <c r="A21">
        <v>965.51700000000005</v>
      </c>
      <c r="B21">
        <v>462.57499999999999</v>
      </c>
      <c r="C21">
        <v>385.459</v>
      </c>
      <c r="D21">
        <v>729.06799999999998</v>
      </c>
      <c r="E21">
        <v>809.13</v>
      </c>
      <c r="G21">
        <v>42970.5</v>
      </c>
      <c r="H21">
        <v>10721.3</v>
      </c>
      <c r="I21">
        <v>13927.9</v>
      </c>
      <c r="J21">
        <v>57584.800000000003</v>
      </c>
      <c r="K21">
        <v>14072.1</v>
      </c>
    </row>
    <row r="22" spans="1:11" x14ac:dyDescent="0.25">
      <c r="A22">
        <v>991.80100000000004</v>
      </c>
      <c r="B22">
        <v>528.52599999999995</v>
      </c>
      <c r="C22">
        <v>348.93400000000003</v>
      </c>
      <c r="D22">
        <v>808.50099999999998</v>
      </c>
      <c r="E22">
        <v>869.86099999999999</v>
      </c>
      <c r="G22">
        <v>54017.3</v>
      </c>
      <c r="H22">
        <v>21092.400000000001</v>
      </c>
      <c r="I22">
        <v>41181</v>
      </c>
      <c r="J22">
        <v>11501.3</v>
      </c>
      <c r="K22">
        <v>43390.400000000001</v>
      </c>
    </row>
    <row r="23" spans="1:11" x14ac:dyDescent="0.25">
      <c r="A23">
        <v>1040.8699999999999</v>
      </c>
      <c r="B23">
        <v>581.68600000000004</v>
      </c>
      <c r="C23">
        <v>408.64100000000002</v>
      </c>
      <c r="D23">
        <v>842.82100000000003</v>
      </c>
      <c r="E23">
        <v>896.03499999999997</v>
      </c>
      <c r="G23">
        <v>28655.200000000001</v>
      </c>
      <c r="H23">
        <v>50042.9</v>
      </c>
      <c r="I23">
        <v>12810.1</v>
      </c>
      <c r="J23">
        <v>53338.6</v>
      </c>
      <c r="K23">
        <v>30787.7</v>
      </c>
    </row>
    <row r="24" spans="1:11" x14ac:dyDescent="0.25">
      <c r="A24">
        <v>1139.23</v>
      </c>
      <c r="B24">
        <v>625.35400000000004</v>
      </c>
      <c r="C24">
        <v>370.61700000000002</v>
      </c>
      <c r="D24">
        <v>817.28099999999995</v>
      </c>
      <c r="E24">
        <v>936.13300000000004</v>
      </c>
      <c r="G24">
        <v>25834.5</v>
      </c>
      <c r="H24">
        <v>29498.400000000001</v>
      </c>
      <c r="I24">
        <v>44954.8</v>
      </c>
      <c r="J24">
        <v>40532.6</v>
      </c>
      <c r="K24">
        <v>37772.300000000003</v>
      </c>
    </row>
    <row r="25" spans="1:11" x14ac:dyDescent="0.25">
      <c r="A25">
        <v>1117.96</v>
      </c>
      <c r="B25">
        <v>555.53200000000004</v>
      </c>
      <c r="C25">
        <v>396.26</v>
      </c>
      <c r="D25">
        <v>796.06</v>
      </c>
      <c r="E25">
        <v>912.91499999999996</v>
      </c>
      <c r="G25">
        <v>38959.1</v>
      </c>
      <c r="H25">
        <v>35888.300000000003</v>
      </c>
      <c r="I25">
        <v>33568.800000000003</v>
      </c>
      <c r="J25">
        <v>14698.3</v>
      </c>
      <c r="K25">
        <v>16656.599999999999</v>
      </c>
    </row>
    <row r="26" spans="1:11" x14ac:dyDescent="0.25">
      <c r="A26">
        <v>1094.97</v>
      </c>
      <c r="B26">
        <v>598.87300000000005</v>
      </c>
      <c r="C26">
        <v>537.98800000000006</v>
      </c>
      <c r="D26">
        <v>789.10500000000002</v>
      </c>
      <c r="E26">
        <v>201.423</v>
      </c>
      <c r="G26">
        <v>33151.4</v>
      </c>
      <c r="H26">
        <v>9700.9599999999991</v>
      </c>
      <c r="I26">
        <v>48333.1</v>
      </c>
      <c r="J26">
        <v>27078.5</v>
      </c>
      <c r="K26">
        <v>12402.2</v>
      </c>
    </row>
    <row r="27" spans="1:11" x14ac:dyDescent="0.25">
      <c r="A27">
        <v>1076.6500000000001</v>
      </c>
      <c r="B27">
        <v>652.31100000000004</v>
      </c>
      <c r="C27">
        <v>465.399</v>
      </c>
      <c r="D27">
        <v>763.678</v>
      </c>
      <c r="E27">
        <v>187.303</v>
      </c>
      <c r="G27">
        <v>29951.599999999999</v>
      </c>
      <c r="H27">
        <v>31510.3</v>
      </c>
      <c r="I27">
        <v>22423.1</v>
      </c>
      <c r="J27">
        <v>17310.3</v>
      </c>
      <c r="K27">
        <v>7279.8</v>
      </c>
    </row>
    <row r="28" spans="1:11" x14ac:dyDescent="0.25">
      <c r="A28">
        <v>1196.1600000000001</v>
      </c>
      <c r="B28">
        <v>676.21500000000003</v>
      </c>
      <c r="C28">
        <v>488.72</v>
      </c>
      <c r="D28">
        <v>953.16499999999996</v>
      </c>
      <c r="E28">
        <v>260.791</v>
      </c>
      <c r="G28">
        <v>26326.1</v>
      </c>
      <c r="H28">
        <v>66168.100000000006</v>
      </c>
      <c r="I28">
        <v>17285.7</v>
      </c>
      <c r="J28">
        <v>15895.8</v>
      </c>
      <c r="K28">
        <v>21645.8</v>
      </c>
    </row>
    <row r="29" spans="1:11" x14ac:dyDescent="0.25">
      <c r="A29">
        <v>1179.5999999999999</v>
      </c>
      <c r="B29">
        <v>749.78099999999995</v>
      </c>
      <c r="C29">
        <v>508.935</v>
      </c>
      <c r="D29">
        <v>888.71199999999999</v>
      </c>
      <c r="E29">
        <v>626.55899999999997</v>
      </c>
      <c r="G29">
        <v>26114.6</v>
      </c>
      <c r="H29">
        <v>11756.8</v>
      </c>
      <c r="I29">
        <v>34975</v>
      </c>
      <c r="J29">
        <v>11406.5</v>
      </c>
      <c r="K29">
        <v>35540.699999999997</v>
      </c>
    </row>
    <row r="30" spans="1:11" x14ac:dyDescent="0.25">
      <c r="A30">
        <v>1218.1300000000001</v>
      </c>
      <c r="B30">
        <v>727.96199999999999</v>
      </c>
      <c r="C30">
        <v>516.21600000000001</v>
      </c>
      <c r="D30">
        <v>952.66</v>
      </c>
      <c r="E30">
        <v>599.75</v>
      </c>
      <c r="G30">
        <v>41418.699999999997</v>
      </c>
      <c r="H30">
        <v>11748.5</v>
      </c>
      <c r="I30">
        <v>13731.6</v>
      </c>
      <c r="J30">
        <v>13447.2</v>
      </c>
      <c r="K30">
        <v>27636</v>
      </c>
    </row>
    <row r="31" spans="1:11" x14ac:dyDescent="0.25">
      <c r="A31">
        <v>1260.49</v>
      </c>
      <c r="B31">
        <v>788.072</v>
      </c>
      <c r="C31">
        <v>453.51799999999997</v>
      </c>
      <c r="D31">
        <v>915.06100000000004</v>
      </c>
      <c r="E31">
        <v>853.45399999999995</v>
      </c>
      <c r="G31">
        <v>28634.6</v>
      </c>
      <c r="H31">
        <v>12734.6</v>
      </c>
      <c r="I31">
        <v>25470.5</v>
      </c>
      <c r="J31">
        <v>62810.1</v>
      </c>
      <c r="K31">
        <v>10314.799999999999</v>
      </c>
    </row>
    <row r="32" spans="1:11" x14ac:dyDescent="0.25">
      <c r="A32">
        <v>1293.21</v>
      </c>
      <c r="B32">
        <v>526.80799999999999</v>
      </c>
      <c r="C32">
        <v>480.65499999999997</v>
      </c>
      <c r="D32">
        <v>891.22</v>
      </c>
      <c r="E32">
        <v>961.93100000000004</v>
      </c>
      <c r="G32">
        <v>23211.5</v>
      </c>
      <c r="H32">
        <v>30679.4</v>
      </c>
      <c r="I32">
        <v>32846.400000000001</v>
      </c>
      <c r="J32">
        <v>23590.400000000001</v>
      </c>
      <c r="K32">
        <v>14344</v>
      </c>
    </row>
    <row r="33" spans="1:11" x14ac:dyDescent="0.25">
      <c r="A33">
        <v>1313.37</v>
      </c>
      <c r="B33">
        <v>607.23599999999999</v>
      </c>
      <c r="C33">
        <v>555.87099999999998</v>
      </c>
      <c r="D33">
        <v>871.178</v>
      </c>
      <c r="E33">
        <v>917.375</v>
      </c>
      <c r="G33">
        <v>25389.5</v>
      </c>
      <c r="H33">
        <v>19587.3</v>
      </c>
      <c r="I33">
        <v>21634.9</v>
      </c>
      <c r="J33">
        <v>41588.699999999997</v>
      </c>
      <c r="K33">
        <v>7077.92</v>
      </c>
    </row>
    <row r="34" spans="1:11" x14ac:dyDescent="0.25">
      <c r="A34">
        <v>641.79899999999998</v>
      </c>
      <c r="B34">
        <v>719.61099999999999</v>
      </c>
      <c r="C34">
        <v>642.61900000000003</v>
      </c>
      <c r="D34">
        <v>936.63400000000001</v>
      </c>
      <c r="E34">
        <v>1011.38</v>
      </c>
      <c r="G34">
        <v>17965.5</v>
      </c>
      <c r="H34">
        <v>7260.61</v>
      </c>
      <c r="I34">
        <v>25389.5</v>
      </c>
      <c r="J34">
        <v>20565</v>
      </c>
      <c r="K34">
        <v>28465.5</v>
      </c>
    </row>
    <row r="35" spans="1:11" x14ac:dyDescent="0.25">
      <c r="A35">
        <v>660.13900000000001</v>
      </c>
      <c r="B35">
        <v>700.53200000000004</v>
      </c>
      <c r="C35">
        <v>576.80499999999995</v>
      </c>
      <c r="D35">
        <v>1063.78</v>
      </c>
      <c r="E35">
        <v>970.654</v>
      </c>
      <c r="G35">
        <v>7962.38</v>
      </c>
      <c r="H35">
        <v>35256.6</v>
      </c>
      <c r="I35">
        <v>26831.4</v>
      </c>
      <c r="J35">
        <v>43593.7</v>
      </c>
      <c r="K35">
        <v>9284.7999999999993</v>
      </c>
    </row>
    <row r="36" spans="1:11" x14ac:dyDescent="0.25">
      <c r="A36">
        <v>843.78399999999999</v>
      </c>
      <c r="B36">
        <v>735.08900000000006</v>
      </c>
      <c r="C36">
        <v>597.12599999999998</v>
      </c>
      <c r="D36">
        <v>996.33500000000004</v>
      </c>
      <c r="E36">
        <v>995.72299999999996</v>
      </c>
      <c r="G36">
        <v>23341.9</v>
      </c>
      <c r="H36">
        <v>13345.7</v>
      </c>
      <c r="I36">
        <v>12940.5</v>
      </c>
      <c r="J36">
        <v>12685.1</v>
      </c>
      <c r="K36">
        <v>5798.02</v>
      </c>
    </row>
    <row r="37" spans="1:11" x14ac:dyDescent="0.25">
      <c r="A37">
        <v>817.92600000000004</v>
      </c>
      <c r="B37">
        <v>761.10699999999997</v>
      </c>
      <c r="C37">
        <v>600.93600000000004</v>
      </c>
      <c r="D37">
        <v>1001.78</v>
      </c>
      <c r="E37">
        <v>989.89499999999998</v>
      </c>
      <c r="G37">
        <v>14863.2</v>
      </c>
      <c r="H37">
        <v>39056.5</v>
      </c>
      <c r="I37">
        <v>40733.300000000003</v>
      </c>
      <c r="J37">
        <v>11965.5</v>
      </c>
      <c r="K37">
        <v>7991.16</v>
      </c>
    </row>
    <row r="38" spans="1:11" x14ac:dyDescent="0.25">
      <c r="A38">
        <v>900.29600000000005</v>
      </c>
      <c r="B38">
        <v>474.58</v>
      </c>
      <c r="C38">
        <v>741.34799999999996</v>
      </c>
      <c r="D38">
        <v>1022.67</v>
      </c>
      <c r="E38">
        <v>979.36900000000003</v>
      </c>
      <c r="G38">
        <v>29781.3</v>
      </c>
      <c r="H38">
        <v>10920.4</v>
      </c>
      <c r="I38">
        <v>19315.400000000001</v>
      </c>
      <c r="J38">
        <v>16780.2</v>
      </c>
      <c r="K38">
        <v>5218.49</v>
      </c>
    </row>
    <row r="39" spans="1:11" x14ac:dyDescent="0.25">
      <c r="A39">
        <v>926.31700000000001</v>
      </c>
      <c r="B39">
        <v>613.27300000000002</v>
      </c>
      <c r="C39">
        <v>702.15</v>
      </c>
      <c r="D39">
        <v>1042.1099999999999</v>
      </c>
      <c r="E39">
        <v>1070.31</v>
      </c>
      <c r="G39">
        <v>22441.1</v>
      </c>
      <c r="H39">
        <v>15758.6</v>
      </c>
      <c r="I39">
        <v>18551.8</v>
      </c>
      <c r="J39">
        <v>33237.699999999997</v>
      </c>
      <c r="K39">
        <v>21942.400000000001</v>
      </c>
    </row>
    <row r="40" spans="1:11" x14ac:dyDescent="0.25">
      <c r="A40">
        <v>871.83</v>
      </c>
      <c r="B40">
        <v>584.05899999999997</v>
      </c>
      <c r="C40">
        <v>675.995</v>
      </c>
      <c r="D40">
        <v>974.928</v>
      </c>
      <c r="E40">
        <v>1039.1600000000001</v>
      </c>
      <c r="G40">
        <v>17379.099999999999</v>
      </c>
      <c r="H40">
        <v>16888.8</v>
      </c>
      <c r="I40">
        <v>42260.4</v>
      </c>
      <c r="J40">
        <v>37242.199999999997</v>
      </c>
      <c r="K40">
        <v>35040.800000000003</v>
      </c>
    </row>
    <row r="41" spans="1:11" x14ac:dyDescent="0.25">
      <c r="A41">
        <v>1012.84</v>
      </c>
      <c r="B41">
        <v>637.15300000000002</v>
      </c>
      <c r="C41">
        <v>642.76400000000001</v>
      </c>
      <c r="D41">
        <v>981.60400000000004</v>
      </c>
      <c r="E41">
        <v>1107.6500000000001</v>
      </c>
      <c r="G41">
        <v>15176.3</v>
      </c>
      <c r="H41">
        <v>18079.400000000001</v>
      </c>
      <c r="I41">
        <v>6453.11</v>
      </c>
      <c r="J41">
        <v>11519.2</v>
      </c>
      <c r="K41">
        <v>25734</v>
      </c>
    </row>
    <row r="42" spans="1:11" x14ac:dyDescent="0.25">
      <c r="A42">
        <v>1027.6600000000001</v>
      </c>
      <c r="B42">
        <v>743.495</v>
      </c>
      <c r="C42">
        <v>657.68299999999999</v>
      </c>
      <c r="D42">
        <v>1169.01</v>
      </c>
      <c r="E42">
        <v>1086.6199999999999</v>
      </c>
      <c r="G42">
        <v>8732.7999999999993</v>
      </c>
      <c r="H42">
        <v>14345.4</v>
      </c>
      <c r="I42">
        <v>9585.59</v>
      </c>
      <c r="J42">
        <v>27426</v>
      </c>
      <c r="K42">
        <v>8809.64</v>
      </c>
    </row>
    <row r="43" spans="1:11" x14ac:dyDescent="0.25">
      <c r="A43">
        <v>1060.6500000000001</v>
      </c>
      <c r="B43">
        <v>718.90800000000002</v>
      </c>
      <c r="C43">
        <v>723.72799999999995</v>
      </c>
      <c r="D43">
        <v>1122.3</v>
      </c>
      <c r="E43">
        <v>807.46</v>
      </c>
      <c r="G43">
        <v>4817.53</v>
      </c>
      <c r="H43">
        <v>28000.1</v>
      </c>
      <c r="I43">
        <v>16751.400000000001</v>
      </c>
      <c r="J43">
        <v>11255.5</v>
      </c>
      <c r="K43">
        <v>6424.24</v>
      </c>
    </row>
    <row r="44" spans="1:11" x14ac:dyDescent="0.25">
      <c r="A44">
        <v>1334.38</v>
      </c>
      <c r="B44">
        <v>737.05</v>
      </c>
      <c r="C44">
        <v>435.66</v>
      </c>
      <c r="D44">
        <v>1084.43</v>
      </c>
      <c r="E44">
        <v>405.28500000000003</v>
      </c>
      <c r="G44">
        <v>22566</v>
      </c>
      <c r="H44">
        <v>9960.51</v>
      </c>
      <c r="I44">
        <v>7933.52</v>
      </c>
      <c r="J44">
        <v>21876.5</v>
      </c>
      <c r="K44">
        <v>8919.5</v>
      </c>
    </row>
    <row r="45" spans="1:11" x14ac:dyDescent="0.25">
      <c r="A45">
        <v>1240.52</v>
      </c>
      <c r="B45">
        <v>652.04200000000003</v>
      </c>
      <c r="C45">
        <v>621.60400000000004</v>
      </c>
      <c r="D45">
        <v>1141.5899999999999</v>
      </c>
      <c r="E45">
        <v>646.53300000000002</v>
      </c>
      <c r="G45">
        <v>9724.32</v>
      </c>
      <c r="H45">
        <v>13031.2</v>
      </c>
      <c r="I45">
        <v>17806.099999999999</v>
      </c>
      <c r="J45">
        <v>20610.3</v>
      </c>
      <c r="K45">
        <v>10117</v>
      </c>
    </row>
    <row r="46" spans="1:11" x14ac:dyDescent="0.25">
      <c r="A46">
        <v>1277.04</v>
      </c>
      <c r="B46">
        <v>841.08399999999995</v>
      </c>
      <c r="C46">
        <v>564.995</v>
      </c>
      <c r="D46">
        <v>1123.07</v>
      </c>
      <c r="E46">
        <v>666.58399999999995</v>
      </c>
      <c r="G46">
        <v>8903.09</v>
      </c>
      <c r="H46">
        <v>26028.1</v>
      </c>
      <c r="I46">
        <v>13882.6</v>
      </c>
      <c r="J46">
        <v>9853.35</v>
      </c>
      <c r="K46">
        <v>17144.099999999999</v>
      </c>
    </row>
    <row r="47" spans="1:11" x14ac:dyDescent="0.25">
      <c r="A47">
        <v>1361.98</v>
      </c>
      <c r="B47">
        <v>794.19799999999998</v>
      </c>
      <c r="C47">
        <v>718.43799999999999</v>
      </c>
      <c r="D47">
        <v>1100.8399999999999</v>
      </c>
      <c r="E47">
        <v>1137.1400000000001</v>
      </c>
      <c r="G47">
        <v>19999.3</v>
      </c>
      <c r="H47">
        <v>36461</v>
      </c>
      <c r="I47">
        <v>7134.26</v>
      </c>
      <c r="J47">
        <v>32479.7</v>
      </c>
      <c r="K47">
        <v>29784.9</v>
      </c>
    </row>
    <row r="48" spans="1:11" x14ac:dyDescent="0.25">
      <c r="A48">
        <v>1378.7</v>
      </c>
      <c r="B48">
        <v>918.62800000000004</v>
      </c>
      <c r="C48">
        <v>695.61400000000003</v>
      </c>
      <c r="D48">
        <v>1147.05</v>
      </c>
      <c r="E48">
        <v>1206.8399999999999</v>
      </c>
      <c r="G48">
        <v>7654.76</v>
      </c>
      <c r="H48">
        <v>17520.5</v>
      </c>
      <c r="I48">
        <v>19511.8</v>
      </c>
      <c r="J48">
        <v>26489.4</v>
      </c>
      <c r="K48">
        <v>7198.7</v>
      </c>
    </row>
    <row r="49" spans="1:11" x14ac:dyDescent="0.25">
      <c r="A49">
        <v>1349.21</v>
      </c>
      <c r="B49">
        <v>898.03800000000001</v>
      </c>
      <c r="C49">
        <v>660.02800000000002</v>
      </c>
      <c r="D49">
        <v>1116.53</v>
      </c>
      <c r="E49">
        <v>1190.04</v>
      </c>
      <c r="G49">
        <v>6731.9</v>
      </c>
      <c r="H49">
        <v>11511</v>
      </c>
      <c r="I49">
        <v>4795.54</v>
      </c>
      <c r="J49">
        <v>11814.4</v>
      </c>
      <c r="K49">
        <v>7050.39</v>
      </c>
    </row>
    <row r="50" spans="1:11" x14ac:dyDescent="0.25">
      <c r="A50">
        <v>1424.99</v>
      </c>
      <c r="B50">
        <v>906.173</v>
      </c>
      <c r="C50">
        <v>655.58</v>
      </c>
      <c r="D50">
        <v>1279.42</v>
      </c>
      <c r="E50">
        <v>1264.6099999999999</v>
      </c>
      <c r="G50">
        <v>16170.6</v>
      </c>
      <c r="H50">
        <v>30893.7</v>
      </c>
      <c r="I50">
        <v>7319.66</v>
      </c>
      <c r="J50">
        <v>14344</v>
      </c>
      <c r="K50">
        <v>4673.25</v>
      </c>
    </row>
    <row r="51" spans="1:11" x14ac:dyDescent="0.25">
      <c r="A51">
        <v>1470.24</v>
      </c>
      <c r="B51">
        <v>848.30600000000004</v>
      </c>
      <c r="C51">
        <v>729.93899999999996</v>
      </c>
      <c r="D51">
        <v>1273.6500000000001</v>
      </c>
      <c r="E51">
        <v>1250.93</v>
      </c>
      <c r="G51">
        <v>14260.3</v>
      </c>
      <c r="H51">
        <v>26641.9</v>
      </c>
      <c r="I51">
        <v>12369.3</v>
      </c>
      <c r="J51">
        <v>17587.7</v>
      </c>
      <c r="K51">
        <v>4172</v>
      </c>
    </row>
    <row r="52" spans="1:11" x14ac:dyDescent="0.25">
      <c r="A52">
        <v>1387.07</v>
      </c>
      <c r="B52">
        <v>988.92499999999995</v>
      </c>
      <c r="C52">
        <v>710.904</v>
      </c>
      <c r="D52">
        <v>1234.74</v>
      </c>
      <c r="E52">
        <v>1297.68</v>
      </c>
      <c r="G52">
        <v>8463.6299999999992</v>
      </c>
      <c r="H52">
        <v>29240.2</v>
      </c>
      <c r="I52">
        <v>7922.53</v>
      </c>
      <c r="J52">
        <v>19908.599999999999</v>
      </c>
      <c r="K52">
        <v>15938.2</v>
      </c>
    </row>
    <row r="53" spans="1:11" x14ac:dyDescent="0.25">
      <c r="A53">
        <v>1438.28</v>
      </c>
      <c r="B53">
        <v>1010.28</v>
      </c>
      <c r="C53">
        <v>855.66300000000001</v>
      </c>
      <c r="D53">
        <v>1208.51</v>
      </c>
      <c r="E53">
        <v>1278.46</v>
      </c>
      <c r="G53">
        <v>4297.05</v>
      </c>
      <c r="H53">
        <v>9430.42</v>
      </c>
      <c r="I53">
        <v>24823.7</v>
      </c>
      <c r="J53">
        <v>12620.5</v>
      </c>
      <c r="K53">
        <v>4791.3500000000004</v>
      </c>
    </row>
    <row r="54" spans="1:11" x14ac:dyDescent="0.25">
      <c r="A54">
        <v>1404.17</v>
      </c>
      <c r="B54">
        <v>1033.8800000000001</v>
      </c>
      <c r="C54">
        <v>761.15800000000002</v>
      </c>
      <c r="D54">
        <v>1253.6099999999999</v>
      </c>
      <c r="E54">
        <v>1335.85</v>
      </c>
      <c r="G54">
        <v>5355.86</v>
      </c>
      <c r="H54">
        <v>22342.1</v>
      </c>
      <c r="I54">
        <v>10424.700000000001</v>
      </c>
      <c r="J54">
        <v>32677.4</v>
      </c>
      <c r="K54">
        <v>20715.8</v>
      </c>
    </row>
    <row r="55" spans="1:11" x14ac:dyDescent="0.25">
      <c r="A55">
        <v>1487.1</v>
      </c>
      <c r="B55">
        <v>966.73500000000001</v>
      </c>
      <c r="C55">
        <v>758.80799999999999</v>
      </c>
      <c r="D55">
        <v>1185.6300000000001</v>
      </c>
      <c r="E55">
        <v>1360.03</v>
      </c>
      <c r="G55">
        <v>7131.53</v>
      </c>
      <c r="H55">
        <v>32746.2</v>
      </c>
      <c r="I55">
        <v>12069.9</v>
      </c>
      <c r="J55">
        <v>9461.9599999999991</v>
      </c>
      <c r="K55">
        <v>7818.05</v>
      </c>
    </row>
    <row r="56" spans="1:11" x14ac:dyDescent="0.25">
      <c r="A56">
        <v>1496.62</v>
      </c>
      <c r="B56">
        <v>1049.48</v>
      </c>
      <c r="C56">
        <v>795.73500000000001</v>
      </c>
      <c r="D56">
        <v>1310.3</v>
      </c>
      <c r="E56">
        <v>1418.3</v>
      </c>
      <c r="G56">
        <v>5174.58</v>
      </c>
      <c r="H56">
        <v>12539.6</v>
      </c>
      <c r="I56">
        <v>15000.5</v>
      </c>
      <c r="J56">
        <v>9250.48</v>
      </c>
      <c r="K56">
        <v>3787.49</v>
      </c>
    </row>
    <row r="57" spans="1:11" x14ac:dyDescent="0.25">
      <c r="A57">
        <v>1509.9</v>
      </c>
      <c r="B57">
        <v>1077.8399999999999</v>
      </c>
      <c r="C57">
        <v>845.65300000000002</v>
      </c>
      <c r="D57">
        <v>1329.71</v>
      </c>
      <c r="E57">
        <v>1401.57</v>
      </c>
      <c r="G57">
        <v>10626.6</v>
      </c>
      <c r="H57">
        <v>24763.3</v>
      </c>
      <c r="I57">
        <v>11348.9</v>
      </c>
      <c r="J57">
        <v>11385.9</v>
      </c>
      <c r="K57">
        <v>7767.23</v>
      </c>
    </row>
    <row r="58" spans="1:11" x14ac:dyDescent="0.25">
      <c r="A58">
        <v>1522.08</v>
      </c>
      <c r="B58">
        <v>1112.4100000000001</v>
      </c>
      <c r="C58">
        <v>823.36099999999999</v>
      </c>
      <c r="D58">
        <v>1294.69</v>
      </c>
      <c r="E58">
        <v>1428.16</v>
      </c>
      <c r="G58">
        <v>4787.3100000000004</v>
      </c>
      <c r="H58">
        <v>45913.4</v>
      </c>
      <c r="I58">
        <v>33207.599999999999</v>
      </c>
      <c r="J58">
        <v>7635.49</v>
      </c>
      <c r="K58">
        <v>3198.35</v>
      </c>
    </row>
    <row r="59" spans="1:11" x14ac:dyDescent="0.25">
      <c r="A59">
        <v>1568.16</v>
      </c>
      <c r="B59">
        <v>787.97500000000002</v>
      </c>
      <c r="C59">
        <v>802.25099999999998</v>
      </c>
      <c r="D59">
        <v>1347.08</v>
      </c>
      <c r="E59">
        <v>1454.45</v>
      </c>
      <c r="G59">
        <v>3959.22</v>
      </c>
      <c r="H59">
        <v>38382.199999999997</v>
      </c>
      <c r="I59">
        <v>27382.1</v>
      </c>
      <c r="J59">
        <v>12793.6</v>
      </c>
      <c r="K59">
        <v>4016.82</v>
      </c>
    </row>
    <row r="60" spans="1:11" x14ac:dyDescent="0.25">
      <c r="A60">
        <v>1589.52</v>
      </c>
      <c r="B60">
        <v>956.10699999999997</v>
      </c>
      <c r="C60">
        <v>777.01099999999997</v>
      </c>
      <c r="D60">
        <v>1329.1</v>
      </c>
      <c r="E60">
        <v>1448.31</v>
      </c>
      <c r="G60">
        <v>11123.7</v>
      </c>
      <c r="H60">
        <v>11110</v>
      </c>
      <c r="I60">
        <v>35237.300000000003</v>
      </c>
      <c r="J60">
        <v>25750.5</v>
      </c>
      <c r="K60">
        <v>2749.29</v>
      </c>
    </row>
    <row r="61" spans="1:11" x14ac:dyDescent="0.25">
      <c r="A61">
        <v>1557.44</v>
      </c>
      <c r="B61">
        <v>889.65200000000004</v>
      </c>
      <c r="C61">
        <v>840.55600000000004</v>
      </c>
      <c r="D61">
        <v>1485.5</v>
      </c>
      <c r="E61">
        <v>1467.82</v>
      </c>
      <c r="G61">
        <v>8021.43</v>
      </c>
      <c r="H61">
        <v>16897</v>
      </c>
      <c r="I61">
        <v>15596.5</v>
      </c>
      <c r="J61">
        <v>32590.9</v>
      </c>
      <c r="K61">
        <v>7226.17</v>
      </c>
    </row>
    <row r="62" spans="1:11" x14ac:dyDescent="0.25">
      <c r="A62">
        <v>1574.99</v>
      </c>
      <c r="B62">
        <v>932.23500000000001</v>
      </c>
      <c r="C62">
        <v>959.82399999999996</v>
      </c>
      <c r="D62">
        <v>1514.71</v>
      </c>
      <c r="E62">
        <v>1510.74</v>
      </c>
      <c r="G62">
        <v>5729.4</v>
      </c>
      <c r="H62">
        <v>33296.9</v>
      </c>
      <c r="I62">
        <v>18730.400000000001</v>
      </c>
      <c r="J62">
        <v>28341.9</v>
      </c>
      <c r="K62">
        <v>8039.14</v>
      </c>
    </row>
    <row r="63" spans="1:11" x14ac:dyDescent="0.25">
      <c r="A63">
        <v>1542.05</v>
      </c>
      <c r="B63">
        <v>1017.98</v>
      </c>
      <c r="C63">
        <v>871.24699999999996</v>
      </c>
      <c r="D63">
        <v>1081.3499999999999</v>
      </c>
      <c r="E63">
        <v>1492.38</v>
      </c>
      <c r="G63">
        <v>4434.38</v>
      </c>
      <c r="H63">
        <v>36675.199999999997</v>
      </c>
      <c r="I63">
        <v>14780.8</v>
      </c>
      <c r="J63">
        <v>8404.5300000000007</v>
      </c>
      <c r="K63">
        <v>4280.49</v>
      </c>
    </row>
    <row r="64" spans="1:11" x14ac:dyDescent="0.25">
      <c r="A64">
        <v>1605.02</v>
      </c>
      <c r="B64">
        <v>1054.1300000000001</v>
      </c>
      <c r="C64">
        <v>949.66600000000005</v>
      </c>
      <c r="D64">
        <v>1228.77</v>
      </c>
      <c r="E64">
        <v>1530.51</v>
      </c>
      <c r="G64">
        <v>6843.14</v>
      </c>
      <c r="H64">
        <v>32987.9</v>
      </c>
      <c r="I64">
        <v>20536.2</v>
      </c>
      <c r="J64">
        <v>13509</v>
      </c>
      <c r="K64">
        <v>4388.9799999999996</v>
      </c>
    </row>
    <row r="65" spans="1:11" x14ac:dyDescent="0.25">
      <c r="A65">
        <v>1636.62</v>
      </c>
      <c r="B65">
        <v>1140.06</v>
      </c>
      <c r="C65">
        <v>899.63499999999999</v>
      </c>
      <c r="D65">
        <v>1384.63</v>
      </c>
      <c r="E65">
        <v>1523.29</v>
      </c>
      <c r="G65">
        <v>9010.2000000000007</v>
      </c>
      <c r="H65">
        <v>41377.4</v>
      </c>
      <c r="I65">
        <v>25062.6</v>
      </c>
      <c r="J65">
        <v>28714.1</v>
      </c>
      <c r="K65">
        <v>2607.85</v>
      </c>
    </row>
    <row r="66" spans="1:11" x14ac:dyDescent="0.25">
      <c r="A66">
        <v>1621.77</v>
      </c>
      <c r="B66">
        <v>1168.8800000000001</v>
      </c>
      <c r="C66">
        <v>927.44600000000003</v>
      </c>
      <c r="D66">
        <v>1364.98</v>
      </c>
      <c r="E66">
        <v>1584.39</v>
      </c>
      <c r="G66">
        <v>5575.59</v>
      </c>
      <c r="H66">
        <v>29962.6</v>
      </c>
      <c r="I66">
        <v>24205.7</v>
      </c>
      <c r="J66">
        <v>11041.2</v>
      </c>
      <c r="K66">
        <v>7412.93</v>
      </c>
    </row>
    <row r="67" spans="1:11" x14ac:dyDescent="0.25">
      <c r="A67">
        <v>1653.78</v>
      </c>
      <c r="B67">
        <v>1085.48</v>
      </c>
      <c r="C67">
        <v>880.32600000000002</v>
      </c>
      <c r="D67">
        <v>1291.93</v>
      </c>
      <c r="E67">
        <v>1567.82</v>
      </c>
      <c r="G67">
        <v>3309.65</v>
      </c>
      <c r="H67">
        <v>32400.2</v>
      </c>
      <c r="I67">
        <v>23664.6</v>
      </c>
      <c r="J67">
        <v>11432.6</v>
      </c>
      <c r="K67">
        <v>2404.6</v>
      </c>
    </row>
    <row r="68" spans="1:11" x14ac:dyDescent="0.25">
      <c r="A68">
        <v>1654.14</v>
      </c>
      <c r="B68">
        <v>1169.72</v>
      </c>
      <c r="C68">
        <v>908.91</v>
      </c>
      <c r="D68">
        <v>1306.3499999999999</v>
      </c>
      <c r="E68">
        <v>1542.77</v>
      </c>
      <c r="G68">
        <v>3867.21</v>
      </c>
      <c r="H68">
        <v>14003.5</v>
      </c>
      <c r="I68">
        <v>16060.7</v>
      </c>
      <c r="J68">
        <v>12446.1</v>
      </c>
      <c r="K68">
        <v>2683.38</v>
      </c>
    </row>
    <row r="69" spans="1:11" x14ac:dyDescent="0.25">
      <c r="A69">
        <v>1686.63</v>
      </c>
      <c r="B69">
        <v>1196.02</v>
      </c>
      <c r="C69">
        <v>1042.94</v>
      </c>
      <c r="D69">
        <v>1359.21</v>
      </c>
      <c r="E69">
        <v>1558.06</v>
      </c>
      <c r="G69">
        <v>3607.65</v>
      </c>
      <c r="H69">
        <v>8570.74</v>
      </c>
      <c r="I69">
        <v>6457.23</v>
      </c>
      <c r="J69">
        <v>17288.3</v>
      </c>
      <c r="K69">
        <v>2565.27</v>
      </c>
    </row>
    <row r="70" spans="1:11" x14ac:dyDescent="0.25">
      <c r="A70">
        <v>1616.99</v>
      </c>
      <c r="B70">
        <v>1221.02</v>
      </c>
      <c r="C70">
        <v>1065.52</v>
      </c>
      <c r="D70">
        <v>1465.56</v>
      </c>
      <c r="E70">
        <v>1612.87</v>
      </c>
      <c r="G70">
        <v>3839.74</v>
      </c>
      <c r="H70">
        <v>19371.7</v>
      </c>
      <c r="I70">
        <v>17118.099999999999</v>
      </c>
      <c r="J70">
        <v>3758.69</v>
      </c>
      <c r="K70">
        <v>2618.83</v>
      </c>
    </row>
    <row r="71" spans="1:11" x14ac:dyDescent="0.25">
      <c r="A71">
        <v>1667.72</v>
      </c>
      <c r="B71">
        <v>1254.42</v>
      </c>
      <c r="C71">
        <v>1055.93</v>
      </c>
      <c r="D71">
        <v>1449.37</v>
      </c>
      <c r="E71">
        <v>1601.59</v>
      </c>
      <c r="G71">
        <v>4446.74</v>
      </c>
      <c r="H71">
        <v>9471.6200000000008</v>
      </c>
      <c r="I71">
        <v>11699.1</v>
      </c>
      <c r="J71">
        <v>17532.8</v>
      </c>
      <c r="K71">
        <v>2938.81</v>
      </c>
    </row>
    <row r="72" spans="1:11" x14ac:dyDescent="0.25">
      <c r="A72">
        <v>1704.12</v>
      </c>
      <c r="B72">
        <v>1259.98</v>
      </c>
      <c r="C72">
        <v>980.25300000000004</v>
      </c>
      <c r="D72">
        <v>1401.84</v>
      </c>
      <c r="E72">
        <v>1629.99</v>
      </c>
      <c r="G72">
        <v>7673.99</v>
      </c>
      <c r="H72">
        <v>11292.6</v>
      </c>
      <c r="I72">
        <v>20147.599999999999</v>
      </c>
      <c r="J72">
        <v>13077.8</v>
      </c>
      <c r="K72">
        <v>2536.44</v>
      </c>
    </row>
    <row r="73" spans="1:11" x14ac:dyDescent="0.25">
      <c r="A73">
        <v>1721.8</v>
      </c>
      <c r="B73">
        <v>1237.01</v>
      </c>
      <c r="C73">
        <v>1009.75</v>
      </c>
      <c r="D73">
        <v>1424.56</v>
      </c>
      <c r="E73">
        <v>1673.43</v>
      </c>
      <c r="G73">
        <v>7040.9</v>
      </c>
      <c r="H73">
        <v>22329.8</v>
      </c>
      <c r="I73">
        <v>9994.83</v>
      </c>
      <c r="J73">
        <v>35727.5</v>
      </c>
      <c r="K73">
        <v>1455.67</v>
      </c>
    </row>
    <row r="74" spans="1:11" x14ac:dyDescent="0.25">
      <c r="A74">
        <v>1054.55</v>
      </c>
      <c r="B74">
        <v>1212.3599999999999</v>
      </c>
      <c r="C74">
        <v>1027.8499999999999</v>
      </c>
      <c r="D74">
        <v>1462.5</v>
      </c>
      <c r="E74">
        <v>1651.74</v>
      </c>
      <c r="G74">
        <v>7367.74</v>
      </c>
      <c r="H74">
        <v>7439.14</v>
      </c>
      <c r="I74">
        <v>23825.3</v>
      </c>
      <c r="J74">
        <v>9992.0499999999993</v>
      </c>
      <c r="K74">
        <v>1400.74</v>
      </c>
    </row>
    <row r="75" spans="1:11" x14ac:dyDescent="0.25">
      <c r="A75">
        <v>1019.39</v>
      </c>
      <c r="B75">
        <v>1356.95</v>
      </c>
      <c r="C75">
        <v>1008.07</v>
      </c>
      <c r="D75">
        <v>1564.27</v>
      </c>
      <c r="E75">
        <v>1720.45</v>
      </c>
      <c r="G75">
        <v>4526.3900000000003</v>
      </c>
      <c r="H75">
        <v>11846</v>
      </c>
      <c r="I75">
        <v>10597.7</v>
      </c>
      <c r="J75">
        <v>10044.200000000001</v>
      </c>
      <c r="K75">
        <v>1635.57</v>
      </c>
    </row>
    <row r="76" spans="1:11" x14ac:dyDescent="0.25">
      <c r="A76">
        <v>1462.85</v>
      </c>
      <c r="B76">
        <v>1301</v>
      </c>
      <c r="C76">
        <v>994.64599999999996</v>
      </c>
      <c r="D76">
        <v>1592.65</v>
      </c>
      <c r="E76">
        <v>1216.8499999999999</v>
      </c>
      <c r="G76">
        <v>4537.38</v>
      </c>
      <c r="H76">
        <v>14385.3</v>
      </c>
      <c r="I76">
        <v>15170.8</v>
      </c>
      <c r="J76">
        <v>10685.6</v>
      </c>
      <c r="K76">
        <v>2454.04</v>
      </c>
    </row>
    <row r="77" spans="1:11" x14ac:dyDescent="0.25">
      <c r="A77">
        <v>1736.81</v>
      </c>
      <c r="B77">
        <v>1376.78</v>
      </c>
      <c r="C77">
        <v>1106.5999999999999</v>
      </c>
      <c r="D77">
        <v>1584.58</v>
      </c>
      <c r="E77">
        <v>1192.2</v>
      </c>
      <c r="G77">
        <v>3543.11</v>
      </c>
      <c r="H77">
        <v>6806.05</v>
      </c>
      <c r="I77">
        <v>13602.5</v>
      </c>
      <c r="J77">
        <v>11236.3</v>
      </c>
      <c r="K77">
        <v>8254.75</v>
      </c>
    </row>
    <row r="78" spans="1:11" x14ac:dyDescent="0.25">
      <c r="A78">
        <v>1799.04</v>
      </c>
      <c r="B78">
        <v>1330.79</v>
      </c>
      <c r="C78">
        <v>1126.3900000000001</v>
      </c>
      <c r="D78">
        <v>1542.25</v>
      </c>
      <c r="E78">
        <v>1273.07</v>
      </c>
      <c r="G78">
        <v>2651.84</v>
      </c>
      <c r="H78">
        <v>28895.5</v>
      </c>
      <c r="I78">
        <v>5214.3999999999996</v>
      </c>
      <c r="J78">
        <v>23808.7</v>
      </c>
      <c r="K78">
        <v>6597.21</v>
      </c>
    </row>
    <row r="79" spans="1:11" x14ac:dyDescent="0.25">
      <c r="A79">
        <v>1751.19</v>
      </c>
      <c r="B79">
        <v>1417.46</v>
      </c>
      <c r="C79">
        <v>1099.3699999999999</v>
      </c>
      <c r="D79">
        <v>1566.08</v>
      </c>
      <c r="E79">
        <v>1256.04</v>
      </c>
      <c r="G79">
        <v>4049.85</v>
      </c>
      <c r="H79">
        <v>11251.4</v>
      </c>
      <c r="I79">
        <v>11497.2</v>
      </c>
      <c r="J79">
        <v>13682.1</v>
      </c>
      <c r="K79">
        <v>4766.63</v>
      </c>
    </row>
    <row r="80" spans="1:11" x14ac:dyDescent="0.25">
      <c r="A80">
        <v>1746.95</v>
      </c>
      <c r="B80">
        <v>1435.88</v>
      </c>
      <c r="C80">
        <v>1118.33</v>
      </c>
      <c r="D80">
        <v>1525.09</v>
      </c>
      <c r="E80">
        <v>1314.82</v>
      </c>
      <c r="G80">
        <v>3508.77</v>
      </c>
      <c r="H80">
        <v>13533.8</v>
      </c>
      <c r="I80">
        <v>5837.87</v>
      </c>
      <c r="J80">
        <v>5033.1000000000004</v>
      </c>
      <c r="K80">
        <v>6183.85</v>
      </c>
    </row>
    <row r="81" spans="1:11" x14ac:dyDescent="0.25">
      <c r="A81">
        <v>1807.47</v>
      </c>
      <c r="B81">
        <v>1195.3599999999999</v>
      </c>
      <c r="C81">
        <v>1127.1500000000001</v>
      </c>
      <c r="D81">
        <v>1707.61</v>
      </c>
      <c r="E81">
        <v>1371.74</v>
      </c>
      <c r="G81">
        <v>2535.11</v>
      </c>
      <c r="H81">
        <v>7432.27</v>
      </c>
      <c r="I81">
        <v>7430.89</v>
      </c>
      <c r="J81">
        <v>18764.599999999999</v>
      </c>
      <c r="K81">
        <v>4067.64</v>
      </c>
    </row>
    <row r="82" spans="1:11" x14ac:dyDescent="0.25">
      <c r="A82">
        <v>1770.31</v>
      </c>
      <c r="B82">
        <v>1303.44</v>
      </c>
      <c r="C82">
        <v>1151.79</v>
      </c>
      <c r="D82">
        <v>1685.36</v>
      </c>
      <c r="E82">
        <v>1418.92</v>
      </c>
      <c r="G82">
        <v>2745.22</v>
      </c>
      <c r="H82">
        <v>9622.68</v>
      </c>
      <c r="I82">
        <v>8053</v>
      </c>
      <c r="J82">
        <v>8197.16</v>
      </c>
      <c r="K82">
        <v>2967.64</v>
      </c>
    </row>
    <row r="83" spans="1:11" x14ac:dyDescent="0.25">
      <c r="A83">
        <v>1824.75</v>
      </c>
      <c r="B83">
        <v>1396.14</v>
      </c>
      <c r="C83">
        <v>933.005</v>
      </c>
      <c r="D83">
        <v>1611.29</v>
      </c>
      <c r="E83">
        <v>1486.15</v>
      </c>
      <c r="G83">
        <v>2764.45</v>
      </c>
      <c r="H83">
        <v>18650.7</v>
      </c>
      <c r="I83">
        <v>8572.1</v>
      </c>
      <c r="J83">
        <v>14029.5</v>
      </c>
      <c r="K83">
        <v>3041.8</v>
      </c>
    </row>
    <row r="84" spans="1:11" x14ac:dyDescent="0.25">
      <c r="A84">
        <v>776.87800000000004</v>
      </c>
      <c r="B84">
        <v>1357.8</v>
      </c>
      <c r="C84">
        <v>1045.1600000000001</v>
      </c>
      <c r="D84">
        <v>1645.96</v>
      </c>
      <c r="E84">
        <v>1478.14</v>
      </c>
      <c r="G84">
        <v>12915.9</v>
      </c>
      <c r="H84">
        <v>7131.52</v>
      </c>
      <c r="I84">
        <v>7027.14</v>
      </c>
      <c r="J84">
        <v>22167.599999999999</v>
      </c>
      <c r="K84">
        <v>4828.43</v>
      </c>
    </row>
    <row r="85" spans="1:11" x14ac:dyDescent="0.25">
      <c r="A85">
        <v>1244.76</v>
      </c>
      <c r="B85">
        <v>1374.1</v>
      </c>
      <c r="C85">
        <v>976.19500000000005</v>
      </c>
      <c r="D85">
        <v>1669.39</v>
      </c>
      <c r="E85">
        <v>1500.42</v>
      </c>
      <c r="G85">
        <v>8620.19</v>
      </c>
      <c r="H85">
        <v>6369.34</v>
      </c>
      <c r="I85">
        <v>8640.76</v>
      </c>
      <c r="J85">
        <v>6318.5</v>
      </c>
      <c r="K85">
        <v>1097.25</v>
      </c>
    </row>
    <row r="86" spans="1:11" x14ac:dyDescent="0.25">
      <c r="A86">
        <v>254.54300000000001</v>
      </c>
      <c r="B86">
        <v>1397.59</v>
      </c>
      <c r="C86">
        <v>1167.5999999999999</v>
      </c>
      <c r="D86">
        <v>1677.12</v>
      </c>
      <c r="E86">
        <v>1542.08</v>
      </c>
      <c r="G86">
        <v>8400.43</v>
      </c>
      <c r="H86">
        <v>6569.85</v>
      </c>
      <c r="I86">
        <v>14107.8</v>
      </c>
      <c r="J86">
        <v>14088.6</v>
      </c>
      <c r="K86">
        <v>1952.79</v>
      </c>
    </row>
    <row r="87" spans="1:11" x14ac:dyDescent="0.25">
      <c r="A87">
        <v>330.935</v>
      </c>
      <c r="B87">
        <v>1461.15</v>
      </c>
      <c r="C87">
        <v>1177.78</v>
      </c>
      <c r="D87">
        <v>1633.55</v>
      </c>
      <c r="E87">
        <v>1157.31</v>
      </c>
      <c r="G87">
        <v>38898.5</v>
      </c>
      <c r="H87">
        <v>6420.16</v>
      </c>
      <c r="I87">
        <v>8224.66</v>
      </c>
      <c r="J87">
        <v>12163.2</v>
      </c>
      <c r="K87">
        <v>6304.7</v>
      </c>
    </row>
    <row r="88" spans="1:11" x14ac:dyDescent="0.25">
      <c r="A88">
        <v>402.45499999999998</v>
      </c>
      <c r="B88">
        <v>1468.49</v>
      </c>
      <c r="C88">
        <v>1155.3</v>
      </c>
      <c r="D88">
        <v>1821.76</v>
      </c>
      <c r="E88">
        <v>1381.42</v>
      </c>
      <c r="G88">
        <v>34446.300000000003</v>
      </c>
      <c r="H88">
        <v>12152.3</v>
      </c>
      <c r="I88">
        <v>7020.28</v>
      </c>
      <c r="J88">
        <v>22653.8</v>
      </c>
      <c r="K88">
        <v>3194.23</v>
      </c>
    </row>
    <row r="89" spans="1:11" x14ac:dyDescent="0.25">
      <c r="A89">
        <v>377.34300000000002</v>
      </c>
      <c r="B89">
        <v>1449.78</v>
      </c>
      <c r="C89">
        <v>1135.79</v>
      </c>
      <c r="D89">
        <v>1729.78</v>
      </c>
      <c r="E89">
        <v>92.753</v>
      </c>
      <c r="G89">
        <v>35362.300000000003</v>
      </c>
      <c r="H89">
        <v>3571.94</v>
      </c>
      <c r="I89">
        <v>8940.14</v>
      </c>
      <c r="J89">
        <v>13032.5</v>
      </c>
      <c r="K89">
        <v>22712.799999999999</v>
      </c>
    </row>
    <row r="90" spans="1:11" x14ac:dyDescent="0.25">
      <c r="A90">
        <v>427.60599999999999</v>
      </c>
      <c r="B90">
        <v>1436.75</v>
      </c>
      <c r="C90">
        <v>1204.77</v>
      </c>
      <c r="D90">
        <v>1752.85</v>
      </c>
      <c r="E90">
        <v>168.035</v>
      </c>
      <c r="G90">
        <v>21125.4</v>
      </c>
      <c r="H90">
        <v>5968.34</v>
      </c>
      <c r="I90">
        <v>5424.51</v>
      </c>
      <c r="J90">
        <v>13664.2</v>
      </c>
      <c r="K90">
        <v>45384.4</v>
      </c>
    </row>
    <row r="91" spans="1:11" x14ac:dyDescent="0.25">
      <c r="A91">
        <v>454.32400000000001</v>
      </c>
      <c r="B91">
        <v>1593.79</v>
      </c>
      <c r="C91">
        <v>1245.19</v>
      </c>
      <c r="D91">
        <v>1786.4</v>
      </c>
      <c r="E91">
        <v>226.99700000000001</v>
      </c>
      <c r="G91">
        <v>44849</v>
      </c>
      <c r="H91">
        <v>5292.68</v>
      </c>
      <c r="I91">
        <v>5685.44</v>
      </c>
      <c r="J91">
        <v>12588.9</v>
      </c>
      <c r="K91">
        <v>54041.599999999999</v>
      </c>
    </row>
    <row r="92" spans="1:11" x14ac:dyDescent="0.25">
      <c r="A92">
        <v>487.52199999999999</v>
      </c>
      <c r="B92">
        <v>1537.7</v>
      </c>
      <c r="C92">
        <v>1223.77</v>
      </c>
      <c r="D92">
        <v>1731.98</v>
      </c>
      <c r="E92">
        <v>452.12700000000001</v>
      </c>
      <c r="G92">
        <v>54891.9</v>
      </c>
      <c r="H92">
        <v>5744.49</v>
      </c>
      <c r="I92">
        <v>18043.7</v>
      </c>
      <c r="J92">
        <v>4987.79</v>
      </c>
      <c r="K92">
        <v>43389</v>
      </c>
    </row>
    <row r="93" spans="1:11" x14ac:dyDescent="0.25">
      <c r="A93">
        <v>560.29300000000001</v>
      </c>
      <c r="B93">
        <v>1506.63</v>
      </c>
      <c r="C93">
        <v>1206.6500000000001</v>
      </c>
      <c r="D93">
        <v>1765.77</v>
      </c>
      <c r="E93">
        <v>688.51400000000001</v>
      </c>
      <c r="G93">
        <v>49205.1</v>
      </c>
      <c r="H93">
        <v>14934.6</v>
      </c>
      <c r="I93">
        <v>8272.7199999999993</v>
      </c>
      <c r="J93">
        <v>8160.08</v>
      </c>
      <c r="K93">
        <v>46868.9</v>
      </c>
    </row>
    <row r="94" spans="1:11" x14ac:dyDescent="0.25">
      <c r="A94">
        <v>587.60599999999999</v>
      </c>
      <c r="B94">
        <v>1532.11</v>
      </c>
      <c r="C94">
        <v>1232.42</v>
      </c>
      <c r="D94">
        <v>1912.38</v>
      </c>
      <c r="E94">
        <v>1233.6400000000001</v>
      </c>
      <c r="G94">
        <v>40473.699999999997</v>
      </c>
      <c r="H94">
        <v>4454.97</v>
      </c>
      <c r="I94">
        <v>6808.79</v>
      </c>
      <c r="J94">
        <v>3934.47</v>
      </c>
      <c r="K94">
        <v>19665.5</v>
      </c>
    </row>
    <row r="95" spans="1:11" x14ac:dyDescent="0.25">
      <c r="A95">
        <v>600.52099999999996</v>
      </c>
      <c r="B95">
        <v>1573.43</v>
      </c>
      <c r="C95">
        <v>1189.6500000000001</v>
      </c>
      <c r="D95">
        <v>1848.93</v>
      </c>
      <c r="E95">
        <v>1220.5999999999999</v>
      </c>
      <c r="G95">
        <v>26037.599999999999</v>
      </c>
      <c r="H95">
        <v>5961.48</v>
      </c>
      <c r="I95">
        <v>18943.2</v>
      </c>
      <c r="J95">
        <v>4292.8999999999996</v>
      </c>
      <c r="K95">
        <v>2654.57</v>
      </c>
    </row>
    <row r="96" spans="1:11" x14ac:dyDescent="0.25">
      <c r="A96">
        <v>1019.84</v>
      </c>
      <c r="B96">
        <v>1594.76</v>
      </c>
      <c r="C96">
        <v>1262.9100000000001</v>
      </c>
      <c r="D96">
        <v>1856.81</v>
      </c>
      <c r="E96">
        <v>956.04100000000005</v>
      </c>
      <c r="G96">
        <v>16855.8</v>
      </c>
      <c r="H96">
        <v>3254.71</v>
      </c>
      <c r="I96">
        <v>21493.4</v>
      </c>
      <c r="J96">
        <v>9170.83</v>
      </c>
      <c r="K96">
        <v>5955.95</v>
      </c>
    </row>
    <row r="97" spans="1:11" x14ac:dyDescent="0.25">
      <c r="A97">
        <v>905.15700000000004</v>
      </c>
      <c r="B97">
        <v>1574.85</v>
      </c>
      <c r="C97">
        <v>1246.52</v>
      </c>
      <c r="D97">
        <v>1881.2</v>
      </c>
      <c r="E97">
        <v>983.32600000000002</v>
      </c>
      <c r="G97">
        <v>11167.6</v>
      </c>
      <c r="H97">
        <v>5615.4</v>
      </c>
      <c r="I97">
        <v>6954.36</v>
      </c>
      <c r="J97">
        <v>9519.64</v>
      </c>
      <c r="K97">
        <v>7855.2</v>
      </c>
    </row>
    <row r="98" spans="1:11" x14ac:dyDescent="0.25">
      <c r="A98">
        <v>1159.72</v>
      </c>
      <c r="B98">
        <v>1522.6</v>
      </c>
      <c r="C98">
        <v>1385.39</v>
      </c>
      <c r="D98">
        <v>1969.52</v>
      </c>
      <c r="E98">
        <v>954.56500000000005</v>
      </c>
      <c r="G98">
        <v>33767.800000000003</v>
      </c>
      <c r="H98">
        <v>5387.44</v>
      </c>
      <c r="I98">
        <v>15332.8</v>
      </c>
      <c r="J98">
        <v>2727.35</v>
      </c>
      <c r="K98">
        <v>3834.22</v>
      </c>
    </row>
    <row r="99" spans="1:11" x14ac:dyDescent="0.25">
      <c r="A99">
        <v>1915.98</v>
      </c>
      <c r="B99">
        <v>1549.81</v>
      </c>
      <c r="C99">
        <v>1284.47</v>
      </c>
      <c r="D99">
        <v>1939.57</v>
      </c>
      <c r="E99">
        <v>1171.1199999999999</v>
      </c>
      <c r="G99">
        <v>3684.54</v>
      </c>
      <c r="H99">
        <v>8675.11</v>
      </c>
      <c r="I99">
        <v>18078</v>
      </c>
      <c r="J99">
        <v>7838.73</v>
      </c>
      <c r="K99">
        <v>21993.200000000001</v>
      </c>
    </row>
    <row r="100" spans="1:11" x14ac:dyDescent="0.25">
      <c r="A100">
        <v>1781.86</v>
      </c>
      <c r="B100">
        <v>1704.58</v>
      </c>
      <c r="C100">
        <v>1305.81</v>
      </c>
      <c r="D100">
        <v>1956.04</v>
      </c>
      <c r="E100">
        <v>605.61199999999997</v>
      </c>
      <c r="G100">
        <v>1709.75</v>
      </c>
      <c r="H100">
        <v>6747</v>
      </c>
      <c r="I100">
        <v>18950.099999999999</v>
      </c>
      <c r="J100">
        <v>5222.62</v>
      </c>
      <c r="K100">
        <v>5874.92</v>
      </c>
    </row>
    <row r="101" spans="1:11" x14ac:dyDescent="0.25">
      <c r="A101">
        <v>1787.07</v>
      </c>
      <c r="B101">
        <v>1676.19</v>
      </c>
      <c r="C101">
        <v>1348.22</v>
      </c>
      <c r="D101">
        <v>1991.55</v>
      </c>
      <c r="E101">
        <v>619.18100000000004</v>
      </c>
      <c r="G101">
        <v>3662.57</v>
      </c>
      <c r="H101">
        <v>2878.43</v>
      </c>
      <c r="I101">
        <v>5354.47</v>
      </c>
      <c r="J101">
        <v>3530.73</v>
      </c>
      <c r="K101">
        <v>10427.4</v>
      </c>
    </row>
    <row r="102" spans="1:11" x14ac:dyDescent="0.25">
      <c r="A102">
        <v>1882.45</v>
      </c>
      <c r="B102">
        <v>1690.88</v>
      </c>
      <c r="C102">
        <v>1329.81</v>
      </c>
      <c r="D102">
        <v>1919.86</v>
      </c>
      <c r="E102">
        <v>518.98800000000006</v>
      </c>
      <c r="G102">
        <v>796.51</v>
      </c>
      <c r="H102">
        <v>2760.32</v>
      </c>
      <c r="I102">
        <v>17520.5</v>
      </c>
      <c r="J102">
        <v>3588.4</v>
      </c>
      <c r="K102">
        <v>7186.42</v>
      </c>
    </row>
    <row r="103" spans="1:11" x14ac:dyDescent="0.25">
      <c r="A103">
        <v>1882.04</v>
      </c>
      <c r="B103">
        <v>1639.98</v>
      </c>
      <c r="C103">
        <v>1361.56</v>
      </c>
      <c r="D103">
        <v>1608.85</v>
      </c>
      <c r="E103">
        <v>1087.4000000000001</v>
      </c>
      <c r="G103">
        <v>914.61300000000006</v>
      </c>
      <c r="H103">
        <v>3044.6</v>
      </c>
      <c r="I103">
        <v>14492.4</v>
      </c>
      <c r="J103">
        <v>6774.44</v>
      </c>
      <c r="K103">
        <v>6929.61</v>
      </c>
    </row>
    <row r="104" spans="1:11" x14ac:dyDescent="0.25">
      <c r="A104">
        <v>1858.77</v>
      </c>
      <c r="B104">
        <v>1663.42</v>
      </c>
      <c r="C104">
        <v>1405.28</v>
      </c>
      <c r="D104">
        <v>850.28399999999999</v>
      </c>
      <c r="E104">
        <v>1766.33</v>
      </c>
      <c r="G104">
        <v>3831.49</v>
      </c>
      <c r="H104">
        <v>5204.79</v>
      </c>
      <c r="I104">
        <v>4553.84</v>
      </c>
      <c r="J104">
        <v>14172.3</v>
      </c>
      <c r="K104">
        <v>276.03100000000001</v>
      </c>
    </row>
    <row r="105" spans="1:11" x14ac:dyDescent="0.25">
      <c r="A105">
        <v>1900.56</v>
      </c>
      <c r="B105">
        <v>1609.15</v>
      </c>
      <c r="C105">
        <v>1427.29</v>
      </c>
      <c r="D105">
        <v>567.39</v>
      </c>
      <c r="E105">
        <v>1619.43</v>
      </c>
      <c r="G105">
        <v>1181.03</v>
      </c>
      <c r="H105">
        <v>3823.25</v>
      </c>
      <c r="I105">
        <v>5285.81</v>
      </c>
      <c r="J105">
        <v>21421.9</v>
      </c>
      <c r="K105">
        <v>2173.91</v>
      </c>
    </row>
    <row r="106" spans="1:11" x14ac:dyDescent="0.25">
      <c r="A106">
        <v>1871.96</v>
      </c>
      <c r="B106">
        <v>1618.81</v>
      </c>
      <c r="C106">
        <v>1469.42</v>
      </c>
      <c r="D106">
        <v>661.30200000000002</v>
      </c>
      <c r="E106">
        <v>1664.17</v>
      </c>
      <c r="G106">
        <v>1598.51</v>
      </c>
      <c r="H106">
        <v>10350.5</v>
      </c>
      <c r="I106">
        <v>11210.2</v>
      </c>
      <c r="J106">
        <v>14489.6</v>
      </c>
      <c r="K106">
        <v>1866.3</v>
      </c>
    </row>
    <row r="107" spans="1:11" x14ac:dyDescent="0.25">
      <c r="A107">
        <v>1838.82</v>
      </c>
      <c r="B107">
        <v>1658.36</v>
      </c>
      <c r="C107">
        <v>1449.42</v>
      </c>
      <c r="D107">
        <v>519.63099999999997</v>
      </c>
      <c r="E107">
        <v>1702.1</v>
      </c>
      <c r="G107">
        <v>1153.57</v>
      </c>
      <c r="H107">
        <v>3375.56</v>
      </c>
      <c r="I107">
        <v>4832.62</v>
      </c>
      <c r="J107">
        <v>21375.200000000001</v>
      </c>
      <c r="K107">
        <v>1623.23</v>
      </c>
    </row>
    <row r="108" spans="1:11" x14ac:dyDescent="0.25">
      <c r="A108">
        <v>1447.66</v>
      </c>
      <c r="B108">
        <v>1681.75</v>
      </c>
      <c r="C108">
        <v>1409.98</v>
      </c>
      <c r="D108">
        <v>1199.79</v>
      </c>
      <c r="E108">
        <v>1691.58</v>
      </c>
      <c r="G108">
        <v>15195.5</v>
      </c>
      <c r="H108">
        <v>2963.57</v>
      </c>
      <c r="I108">
        <v>8031.02</v>
      </c>
      <c r="J108">
        <v>18288.099999999999</v>
      </c>
      <c r="K108">
        <v>950.31500000000005</v>
      </c>
    </row>
    <row r="109" spans="1:11" x14ac:dyDescent="0.25">
      <c r="B109">
        <v>1652.45</v>
      </c>
      <c r="C109">
        <v>1440.67</v>
      </c>
      <c r="D109">
        <v>1177.53</v>
      </c>
      <c r="E109">
        <v>1682.66</v>
      </c>
      <c r="H109">
        <v>2551.58</v>
      </c>
      <c r="I109">
        <v>5370.95</v>
      </c>
      <c r="J109">
        <v>12977.6</v>
      </c>
      <c r="K109">
        <v>1499.63</v>
      </c>
    </row>
    <row r="110" spans="1:11" x14ac:dyDescent="0.25">
      <c r="B110">
        <v>1636.1</v>
      </c>
      <c r="C110">
        <v>1427.84</v>
      </c>
      <c r="D110">
        <v>1019.76</v>
      </c>
      <c r="E110">
        <v>1746.63</v>
      </c>
      <c r="H110">
        <v>4394.55</v>
      </c>
      <c r="I110">
        <v>5910.66</v>
      </c>
      <c r="J110">
        <v>9596.57</v>
      </c>
      <c r="K110">
        <v>1535.34</v>
      </c>
    </row>
    <row r="111" spans="1:11" x14ac:dyDescent="0.25">
      <c r="B111">
        <v>1724.84</v>
      </c>
      <c r="C111">
        <v>1486.92</v>
      </c>
      <c r="D111">
        <v>948.30700000000002</v>
      </c>
      <c r="E111">
        <v>1733.22</v>
      </c>
      <c r="H111">
        <v>1858.07</v>
      </c>
      <c r="I111">
        <v>8194.44</v>
      </c>
      <c r="J111">
        <v>12550.5</v>
      </c>
      <c r="K111">
        <v>880.27700000000004</v>
      </c>
    </row>
    <row r="112" spans="1:11" x14ac:dyDescent="0.25">
      <c r="B112">
        <v>1802.81</v>
      </c>
      <c r="C112">
        <v>1455.51</v>
      </c>
      <c r="D112">
        <v>485.57799999999997</v>
      </c>
      <c r="E112">
        <v>1637.34</v>
      </c>
      <c r="H112">
        <v>1753.7</v>
      </c>
      <c r="I112">
        <v>4111.6400000000003</v>
      </c>
      <c r="J112">
        <v>11777.4</v>
      </c>
      <c r="K112">
        <v>1507.87</v>
      </c>
    </row>
    <row r="113" spans="2:10" x14ac:dyDescent="0.25">
      <c r="B113">
        <v>1784.23</v>
      </c>
      <c r="C113">
        <v>1494.99</v>
      </c>
      <c r="D113">
        <v>765.98199999999997</v>
      </c>
      <c r="H113">
        <v>1532.6</v>
      </c>
      <c r="I113">
        <v>4279.18</v>
      </c>
      <c r="J113">
        <v>56166.3</v>
      </c>
    </row>
    <row r="114" spans="2:10" x14ac:dyDescent="0.25">
      <c r="B114">
        <v>1762.58</v>
      </c>
      <c r="C114">
        <v>1511.25</v>
      </c>
      <c r="D114">
        <v>10117.799999999999</v>
      </c>
      <c r="H114">
        <v>1760.56</v>
      </c>
      <c r="I114">
        <v>9533.41</v>
      </c>
      <c r="J114">
        <v>42778</v>
      </c>
    </row>
    <row r="115" spans="2:10" x14ac:dyDescent="0.25">
      <c r="B115">
        <v>1793.67</v>
      </c>
      <c r="C115">
        <v>1529.08</v>
      </c>
      <c r="H115">
        <v>1682.29</v>
      </c>
      <c r="I115">
        <v>2636.72</v>
      </c>
    </row>
    <row r="116" spans="2:10" x14ac:dyDescent="0.25">
      <c r="B116">
        <v>1736.56</v>
      </c>
      <c r="C116">
        <v>1592.64</v>
      </c>
      <c r="H116">
        <v>2517.25</v>
      </c>
      <c r="I116">
        <v>3116</v>
      </c>
    </row>
    <row r="117" spans="2:10" x14ac:dyDescent="0.25">
      <c r="B117">
        <v>1710.57</v>
      </c>
      <c r="C117">
        <v>1565.58</v>
      </c>
      <c r="H117">
        <v>2298.9</v>
      </c>
      <c r="I117">
        <v>4178.93</v>
      </c>
    </row>
    <row r="118" spans="2:10" x14ac:dyDescent="0.25">
      <c r="B118">
        <v>1738.87</v>
      </c>
      <c r="C118">
        <v>1585.64</v>
      </c>
      <c r="H118">
        <v>720.98</v>
      </c>
      <c r="I118">
        <v>3830.12</v>
      </c>
    </row>
    <row r="119" spans="2:10" x14ac:dyDescent="0.25">
      <c r="B119">
        <v>1781.04</v>
      </c>
      <c r="C119">
        <v>1542.98</v>
      </c>
      <c r="H119">
        <v>1837.47</v>
      </c>
      <c r="I119">
        <v>8348.25</v>
      </c>
    </row>
    <row r="120" spans="2:10" x14ac:dyDescent="0.25">
      <c r="B120">
        <v>1750.61</v>
      </c>
      <c r="C120">
        <v>1575.07</v>
      </c>
      <c r="H120">
        <v>1378.79</v>
      </c>
      <c r="I120">
        <v>4275.0600000000004</v>
      </c>
    </row>
    <row r="121" spans="2:10" x14ac:dyDescent="0.25">
      <c r="B121">
        <v>1763.91</v>
      </c>
      <c r="C121">
        <v>1526.06</v>
      </c>
      <c r="H121">
        <v>1121.98</v>
      </c>
      <c r="I121">
        <v>3681.8</v>
      </c>
    </row>
    <row r="122" spans="2:10" x14ac:dyDescent="0.25">
      <c r="B122">
        <v>1724.47</v>
      </c>
      <c r="C122">
        <v>1556.88</v>
      </c>
      <c r="H122">
        <v>1557.32</v>
      </c>
      <c r="I122">
        <v>3334.36</v>
      </c>
    </row>
    <row r="123" spans="2:10" x14ac:dyDescent="0.25">
      <c r="B123">
        <v>1832.66</v>
      </c>
      <c r="C123">
        <v>1647.64</v>
      </c>
      <c r="H123">
        <v>653.68899999999996</v>
      </c>
      <c r="I123">
        <v>2397.77</v>
      </c>
    </row>
    <row r="124" spans="2:10" x14ac:dyDescent="0.25">
      <c r="B124">
        <v>1818.5</v>
      </c>
      <c r="C124">
        <v>1632.91</v>
      </c>
      <c r="H124">
        <v>726.47299999999996</v>
      </c>
      <c r="I124">
        <v>4206.3999999999996</v>
      </c>
    </row>
    <row r="125" spans="2:10" x14ac:dyDescent="0.25">
      <c r="B125">
        <v>1841.38</v>
      </c>
      <c r="C125">
        <v>1670.04</v>
      </c>
      <c r="H125">
        <v>1330.72</v>
      </c>
      <c r="I125">
        <v>8874.2199999999993</v>
      </c>
    </row>
    <row r="126" spans="2:10" x14ac:dyDescent="0.25">
      <c r="B126">
        <v>1197.47</v>
      </c>
      <c r="C126">
        <v>1619.9</v>
      </c>
      <c r="H126">
        <v>11042.7</v>
      </c>
      <c r="I126">
        <v>4340.9799999999996</v>
      </c>
    </row>
    <row r="127" spans="2:10" x14ac:dyDescent="0.25">
      <c r="B127">
        <v>990.85799999999995</v>
      </c>
      <c r="C127">
        <v>1605.08</v>
      </c>
      <c r="H127">
        <v>15379.5</v>
      </c>
      <c r="I127">
        <v>6337.75</v>
      </c>
    </row>
    <row r="128" spans="2:10" x14ac:dyDescent="0.25">
      <c r="B128">
        <v>401.44200000000001</v>
      </c>
      <c r="C128">
        <v>1647.54</v>
      </c>
      <c r="H128">
        <v>43769.7</v>
      </c>
      <c r="I128">
        <v>2916.88</v>
      </c>
    </row>
    <row r="129" spans="2:9" x14ac:dyDescent="0.25">
      <c r="B129">
        <v>558.83900000000006</v>
      </c>
      <c r="C129">
        <v>1737.1</v>
      </c>
      <c r="H129">
        <v>9335.66</v>
      </c>
      <c r="I129">
        <v>5103.16</v>
      </c>
    </row>
    <row r="130" spans="2:9" x14ac:dyDescent="0.25">
      <c r="B130">
        <v>160.72800000000001</v>
      </c>
      <c r="C130">
        <v>1718.48</v>
      </c>
      <c r="H130">
        <v>15114.5</v>
      </c>
      <c r="I130">
        <v>3116</v>
      </c>
    </row>
    <row r="131" spans="2:9" x14ac:dyDescent="0.25">
      <c r="B131">
        <v>147.41999999999999</v>
      </c>
      <c r="C131">
        <v>1756.38</v>
      </c>
      <c r="H131">
        <v>23904.9</v>
      </c>
      <c r="I131">
        <v>3381.05</v>
      </c>
    </row>
    <row r="132" spans="2:9" x14ac:dyDescent="0.25">
      <c r="B132">
        <v>374.92</v>
      </c>
      <c r="C132">
        <v>1710.72</v>
      </c>
      <c r="H132">
        <v>36702.6</v>
      </c>
      <c r="I132">
        <v>2682.04</v>
      </c>
    </row>
    <row r="133" spans="2:9" x14ac:dyDescent="0.25">
      <c r="B133">
        <v>320.54300000000001</v>
      </c>
      <c r="C133">
        <v>1083.22</v>
      </c>
      <c r="H133">
        <v>32858.800000000003</v>
      </c>
      <c r="I133">
        <v>19283.8</v>
      </c>
    </row>
    <row r="134" spans="2:9" x14ac:dyDescent="0.25">
      <c r="B134">
        <v>625.44600000000003</v>
      </c>
      <c r="H134">
        <v>11881.7</v>
      </c>
    </row>
    <row r="135" spans="2:9" x14ac:dyDescent="0.25">
      <c r="B135">
        <v>821.66399999999999</v>
      </c>
      <c r="H135">
        <v>47963.7</v>
      </c>
    </row>
    <row r="136" spans="2:9" x14ac:dyDescent="0.25">
      <c r="B136">
        <v>865.29700000000003</v>
      </c>
      <c r="H136">
        <v>30901.8</v>
      </c>
    </row>
    <row r="137" spans="2:9" x14ac:dyDescent="0.25">
      <c r="B137">
        <v>947.28300000000002</v>
      </c>
      <c r="H137">
        <v>35307.4</v>
      </c>
    </row>
    <row r="138" spans="2:9" x14ac:dyDescent="0.25">
      <c r="B138">
        <v>1486.29</v>
      </c>
      <c r="H138">
        <v>13347</v>
      </c>
    </row>
    <row r="139" spans="2:9" x14ac:dyDescent="0.25">
      <c r="B139">
        <v>474.815</v>
      </c>
      <c r="H139">
        <v>39545.4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opLeftCell="B1" workbookViewId="0">
      <selection activeCell="P2" sqref="P2"/>
    </sheetView>
  </sheetViews>
  <sheetFormatPr defaultRowHeight="15" x14ac:dyDescent="0.25"/>
  <cols>
    <col min="6" max="6" width="12" bestFit="1" customWidth="1"/>
    <col min="9" max="9" width="12" bestFit="1" customWidth="1"/>
    <col min="13" max="13" width="9.7109375" bestFit="1" customWidth="1"/>
  </cols>
  <sheetData>
    <row r="1" spans="1:19" x14ac:dyDescent="0.25">
      <c r="A1" t="s">
        <v>99</v>
      </c>
      <c r="F1" t="s">
        <v>100</v>
      </c>
      <c r="I1" t="s">
        <v>102</v>
      </c>
      <c r="M1" t="s">
        <v>101</v>
      </c>
      <c r="Q1" t="s">
        <v>104</v>
      </c>
      <c r="S1" t="s">
        <v>105</v>
      </c>
    </row>
    <row r="2" spans="1:19" x14ac:dyDescent="0.25">
      <c r="A2" t="s">
        <v>96</v>
      </c>
      <c r="F2" t="s">
        <v>96</v>
      </c>
      <c r="I2" t="s">
        <v>96</v>
      </c>
      <c r="M2" t="s">
        <v>96</v>
      </c>
      <c r="Q2" t="s">
        <v>96</v>
      </c>
      <c r="S2" t="s">
        <v>96</v>
      </c>
    </row>
    <row r="3" spans="1:19" x14ac:dyDescent="0.25">
      <c r="A3" t="s">
        <v>57</v>
      </c>
      <c r="B3" t="s">
        <v>58</v>
      </c>
      <c r="C3" t="s">
        <v>59</v>
      </c>
      <c r="D3" t="s">
        <v>60</v>
      </c>
      <c r="F3" t="s">
        <v>57</v>
      </c>
      <c r="G3" t="s">
        <v>58</v>
      </c>
      <c r="I3" t="s">
        <v>57</v>
      </c>
      <c r="J3" t="s">
        <v>103</v>
      </c>
      <c r="K3" t="s">
        <v>59</v>
      </c>
      <c r="M3" t="s">
        <v>76</v>
      </c>
      <c r="N3" t="s">
        <v>77</v>
      </c>
      <c r="O3" t="s">
        <v>78</v>
      </c>
      <c r="Q3" t="s">
        <v>57</v>
      </c>
      <c r="S3" t="s">
        <v>57</v>
      </c>
    </row>
    <row r="4" spans="1:19" x14ac:dyDescent="0.25">
      <c r="A4">
        <v>0.5747251278126817</v>
      </c>
      <c r="B4">
        <v>0.59377178751907311</v>
      </c>
      <c r="C4">
        <v>0.5499900114517251</v>
      </c>
      <c r="D4">
        <v>0.53798491870726639</v>
      </c>
      <c r="F4">
        <v>0.58620852174311211</v>
      </c>
      <c r="G4">
        <v>0.52833702111038527</v>
      </c>
      <c r="I4">
        <v>0.49215794355430348</v>
      </c>
      <c r="J4">
        <v>0.52616321634719498</v>
      </c>
      <c r="K4">
        <v>0.59883152639772963</v>
      </c>
      <c r="M4">
        <v>0.52070753612665055</v>
      </c>
      <c r="N4">
        <v>0.48911837588894247</v>
      </c>
      <c r="O4">
        <v>0.55808410952683474</v>
      </c>
      <c r="Q4">
        <v>0.5227595474960085</v>
      </c>
      <c r="S4">
        <v>0.43355814529787517</v>
      </c>
    </row>
    <row r="5" spans="1:19" x14ac:dyDescent="0.25">
      <c r="A5">
        <v>0.58675214011435861</v>
      </c>
      <c r="B5">
        <v>0.60037882344554983</v>
      </c>
      <c r="C5">
        <v>0.5467504203168384</v>
      </c>
      <c r="D5">
        <v>0.54766198171329272</v>
      </c>
      <c r="F5">
        <v>0.61459976458497911</v>
      </c>
      <c r="G5">
        <v>0.51460550023851204</v>
      </c>
      <c r="I5">
        <v>0.4729900328971216</v>
      </c>
      <c r="J5">
        <v>0.46161572478431967</v>
      </c>
      <c r="K5">
        <v>0.53835657103869239</v>
      </c>
      <c r="M5">
        <v>0.52774209815565087</v>
      </c>
      <c r="N5">
        <v>0.52524710327145874</v>
      </c>
      <c r="O5">
        <v>0.54131633524428169</v>
      </c>
      <c r="Q5">
        <v>0.41306710529458984</v>
      </c>
      <c r="S5">
        <v>0.50245448979663454</v>
      </c>
    </row>
    <row r="6" spans="1:19" x14ac:dyDescent="0.25">
      <c r="A6">
        <v>0.68901904407676939</v>
      </c>
      <c r="B6">
        <v>0.60963176912888672</v>
      </c>
      <c r="C6">
        <v>0.55480082070408221</v>
      </c>
      <c r="D6">
        <v>0.51379935826529144</v>
      </c>
      <c r="F6">
        <v>0.62962148542608443</v>
      </c>
      <c r="G6">
        <v>0.53642121650077679</v>
      </c>
      <c r="I6">
        <v>0.49979761241553833</v>
      </c>
      <c r="J6">
        <v>0.48292155419905131</v>
      </c>
      <c r="K6">
        <v>0.52786875506455766</v>
      </c>
      <c r="M6">
        <v>0.59309254549990642</v>
      </c>
      <c r="N6">
        <v>0.52673363499824633</v>
      </c>
      <c r="O6">
        <v>0.53125190340123674</v>
      </c>
      <c r="Q6">
        <v>0.55450370865359078</v>
      </c>
      <c r="S6">
        <v>0.42476535794114095</v>
      </c>
    </row>
    <row r="7" spans="1:19" x14ac:dyDescent="0.25">
      <c r="A7">
        <v>0.55710031137548854</v>
      </c>
      <c r="B7">
        <v>0.60093485478448516</v>
      </c>
      <c r="C7">
        <v>0.57532383641217444</v>
      </c>
      <c r="D7">
        <v>0.60081892887950927</v>
      </c>
      <c r="F7">
        <v>0.58172489739752808</v>
      </c>
      <c r="G7">
        <v>0.54208456355540691</v>
      </c>
      <c r="I7">
        <v>0.49014161334659356</v>
      </c>
      <c r="J7">
        <v>0.50392214793049028</v>
      </c>
      <c r="K7">
        <v>0.55755444562185907</v>
      </c>
      <c r="M7">
        <v>0.52775755355107812</v>
      </c>
      <c r="N7">
        <v>0.48903217714599706</v>
      </c>
      <c r="O7">
        <v>0.55161900913358219</v>
      </c>
      <c r="Q7">
        <v>0.44972538884402524</v>
      </c>
      <c r="S7">
        <v>0.48423649357136134</v>
      </c>
    </row>
    <row r="8" spans="1:19" x14ac:dyDescent="0.25">
      <c r="A8">
        <v>0.51593770640176517</v>
      </c>
      <c r="B8">
        <v>0.59248924109455758</v>
      </c>
      <c r="C8">
        <v>0.56109419783413794</v>
      </c>
      <c r="D8">
        <v>0.56471430649144305</v>
      </c>
      <c r="F8">
        <v>0.60445469864995982</v>
      </c>
      <c r="G8">
        <v>0.50690527530076646</v>
      </c>
      <c r="I8">
        <v>0.39523336452995877</v>
      </c>
      <c r="J8">
        <v>0.53982357158120398</v>
      </c>
      <c r="K8">
        <v>0.54362798681619384</v>
      </c>
      <c r="M8">
        <v>0.51503101510282023</v>
      </c>
      <c r="N8">
        <v>0.54507021733899974</v>
      </c>
      <c r="O8">
        <v>0.53140786563308084</v>
      </c>
      <c r="Q8">
        <v>0.50922571918218462</v>
      </c>
      <c r="S8">
        <v>0.40906910063692792</v>
      </c>
    </row>
    <row r="9" spans="1:19" x14ac:dyDescent="0.25">
      <c r="A9">
        <v>0.53822815392172851</v>
      </c>
      <c r="B9">
        <v>0.57939094232814525</v>
      </c>
      <c r="C9">
        <v>0.52478255325116019</v>
      </c>
      <c r="D9">
        <v>0.60283769789920005</v>
      </c>
      <c r="F9">
        <v>0.59349487953392399</v>
      </c>
      <c r="G9">
        <v>0.51661059322574299</v>
      </c>
      <c r="I9">
        <v>0.51820215708005213</v>
      </c>
      <c r="J9">
        <v>0.56493007712725518</v>
      </c>
      <c r="K9">
        <v>0.58368796360144037</v>
      </c>
      <c r="M9">
        <v>0.50668690418800277</v>
      </c>
      <c r="N9">
        <v>0.50045136136047619</v>
      </c>
      <c r="O9">
        <v>0.52620393246040131</v>
      </c>
      <c r="Q9">
        <v>0.49549669168448485</v>
      </c>
      <c r="S9">
        <v>0.47647334990125539</v>
      </c>
    </row>
    <row r="10" spans="1:19" x14ac:dyDescent="0.25">
      <c r="A10">
        <v>0.55933797722589107</v>
      </c>
      <c r="B10">
        <v>0.57587515588276483</v>
      </c>
      <c r="C10">
        <v>0.56438620485281821</v>
      </c>
      <c r="D10">
        <v>0.60663458099992107</v>
      </c>
      <c r="F10">
        <v>0.6196780054568537</v>
      </c>
      <c r="G10">
        <v>0.50313601866204627</v>
      </c>
      <c r="I10">
        <v>0.44020411725039615</v>
      </c>
      <c r="J10">
        <v>0.51891861454754595</v>
      </c>
      <c r="K10">
        <v>0.5787172025630295</v>
      </c>
      <c r="M10">
        <v>0.5624258763998975</v>
      </c>
      <c r="N10">
        <v>0.54711809002827161</v>
      </c>
      <c r="O10">
        <v>0.56184452477611513</v>
      </c>
      <c r="Q10">
        <v>0.4878304318712956</v>
      </c>
      <c r="S10">
        <v>0.4755854508167513</v>
      </c>
    </row>
    <row r="11" spans="1:19" x14ac:dyDescent="0.25">
      <c r="A11">
        <v>0.55666207206331264</v>
      </c>
      <c r="B11">
        <v>0.5854623375956618</v>
      </c>
      <c r="C11">
        <v>0.55707225998141874</v>
      </c>
      <c r="D11">
        <v>0.61916693639978182</v>
      </c>
      <c r="F11">
        <v>0.56360227406197538</v>
      </c>
      <c r="G11">
        <v>0.48549604568537291</v>
      </c>
      <c r="I11">
        <v>0.4872604459897662</v>
      </c>
      <c r="J11">
        <v>0.50153251048102088</v>
      </c>
      <c r="K11">
        <v>0.51576815520657371</v>
      </c>
      <c r="M11">
        <v>0.573352499294012</v>
      </c>
      <c r="N11">
        <v>0.51412253804870456</v>
      </c>
      <c r="O11">
        <v>0.52801289385009209</v>
      </c>
      <c r="Q11">
        <v>0.45066115279396662</v>
      </c>
      <c r="S11">
        <v>0.48150377463329108</v>
      </c>
    </row>
    <row r="12" spans="1:19" x14ac:dyDescent="0.25">
      <c r="A12">
        <v>0.5865609873892198</v>
      </c>
      <c r="B12">
        <v>0.62199399946433476</v>
      </c>
      <c r="C12">
        <v>0.54253445175344173</v>
      </c>
      <c r="D12">
        <v>0.59297717082309231</v>
      </c>
      <c r="F12">
        <v>0.63066683371131083</v>
      </c>
      <c r="G12">
        <v>0.52866818172274999</v>
      </c>
      <c r="I12">
        <v>0.48595975420457604</v>
      </c>
      <c r="J12">
        <v>0.56631906645646413</v>
      </c>
      <c r="K12">
        <v>0.56041097016290309</v>
      </c>
      <c r="M12">
        <v>0.54051286636140228</v>
      </c>
      <c r="N12">
        <v>0.49727766591718753</v>
      </c>
      <c r="O12">
        <v>0.56125665534328617</v>
      </c>
      <c r="Q12">
        <v>0.50319767430436557</v>
      </c>
      <c r="S12">
        <v>0.4816427280623527</v>
      </c>
    </row>
    <row r="13" spans="1:19" x14ac:dyDescent="0.25">
      <c r="A13">
        <v>0.6033433393802945</v>
      </c>
      <c r="B13">
        <v>0.63431753431802929</v>
      </c>
      <c r="C13">
        <v>0.59739932647116056</v>
      </c>
      <c r="D13">
        <v>0.59319964581738815</v>
      </c>
      <c r="F13">
        <v>0.5887309701333201</v>
      </c>
      <c r="G13">
        <v>0.51753995512109874</v>
      </c>
      <c r="I13">
        <v>0.51325935467765504</v>
      </c>
      <c r="J13">
        <v>0.55594565494006076</v>
      </c>
      <c r="K13">
        <v>0.54897714617706894</v>
      </c>
      <c r="M13">
        <v>0.54589352083189335</v>
      </c>
      <c r="N13">
        <v>0.53134274706787077</v>
      </c>
      <c r="O13">
        <v>0.50825306342790855</v>
      </c>
      <c r="Q13">
        <v>0.46608416353864096</v>
      </c>
      <c r="S13">
        <v>0.46053541696708122</v>
      </c>
    </row>
    <row r="14" spans="1:19" x14ac:dyDescent="0.25">
      <c r="A14">
        <v>0.54878746541822399</v>
      </c>
      <c r="B14">
        <v>0.56029000981702604</v>
      </c>
      <c r="C14">
        <v>0.52797100031232147</v>
      </c>
      <c r="D14">
        <v>0.5748674290149256</v>
      </c>
      <c r="F14">
        <v>0.56188827236449823</v>
      </c>
      <c r="G14">
        <v>0.47097095988226673</v>
      </c>
      <c r="I14">
        <v>0.55503391042707217</v>
      </c>
      <c r="J14">
        <v>0.55812064832684938</v>
      </c>
      <c r="K14">
        <v>0.53138726636935141</v>
      </c>
      <c r="M14">
        <v>0.54105937459374176</v>
      </c>
      <c r="N14">
        <v>0.51160913662485008</v>
      </c>
      <c r="O14">
        <v>0.53963114560628356</v>
      </c>
      <c r="Q14">
        <v>0.5044036201128872</v>
      </c>
      <c r="S14">
        <v>0.48083348610980503</v>
      </c>
    </row>
    <row r="15" spans="1:19" x14ac:dyDescent="0.25">
      <c r="A15">
        <v>0.57296722990924409</v>
      </c>
      <c r="B15">
        <v>0.59266348902351895</v>
      </c>
      <c r="C15">
        <v>0.53378330742463187</v>
      </c>
      <c r="D15">
        <v>0.5768629575786749</v>
      </c>
      <c r="F15">
        <v>0.57238110653703667</v>
      </c>
      <c r="G15">
        <v>0.47135187496049075</v>
      </c>
      <c r="I15">
        <v>0.55087221124217467</v>
      </c>
      <c r="J15">
        <v>0.53748947843165673</v>
      </c>
      <c r="K15">
        <v>0.51086580537134973</v>
      </c>
      <c r="M15">
        <v>0.50545027678418808</v>
      </c>
      <c r="N15">
        <v>0.48185553991272223</v>
      </c>
      <c r="O15">
        <v>0.56724316950608955</v>
      </c>
      <c r="Q15">
        <v>0.53412915725838206</v>
      </c>
      <c r="S15">
        <v>0.47754752455257277</v>
      </c>
    </row>
    <row r="16" spans="1:19" x14ac:dyDescent="0.25">
      <c r="A16">
        <v>0.54943461083872813</v>
      </c>
      <c r="B16">
        <v>0.5829128807429319</v>
      </c>
      <c r="C16">
        <v>0.56026235446536155</v>
      </c>
      <c r="D16">
        <v>0.60315261782939222</v>
      </c>
      <c r="F16">
        <v>0.58873241970927481</v>
      </c>
      <c r="G16">
        <v>0.52266699590264998</v>
      </c>
      <c r="I16">
        <v>0.54097514932177782</v>
      </c>
      <c r="J16">
        <v>0.5500478924618657</v>
      </c>
      <c r="K16">
        <v>0.51567587317436403</v>
      </c>
      <c r="M16">
        <v>0.50082400168323704</v>
      </c>
      <c r="N16">
        <v>0.48403505000259045</v>
      </c>
      <c r="O16">
        <v>0.5478232681258226</v>
      </c>
      <c r="Q16">
        <v>0.47759169539970187</v>
      </c>
      <c r="S16">
        <v>0.51398226890719534</v>
      </c>
    </row>
    <row r="17" spans="1:19" x14ac:dyDescent="0.25">
      <c r="A17">
        <v>0.59137081979799433</v>
      </c>
      <c r="B17">
        <v>0.569255714086223</v>
      </c>
      <c r="C17">
        <v>0.56382480480774455</v>
      </c>
      <c r="D17">
        <v>0.59474461208466822</v>
      </c>
      <c r="F17">
        <v>0.61454942033518678</v>
      </c>
      <c r="G17">
        <v>0.43022002622674282</v>
      </c>
      <c r="I17">
        <v>0.53739540638962668</v>
      </c>
      <c r="J17">
        <v>0.54559471863087428</v>
      </c>
      <c r="K17">
        <v>0.47531616430624796</v>
      </c>
      <c r="M17">
        <v>0.56177740960604627</v>
      </c>
      <c r="N17">
        <v>0.54435307055507198</v>
      </c>
      <c r="O17">
        <v>0.55687674944868493</v>
      </c>
      <c r="Q17">
        <v>0.50509934344296759</v>
      </c>
      <c r="S17">
        <v>0.49025845992482237</v>
      </c>
    </row>
    <row r="18" spans="1:19" x14ac:dyDescent="0.25">
      <c r="A18">
        <v>0.59897267114759112</v>
      </c>
      <c r="B18">
        <v>0.57828938038181132</v>
      </c>
      <c r="C18">
        <v>0.53730960543897077</v>
      </c>
      <c r="D18">
        <v>0.57039984150181766</v>
      </c>
      <c r="F18">
        <v>0.59617252990756497</v>
      </c>
      <c r="G18">
        <v>0.52724897457141762</v>
      </c>
      <c r="I18">
        <v>0.51788767921821222</v>
      </c>
      <c r="J18">
        <v>0.55570292390727027</v>
      </c>
      <c r="K18">
        <v>0.51614219742374823</v>
      </c>
      <c r="M18">
        <v>0.56476479468120133</v>
      </c>
      <c r="N18">
        <v>0.55571160858618018</v>
      </c>
      <c r="O18">
        <v>0.54282700058789068</v>
      </c>
      <c r="Q18">
        <v>0.54215900691256858</v>
      </c>
      <c r="S18">
        <v>0.53468715958562352</v>
      </c>
    </row>
    <row r="19" spans="1:19" x14ac:dyDescent="0.25">
      <c r="A19">
        <v>0.5712467671865834</v>
      </c>
      <c r="B19">
        <v>0.56343367642945397</v>
      </c>
      <c r="C19">
        <v>0.54318290738368191</v>
      </c>
      <c r="D19">
        <v>0.56291557935952241</v>
      </c>
      <c r="F19">
        <v>0.56308816587267752</v>
      </c>
      <c r="G19">
        <v>0.49585592831041581</v>
      </c>
      <c r="I19">
        <v>0.46383685223055393</v>
      </c>
      <c r="J19">
        <v>0.56129673024730486</v>
      </c>
      <c r="K19">
        <v>0.54997317307094662</v>
      </c>
      <c r="M19">
        <v>0.57310879574927831</v>
      </c>
      <c r="N19">
        <v>0.51010735961974363</v>
      </c>
      <c r="O19">
        <v>0.56713537396661462</v>
      </c>
      <c r="Q19">
        <v>0.55265273966564354</v>
      </c>
      <c r="S19">
        <v>0.50794365822151266</v>
      </c>
    </row>
    <row r="20" spans="1:19" x14ac:dyDescent="0.25">
      <c r="A20">
        <v>0.57010081485407338</v>
      </c>
      <c r="B20">
        <v>0.61146993912785619</v>
      </c>
      <c r="C20">
        <v>0.52925045953546679</v>
      </c>
      <c r="D20">
        <v>0.58503491466530955</v>
      </c>
      <c r="F20">
        <v>0.55348426980204546</v>
      </c>
      <c r="G20">
        <v>0.50725393354905102</v>
      </c>
      <c r="I20">
        <v>0.49279408764783483</v>
      </c>
      <c r="J20">
        <v>0.54396529879609101</v>
      </c>
      <c r="K20">
        <v>0.50523825838072733</v>
      </c>
      <c r="M20">
        <v>0.5304656943944569</v>
      </c>
      <c r="N20">
        <v>0.56899029445956373</v>
      </c>
      <c r="O20">
        <v>0.53512956470959194</v>
      </c>
      <c r="Q20">
        <v>0.53679448586604039</v>
      </c>
      <c r="S20">
        <v>0.45000088646075265</v>
      </c>
    </row>
    <row r="21" spans="1:19" x14ac:dyDescent="0.25">
      <c r="A21">
        <v>0.53853343485034022</v>
      </c>
      <c r="B21">
        <v>0.60551141788442264</v>
      </c>
      <c r="C21">
        <v>0.56734327039109411</v>
      </c>
      <c r="D21">
        <v>0.57233230490979414</v>
      </c>
      <c r="F21">
        <v>0.57636020257965503</v>
      </c>
      <c r="G21">
        <v>0.53051100110742011</v>
      </c>
      <c r="I21">
        <v>0.54497194098936019</v>
      </c>
      <c r="J21">
        <v>0.53709918123557765</v>
      </c>
      <c r="K21">
        <v>0.53466213651183969</v>
      </c>
      <c r="M21">
        <v>0.56969189277192722</v>
      </c>
      <c r="N21">
        <v>0.55140675371705328</v>
      </c>
      <c r="O21">
        <v>0.60556392243839041</v>
      </c>
      <c r="Q21">
        <v>0.5125198071839403</v>
      </c>
      <c r="S21">
        <v>0.49766414904202222</v>
      </c>
    </row>
    <row r="22" spans="1:19" x14ac:dyDescent="0.25">
      <c r="A22">
        <v>0.60305255202312058</v>
      </c>
      <c r="B22">
        <v>0.55064470048115466</v>
      </c>
      <c r="C22">
        <v>0.53945955503390552</v>
      </c>
      <c r="D22">
        <v>0.59874568705196385</v>
      </c>
      <c r="F22">
        <v>0.59023552893798681</v>
      </c>
      <c r="G22">
        <v>0.41771564387727794</v>
      </c>
      <c r="I22">
        <v>0.54006776688454927</v>
      </c>
      <c r="J22">
        <v>0.55599804767563421</v>
      </c>
      <c r="K22">
        <v>0.52805943645278919</v>
      </c>
      <c r="M22">
        <v>0.54596578210281865</v>
      </c>
      <c r="N22">
        <v>0.5410686113141705</v>
      </c>
      <c r="O22">
        <v>0.56101357347704972</v>
      </c>
      <c r="Q22">
        <v>0.52449537897111775</v>
      </c>
      <c r="S22">
        <v>0.50693854340911682</v>
      </c>
    </row>
    <row r="23" spans="1:19" x14ac:dyDescent="0.25">
      <c r="A23">
        <v>0.60706122102235516</v>
      </c>
      <c r="B23">
        <v>0.61304752507323546</v>
      </c>
      <c r="C23">
        <v>0.52818708116747981</v>
      </c>
      <c r="D23">
        <v>0.59551173719888928</v>
      </c>
      <c r="F23">
        <v>0.55935404575051029</v>
      </c>
      <c r="G23">
        <v>0.55694113124509648</v>
      </c>
      <c r="I23">
        <v>0.52008820319181459</v>
      </c>
      <c r="J23">
        <v>0.54524009225837289</v>
      </c>
      <c r="K23">
        <v>0.4973251722420548</v>
      </c>
      <c r="M23">
        <v>0.58587542269143478</v>
      </c>
      <c r="N23">
        <v>0.51933470424364137</v>
      </c>
      <c r="O23">
        <v>0.55659335661448006</v>
      </c>
      <c r="Q23">
        <v>0.55074872650699913</v>
      </c>
      <c r="S23">
        <v>0.46532167516381873</v>
      </c>
    </row>
    <row r="24" spans="1:19" x14ac:dyDescent="0.25">
      <c r="A24">
        <v>0.58544594167607866</v>
      </c>
      <c r="B24">
        <v>0.54356646231730366</v>
      </c>
      <c r="C24">
        <v>0.57121292903169252</v>
      </c>
      <c r="D24">
        <v>0.61579204236652052</v>
      </c>
      <c r="F24">
        <v>0.62713050279675731</v>
      </c>
      <c r="G24">
        <v>0.5577578402090293</v>
      </c>
      <c r="I24">
        <v>0.51543270898865257</v>
      </c>
      <c r="J24">
        <v>0.57117379424895864</v>
      </c>
      <c r="K24">
        <v>0.54344339973418798</v>
      </c>
      <c r="M24">
        <v>0.58145402982405991</v>
      </c>
      <c r="N24">
        <v>0.49410334274571471</v>
      </c>
      <c r="O24">
        <v>0.60470574725807191</v>
      </c>
      <c r="Q24">
        <v>0.56775477543870678</v>
      </c>
      <c r="S24">
        <v>0.50007323363063028</v>
      </c>
    </row>
    <row r="25" spans="1:19" x14ac:dyDescent="0.25">
      <c r="A25">
        <v>0.55909264394383396</v>
      </c>
      <c r="B25">
        <v>0.59375328894201995</v>
      </c>
      <c r="C25">
        <v>0.53269336223397812</v>
      </c>
      <c r="D25">
        <v>0.5137894826182734</v>
      </c>
      <c r="F25">
        <v>0.59146048500353243</v>
      </c>
      <c r="G25">
        <v>0.49918207428389588</v>
      </c>
      <c r="I25">
        <v>0.56886799049624315</v>
      </c>
      <c r="J25">
        <v>0.56539514602238494</v>
      </c>
      <c r="K25">
        <v>0.54634599442782539</v>
      </c>
      <c r="M25">
        <v>0.55249926890033674</v>
      </c>
      <c r="N25">
        <v>0.53406337172279394</v>
      </c>
      <c r="O25">
        <v>0.53472166161785073</v>
      </c>
      <c r="Q25">
        <v>0.49289220900410652</v>
      </c>
      <c r="S25">
        <v>0.43774713687125433</v>
      </c>
    </row>
    <row r="26" spans="1:19" x14ac:dyDescent="0.25">
      <c r="A26">
        <v>0.58913426066748709</v>
      </c>
      <c r="B26">
        <v>0.58209788564091081</v>
      </c>
      <c r="C26">
        <v>0.49964826564440468</v>
      </c>
      <c r="D26">
        <v>0.57427333008578396</v>
      </c>
      <c r="F26">
        <v>0.58745269364822017</v>
      </c>
      <c r="G26">
        <v>0.54692731251413551</v>
      </c>
      <c r="I26">
        <v>0.54358544338930259</v>
      </c>
      <c r="J26">
        <v>0.56141940069704832</v>
      </c>
      <c r="K26">
        <v>0.54442580313672895</v>
      </c>
      <c r="M26">
        <v>0.52606977395464027</v>
      </c>
      <c r="N26">
        <v>0.55047144820199767</v>
      </c>
      <c r="O26">
        <v>0.58972859424205781</v>
      </c>
      <c r="Q26">
        <v>0.58983903447802555</v>
      </c>
      <c r="S26">
        <v>0.4690988086742014</v>
      </c>
    </row>
    <row r="27" spans="1:19" x14ac:dyDescent="0.25">
      <c r="A27">
        <v>0.58023182489474534</v>
      </c>
      <c r="B27">
        <v>0.60116027266895522</v>
      </c>
      <c r="C27">
        <v>0.52132568629693354</v>
      </c>
      <c r="D27">
        <v>0.61509116506656825</v>
      </c>
      <c r="F27">
        <v>0.61721816279200781</v>
      </c>
      <c r="G27">
        <v>0.59419616569001577</v>
      </c>
      <c r="I27">
        <v>0.55834039270175795</v>
      </c>
      <c r="J27">
        <v>0.5591248802511698</v>
      </c>
      <c r="K27">
        <v>0.53471383717295018</v>
      </c>
      <c r="M27">
        <v>0.60166497314408296</v>
      </c>
      <c r="N27">
        <v>0.53589242530644199</v>
      </c>
      <c r="O27">
        <v>0.49868953372400476</v>
      </c>
      <c r="Q27">
        <v>0.45989792837558757</v>
      </c>
      <c r="S27">
        <v>0.50560706460560989</v>
      </c>
    </row>
    <row r="28" spans="1:19" x14ac:dyDescent="0.25">
      <c r="A28">
        <v>0.58963588663324074</v>
      </c>
      <c r="B28">
        <v>0.61536546827587535</v>
      </c>
      <c r="C28">
        <v>0.58970707204583095</v>
      </c>
      <c r="D28">
        <v>0.58282522817208637</v>
      </c>
      <c r="F28">
        <v>0.55531102675961541</v>
      </c>
      <c r="G28">
        <v>0.55256005706654421</v>
      </c>
      <c r="I28">
        <v>0.57894709453278603</v>
      </c>
      <c r="J28">
        <v>0.54570014118362065</v>
      </c>
      <c r="K28">
        <v>0.52084752920492694</v>
      </c>
      <c r="M28">
        <v>0.54103527338775037</v>
      </c>
      <c r="N28">
        <v>0.54590837691134209</v>
      </c>
      <c r="O28">
        <v>0.58713977115901184</v>
      </c>
      <c r="Q28">
        <v>0.54967640502517057</v>
      </c>
      <c r="S28">
        <v>0.61466535266925948</v>
      </c>
    </row>
    <row r="29" spans="1:19" x14ac:dyDescent="0.25">
      <c r="A29">
        <v>0.59641890911235906</v>
      </c>
      <c r="B29">
        <v>0.603471449659717</v>
      </c>
      <c r="C29">
        <v>0.60911092384591048</v>
      </c>
      <c r="D29">
        <v>0.61367193858096969</v>
      </c>
      <c r="F29">
        <v>0.56188849934202412</v>
      </c>
      <c r="G29">
        <v>0.54158860118249874</v>
      </c>
      <c r="I29">
        <v>0.57029817683347472</v>
      </c>
      <c r="J29">
        <v>0.54916306015316008</v>
      </c>
      <c r="K29">
        <v>0.56867124966427285</v>
      </c>
      <c r="M29">
        <v>0.55581852367440709</v>
      </c>
      <c r="N29">
        <v>0.55734120244969443</v>
      </c>
      <c r="O29">
        <v>0.5568406536158087</v>
      </c>
      <c r="Q29">
        <v>0.52935204305001782</v>
      </c>
      <c r="S29">
        <v>0.4570624374493652</v>
      </c>
    </row>
    <row r="30" spans="1:19" x14ac:dyDescent="0.25">
      <c r="A30">
        <v>0.59046841890707014</v>
      </c>
      <c r="B30">
        <v>0.62186623244186134</v>
      </c>
      <c r="C30">
        <v>0.59466299173089399</v>
      </c>
      <c r="D30">
        <v>0.60883525749709577</v>
      </c>
      <c r="F30">
        <v>0.53472779110854129</v>
      </c>
      <c r="G30">
        <v>0.51432273968407527</v>
      </c>
      <c r="I30">
        <v>0.55809555036992742</v>
      </c>
      <c r="J30">
        <v>0.57595126387337281</v>
      </c>
      <c r="K30">
        <v>0.56107012499860676</v>
      </c>
      <c r="M30">
        <v>0.57746112131547089</v>
      </c>
      <c r="N30">
        <v>0.56776405123710194</v>
      </c>
      <c r="O30">
        <v>0.52431815707313567</v>
      </c>
      <c r="Q30">
        <v>0.54942235425203045</v>
      </c>
      <c r="S30">
        <v>0.49719294492364863</v>
      </c>
    </row>
    <row r="31" spans="1:19" x14ac:dyDescent="0.25">
      <c r="A31">
        <v>0.59607482479144369</v>
      </c>
      <c r="B31">
        <v>0.60753786642933427</v>
      </c>
      <c r="C31">
        <v>0.58135089398421946</v>
      </c>
      <c r="D31">
        <v>0.5856314465284328</v>
      </c>
      <c r="F31">
        <v>0.5793073338358955</v>
      </c>
      <c r="G31">
        <v>0.54151848851996609</v>
      </c>
      <c r="I31">
        <v>0.58711385123517801</v>
      </c>
      <c r="J31">
        <v>0.57827204341106764</v>
      </c>
      <c r="K31">
        <v>0.5630226608917881</v>
      </c>
      <c r="M31">
        <v>0.55325022570152438</v>
      </c>
      <c r="N31">
        <v>0.54662169449727616</v>
      </c>
      <c r="O31">
        <v>0.47933301392889399</v>
      </c>
      <c r="Q31">
        <v>0.4971949518551303</v>
      </c>
      <c r="S31">
        <v>0.52898055678379075</v>
      </c>
    </row>
    <row r="32" spans="1:19" x14ac:dyDescent="0.25">
      <c r="A32">
        <v>0.58643698207518713</v>
      </c>
      <c r="B32">
        <v>0.60317280848252874</v>
      </c>
      <c r="C32">
        <v>0.60979750318161174</v>
      </c>
      <c r="D32">
        <v>0.59649346354695476</v>
      </c>
      <c r="F32">
        <v>0.55716022322023351</v>
      </c>
      <c r="G32">
        <v>0.57593087815264565</v>
      </c>
      <c r="I32">
        <v>0.55304590146310528</v>
      </c>
      <c r="J32">
        <v>0.56002583826739161</v>
      </c>
      <c r="K32">
        <v>0.51939559693108051</v>
      </c>
      <c r="M32">
        <v>0.51509074050586312</v>
      </c>
      <c r="N32">
        <v>0.50198877309500356</v>
      </c>
      <c r="O32">
        <v>0.52241919242969981</v>
      </c>
      <c r="Q32">
        <v>0.47635897848961495</v>
      </c>
      <c r="S32">
        <v>0.51055810211778152</v>
      </c>
    </row>
    <row r="33" spans="1:19" x14ac:dyDescent="0.25">
      <c r="A33">
        <v>0.55176595875123424</v>
      </c>
      <c r="B33">
        <v>0.60094431935847759</v>
      </c>
      <c r="C33">
        <v>0.58239128473789326</v>
      </c>
      <c r="D33">
        <v>0.60622026311406985</v>
      </c>
      <c r="F33">
        <v>0.56212557227118198</v>
      </c>
      <c r="G33">
        <v>0.52320512020937537</v>
      </c>
      <c r="I33">
        <v>0.49535132101720564</v>
      </c>
      <c r="J33">
        <v>0.54630870048587354</v>
      </c>
      <c r="K33">
        <v>0.5296916589464673</v>
      </c>
      <c r="M33">
        <v>0.56678697035761194</v>
      </c>
      <c r="N33">
        <v>0.50575074218057314</v>
      </c>
      <c r="O33">
        <v>0.54369396071980547</v>
      </c>
      <c r="Q33">
        <v>0.52512846441635586</v>
      </c>
      <c r="S33">
        <v>0.51582345727420187</v>
      </c>
    </row>
    <row r="34" spans="1:19" x14ac:dyDescent="0.25">
      <c r="A34">
        <v>0.5686789929349505</v>
      </c>
      <c r="B34">
        <v>0.60501281444309329</v>
      </c>
      <c r="C34">
        <v>0.57605831053410261</v>
      </c>
      <c r="D34">
        <v>0.60507210884013374</v>
      </c>
      <c r="F34">
        <v>0.55316117225429584</v>
      </c>
      <c r="G34">
        <v>0.57139281878734927</v>
      </c>
      <c r="I34">
        <v>0.57171322125227775</v>
      </c>
      <c r="J34">
        <v>0.57303884309843633</v>
      </c>
      <c r="K34">
        <v>0.56455068885797643</v>
      </c>
      <c r="M34">
        <v>0.52897536566696091</v>
      </c>
      <c r="N34">
        <v>0.55413993393123007</v>
      </c>
      <c r="O34">
        <v>0.50563246692108399</v>
      </c>
      <c r="Q34">
        <v>0.48622819137145912</v>
      </c>
      <c r="S34">
        <v>0.5188758889297439</v>
      </c>
    </row>
    <row r="35" spans="1:19" x14ac:dyDescent="0.25">
      <c r="A35">
        <v>0.6150814017871058</v>
      </c>
      <c r="B35">
        <v>0.59932754502024654</v>
      </c>
      <c r="C35">
        <v>0.56914229175196274</v>
      </c>
      <c r="D35">
        <v>0.57930152354788211</v>
      </c>
      <c r="F35">
        <v>0.59940319364226846</v>
      </c>
      <c r="G35">
        <v>0.56330803482566605</v>
      </c>
      <c r="I35">
        <v>0.57405892240901357</v>
      </c>
      <c r="J35">
        <v>0.55660964134790003</v>
      </c>
      <c r="K35">
        <v>0.53999060865289494</v>
      </c>
      <c r="M35">
        <v>0.59154085665320388</v>
      </c>
      <c r="N35">
        <v>0.55314049619186212</v>
      </c>
      <c r="O35">
        <v>0.55519876294434356</v>
      </c>
      <c r="Q35">
        <v>0.48247299461632376</v>
      </c>
      <c r="S35">
        <v>0.52216876707110726</v>
      </c>
    </row>
    <row r="36" spans="1:19" x14ac:dyDescent="0.25">
      <c r="A36">
        <v>0.59905364897460922</v>
      </c>
      <c r="B36">
        <v>0.62066320999667546</v>
      </c>
      <c r="C36">
        <v>0.549545892312155</v>
      </c>
      <c r="D36">
        <v>0.61242485371847055</v>
      </c>
      <c r="F36">
        <v>0.56826218324471778</v>
      </c>
      <c r="G36">
        <v>0.58606480551514162</v>
      </c>
      <c r="I36">
        <v>0.552824584164883</v>
      </c>
      <c r="J36">
        <v>0.56691637564988107</v>
      </c>
      <c r="K36">
        <v>0.54284258771602567</v>
      </c>
      <c r="M36">
        <v>0.54747502803356152</v>
      </c>
      <c r="N36">
        <v>0.5622543165449676</v>
      </c>
      <c r="O36">
        <v>0.55726850155639285</v>
      </c>
      <c r="Q36">
        <v>0.44322177622898079</v>
      </c>
      <c r="S36">
        <v>0.51905659870805176</v>
      </c>
    </row>
    <row r="37" spans="1:19" x14ac:dyDescent="0.25">
      <c r="A37">
        <v>0.61353308028788245</v>
      </c>
      <c r="B37">
        <v>0.6125201546121064</v>
      </c>
      <c r="C37">
        <v>0.59396410387806231</v>
      </c>
      <c r="D37">
        <v>0.57733426763708473</v>
      </c>
      <c r="F37">
        <v>0.56549639838081789</v>
      </c>
      <c r="G37">
        <v>0.5623231023999643</v>
      </c>
      <c r="I37">
        <v>0.52699903482325905</v>
      </c>
      <c r="J37">
        <v>0.57857116768398142</v>
      </c>
      <c r="K37">
        <v>0.48733789398441257</v>
      </c>
      <c r="M37">
        <v>0.58781320426013395</v>
      </c>
      <c r="N37">
        <v>0.5230081806507153</v>
      </c>
      <c r="O37">
        <v>0.57290174814144879</v>
      </c>
      <c r="Q37">
        <v>0.58075502062897555</v>
      </c>
      <c r="S37">
        <v>0.53244464487267362</v>
      </c>
    </row>
    <row r="38" spans="1:19" x14ac:dyDescent="0.25">
      <c r="A38">
        <v>0.61031199222144283</v>
      </c>
      <c r="B38">
        <v>0.65179877177602641</v>
      </c>
      <c r="C38">
        <v>0.6037836920766807</v>
      </c>
      <c r="D38">
        <v>0.58699578910808758</v>
      </c>
      <c r="F38">
        <v>0.56035574541122546</v>
      </c>
      <c r="G38">
        <v>0.55321651908521075</v>
      </c>
      <c r="I38">
        <v>0.55810575459983314</v>
      </c>
      <c r="J38">
        <v>0.56472930866306814</v>
      </c>
      <c r="K38">
        <v>0.49462793997359483</v>
      </c>
      <c r="M38">
        <v>0.54397746797183744</v>
      </c>
      <c r="N38">
        <v>0.50502722008626577</v>
      </c>
      <c r="O38">
        <v>0.49768004280972489</v>
      </c>
      <c r="Q38">
        <v>0.48986885357964205</v>
      </c>
      <c r="S38">
        <v>0.51075368038347091</v>
      </c>
    </row>
    <row r="39" spans="1:19" x14ac:dyDescent="0.25">
      <c r="A39">
        <v>0.59590428557396402</v>
      </c>
      <c r="B39">
        <v>0.53624411567101815</v>
      </c>
      <c r="C39">
        <v>0.55689362369476947</v>
      </c>
      <c r="D39">
        <v>0.59736878174918184</v>
      </c>
      <c r="F39">
        <v>0.56514672765134943</v>
      </c>
      <c r="G39">
        <v>0.60608419004339786</v>
      </c>
      <c r="I39">
        <v>0.58455052413104791</v>
      </c>
      <c r="J39">
        <v>0.60674767050999523</v>
      </c>
      <c r="K39">
        <v>0.50917421739725544</v>
      </c>
      <c r="M39">
        <v>0.53571859332083693</v>
      </c>
      <c r="N39">
        <v>0.53304132510903268</v>
      </c>
      <c r="O39">
        <v>0.56663240710451412</v>
      </c>
      <c r="Q39">
        <v>0.51115159871215887</v>
      </c>
      <c r="S39">
        <v>0.4894551969308768</v>
      </c>
    </row>
    <row r="40" spans="1:19" x14ac:dyDescent="0.25">
      <c r="A40">
        <v>0.60175285643712073</v>
      </c>
      <c r="B40">
        <v>0.61538993141410647</v>
      </c>
      <c r="C40">
        <v>0.61177748390773123</v>
      </c>
      <c r="D40">
        <v>0.61475554779682751</v>
      </c>
      <c r="F40">
        <v>0.59848820441748007</v>
      </c>
      <c r="G40">
        <v>0.58221065965655461</v>
      </c>
      <c r="I40">
        <v>0.56433956295191345</v>
      </c>
      <c r="J40">
        <v>0.58060208545291925</v>
      </c>
      <c r="K40">
        <v>0.55983616628236954</v>
      </c>
      <c r="M40">
        <v>0.51808902709083382</v>
      </c>
      <c r="N40">
        <v>0.52966121709964253</v>
      </c>
      <c r="O40">
        <v>0.51817097227226383</v>
      </c>
      <c r="Q40">
        <v>0.56383984417574651</v>
      </c>
      <c r="S40">
        <v>0.5380814598543856</v>
      </c>
    </row>
    <row r="41" spans="1:19" x14ac:dyDescent="0.25">
      <c r="A41">
        <v>0.64578416265279159</v>
      </c>
      <c r="B41">
        <v>0.63959631498631375</v>
      </c>
      <c r="C41">
        <v>0.56350094238173398</v>
      </c>
      <c r="D41">
        <v>0.58810347482638481</v>
      </c>
      <c r="F41">
        <v>0.56071578927599819</v>
      </c>
      <c r="G41">
        <v>0.56883937156447817</v>
      </c>
      <c r="I41">
        <v>0.52954080280191951</v>
      </c>
      <c r="J41">
        <v>0.57993146853089406</v>
      </c>
      <c r="K41">
        <v>0.5811542647953214</v>
      </c>
      <c r="M41">
        <v>0.51007591393863161</v>
      </c>
      <c r="N41">
        <v>0.54654139691636316</v>
      </c>
      <c r="O41">
        <v>0.65956836295593069</v>
      </c>
      <c r="Q41">
        <v>0.52052966836259662</v>
      </c>
      <c r="S41">
        <v>0.52318069429518144</v>
      </c>
    </row>
    <row r="42" spans="1:19" x14ac:dyDescent="0.25">
      <c r="A42">
        <v>0.61357724460804619</v>
      </c>
      <c r="B42">
        <v>0.60256396927704703</v>
      </c>
      <c r="C42">
        <v>0.58172662165132549</v>
      </c>
      <c r="D42">
        <v>0.53709128658714744</v>
      </c>
      <c r="F42">
        <v>0.56165824030016154</v>
      </c>
      <c r="G42">
        <v>0.58171432446815996</v>
      </c>
      <c r="I42">
        <v>0.56419256032990273</v>
      </c>
      <c r="J42">
        <v>0.53008903138390073</v>
      </c>
      <c r="K42">
        <v>0.56696628020006257</v>
      </c>
      <c r="M42">
        <v>0.5250034433281483</v>
      </c>
      <c r="N42">
        <v>0.56101532955618294</v>
      </c>
      <c r="O42">
        <v>0.56290630428680455</v>
      </c>
      <c r="Q42">
        <v>0.54056304070724082</v>
      </c>
      <c r="S42">
        <v>0.56354179137434524</v>
      </c>
    </row>
    <row r="43" spans="1:19" x14ac:dyDescent="0.25">
      <c r="A43">
        <v>0.60522516344157806</v>
      </c>
      <c r="B43">
        <v>0.60763361494794244</v>
      </c>
      <c r="C43">
        <v>0.60534926533775413</v>
      </c>
      <c r="D43">
        <v>0.61302029017148851</v>
      </c>
      <c r="F43">
        <v>0.58700662738822873</v>
      </c>
      <c r="G43">
        <v>0.57452454748362924</v>
      </c>
      <c r="I43">
        <v>0.56122528275561057</v>
      </c>
      <c r="J43">
        <v>0.59111220893590899</v>
      </c>
      <c r="K43">
        <v>0.56447272095128198</v>
      </c>
      <c r="M43">
        <v>0.54347290402479731</v>
      </c>
      <c r="N43">
        <v>0.54246802843716568</v>
      </c>
      <c r="O43">
        <v>0.58235994471518482</v>
      </c>
      <c r="Q43">
        <v>0.56629826252774962</v>
      </c>
      <c r="S43">
        <v>0.54620038533342974</v>
      </c>
    </row>
    <row r="44" spans="1:19" x14ac:dyDescent="0.25">
      <c r="A44">
        <v>0.60972826620666043</v>
      </c>
      <c r="B44">
        <v>0.59694796360824587</v>
      </c>
      <c r="C44">
        <v>0.59371942132100752</v>
      </c>
      <c r="D44">
        <v>0.60596999808289165</v>
      </c>
      <c r="F44">
        <v>0.56482827578640493</v>
      </c>
      <c r="G44">
        <v>0.57836974453779144</v>
      </c>
      <c r="I44">
        <v>0.53543217680063282</v>
      </c>
      <c r="J44">
        <v>0.56100728423919122</v>
      </c>
      <c r="K44">
        <v>0.61455664977410374</v>
      </c>
      <c r="M44">
        <v>0.56267875054052829</v>
      </c>
      <c r="N44">
        <v>0.57112597903674456</v>
      </c>
      <c r="O44">
        <v>0.50344541556385769</v>
      </c>
      <c r="Q44">
        <v>0.54027441147006461</v>
      </c>
      <c r="S44">
        <v>0.55641643712012101</v>
      </c>
    </row>
    <row r="45" spans="1:19" x14ac:dyDescent="0.25">
      <c r="A45">
        <v>0.59885456604611087</v>
      </c>
      <c r="B45">
        <v>0.61408082775742079</v>
      </c>
      <c r="C45">
        <v>0.56569172944432855</v>
      </c>
      <c r="D45">
        <v>0.59752241417425256</v>
      </c>
      <c r="F45">
        <v>0.48443063715656504</v>
      </c>
      <c r="G45">
        <v>0.57991884847773556</v>
      </c>
      <c r="I45">
        <v>0.55144880491896142</v>
      </c>
      <c r="J45">
        <v>0.54791125729555579</v>
      </c>
      <c r="K45">
        <v>0.59512387514404985</v>
      </c>
      <c r="M45">
        <v>0.55566833019039996</v>
      </c>
      <c r="N45">
        <v>0.54695458295044008</v>
      </c>
      <c r="O45">
        <v>0.59745180416041899</v>
      </c>
      <c r="Q45">
        <v>0.51601085410480008</v>
      </c>
      <c r="S45">
        <v>0.44714631639021474</v>
      </c>
    </row>
    <row r="46" spans="1:19" x14ac:dyDescent="0.25">
      <c r="A46">
        <v>0.61920289479253143</v>
      </c>
      <c r="B46">
        <v>0.56655076565714668</v>
      </c>
      <c r="C46">
        <v>0.49192768199028253</v>
      </c>
      <c r="D46">
        <v>0.57478405120414555</v>
      </c>
      <c r="F46">
        <v>0.52515482589068496</v>
      </c>
      <c r="G46">
        <v>0.58084922298937558</v>
      </c>
      <c r="I46">
        <v>0.5708228237651698</v>
      </c>
      <c r="J46">
        <v>0.54191759948143559</v>
      </c>
      <c r="K46">
        <v>0.53237791923704791</v>
      </c>
      <c r="M46">
        <v>0.52442891280068105</v>
      </c>
      <c r="N46">
        <v>0.56379825228566538</v>
      </c>
      <c r="O46">
        <v>0.56142831219450096</v>
      </c>
      <c r="Q46">
        <v>0.54876317891623405</v>
      </c>
      <c r="S46">
        <v>0.38271608713270644</v>
      </c>
    </row>
    <row r="47" spans="1:19" x14ac:dyDescent="0.25">
      <c r="A47">
        <v>0.59764408441546202</v>
      </c>
      <c r="B47">
        <v>0.59918486351154565</v>
      </c>
      <c r="C47">
        <v>0.60730583626469481</v>
      </c>
      <c r="D47">
        <v>0.60608003668656774</v>
      </c>
      <c r="F47">
        <v>0.4952483661664478</v>
      </c>
      <c r="G47">
        <v>0.62025938173474671</v>
      </c>
      <c r="I47">
        <v>0.55080414559281887</v>
      </c>
      <c r="J47">
        <v>0.53383322301101577</v>
      </c>
      <c r="K47">
        <v>0.53986785544718929</v>
      </c>
      <c r="M47">
        <v>0.57486814168232059</v>
      </c>
      <c r="N47">
        <v>0.5209144868910458</v>
      </c>
      <c r="O47">
        <v>0.59576830742524378</v>
      </c>
      <c r="Q47">
        <v>0.56601874503732308</v>
      </c>
      <c r="S47">
        <v>0.49129468062026471</v>
      </c>
    </row>
    <row r="48" spans="1:19" x14ac:dyDescent="0.25">
      <c r="A48">
        <v>0.6161042769196039</v>
      </c>
      <c r="B48">
        <v>0.6013225819900726</v>
      </c>
      <c r="C48">
        <v>0.6010087895829106</v>
      </c>
      <c r="D48">
        <v>0.56081348884232962</v>
      </c>
      <c r="F48">
        <v>0.58377809665170988</v>
      </c>
      <c r="G48">
        <v>0.55062147387663474</v>
      </c>
      <c r="I48">
        <v>0.5687166274499863</v>
      </c>
      <c r="J48">
        <v>0.52886383252307256</v>
      </c>
      <c r="K48">
        <v>0.56259760084702248</v>
      </c>
      <c r="M48">
        <v>0.58698762842221675</v>
      </c>
      <c r="N48">
        <v>0.56000577025136278</v>
      </c>
      <c r="O48">
        <v>0.48924942865339105</v>
      </c>
      <c r="Q48">
        <v>0.53508316856207161</v>
      </c>
      <c r="S48">
        <v>0.45608965364264509</v>
      </c>
    </row>
    <row r="49" spans="1:19" x14ac:dyDescent="0.25">
      <c r="A49">
        <v>0.56993296771004931</v>
      </c>
      <c r="B49">
        <v>0.63436564599114598</v>
      </c>
      <c r="C49">
        <v>0.56776115774304281</v>
      </c>
      <c r="D49">
        <v>0.61565968763518764</v>
      </c>
      <c r="F49">
        <v>0.53328160548495018</v>
      </c>
      <c r="G49">
        <v>0.54884975607205166</v>
      </c>
      <c r="I49">
        <v>0.57633788556308985</v>
      </c>
      <c r="J49">
        <v>0.57549362148226479</v>
      </c>
      <c r="K49">
        <v>0.56925415049820327</v>
      </c>
      <c r="M49">
        <v>0.54463379029039261</v>
      </c>
      <c r="N49">
        <v>0.55968157840001809</v>
      </c>
      <c r="O49">
        <v>0.62171115526519172</v>
      </c>
      <c r="Q49">
        <v>0.57968715902768364</v>
      </c>
      <c r="S49">
        <v>0.46590249000599893</v>
      </c>
    </row>
    <row r="50" spans="1:19" x14ac:dyDescent="0.25">
      <c r="A50">
        <v>0.5698693894777116</v>
      </c>
      <c r="B50">
        <v>0.60279231694474178</v>
      </c>
      <c r="C50">
        <v>0.62455659246200956</v>
      </c>
      <c r="D50">
        <v>0.60088601258121277</v>
      </c>
      <c r="F50">
        <v>0.51151706135223096</v>
      </c>
      <c r="G50">
        <v>0.59975291351495252</v>
      </c>
      <c r="I50">
        <v>0.49518970942886781</v>
      </c>
      <c r="J50">
        <v>0.56628950039848336</v>
      </c>
      <c r="K50">
        <v>0.61596040110936456</v>
      </c>
      <c r="M50">
        <v>0.55696470117965668</v>
      </c>
      <c r="N50">
        <v>0.52327724171636048</v>
      </c>
      <c r="O50">
        <v>0.52603240983015931</v>
      </c>
      <c r="Q50">
        <v>0.51836574750034259</v>
      </c>
      <c r="S50">
        <v>0.31748961414639876</v>
      </c>
    </row>
    <row r="51" spans="1:19" x14ac:dyDescent="0.25">
      <c r="A51">
        <v>0.63884774923683929</v>
      </c>
      <c r="B51">
        <v>0.61726611342055404</v>
      </c>
      <c r="C51">
        <v>0.63085014607610501</v>
      </c>
      <c r="D51">
        <v>0.61259358952132903</v>
      </c>
      <c r="F51">
        <v>0.53346697203440241</v>
      </c>
      <c r="G51">
        <v>0.63075727860566644</v>
      </c>
      <c r="I51">
        <v>0.53374484396218524</v>
      </c>
      <c r="J51">
        <v>0.59583406499195324</v>
      </c>
      <c r="K51">
        <v>0.61306361918586239</v>
      </c>
      <c r="M51">
        <v>0.6014290849036833</v>
      </c>
      <c r="N51">
        <v>0.52224445009433262</v>
      </c>
      <c r="O51">
        <v>0.59778757794331683</v>
      </c>
      <c r="Q51">
        <v>0.56828307954278046</v>
      </c>
      <c r="S51">
        <v>0.48383614870131963</v>
      </c>
    </row>
    <row r="52" spans="1:19" x14ac:dyDescent="0.25">
      <c r="A52">
        <v>0.63189251429927029</v>
      </c>
      <c r="B52">
        <v>0.62163655198811463</v>
      </c>
      <c r="C52">
        <v>0.6083355049169008</v>
      </c>
      <c r="D52">
        <v>0.56060464468550397</v>
      </c>
      <c r="F52">
        <v>0.50911173972884727</v>
      </c>
      <c r="G52">
        <v>0.59458197648005373</v>
      </c>
      <c r="I52">
        <v>0.5846896911021785</v>
      </c>
      <c r="J52">
        <v>0.56118782148271129</v>
      </c>
      <c r="K52">
        <v>0.60564091774404627</v>
      </c>
      <c r="M52">
        <v>0.46942814478857836</v>
      </c>
      <c r="N52">
        <v>0.54106277647873191</v>
      </c>
      <c r="O52">
        <v>0.55086040967849592</v>
      </c>
      <c r="Q52">
        <v>0.53883869931058759</v>
      </c>
      <c r="S52">
        <v>0.48357501237345196</v>
      </c>
    </row>
    <row r="53" spans="1:19" x14ac:dyDescent="0.25">
      <c r="A53">
        <v>0.58158069067105789</v>
      </c>
      <c r="B53">
        <v>0.60880715085105908</v>
      </c>
      <c r="C53">
        <v>0.59337910811486227</v>
      </c>
      <c r="D53">
        <v>0.61183672456322413</v>
      </c>
      <c r="F53">
        <v>0.53969230184692174</v>
      </c>
      <c r="G53">
        <v>0.56885218412990013</v>
      </c>
      <c r="I53">
        <v>0.51084077699774022</v>
      </c>
      <c r="J53">
        <v>0.53749334477004085</v>
      </c>
      <c r="K53">
        <v>0.5998951230569769</v>
      </c>
      <c r="M53">
        <v>0.55014343091384665</v>
      </c>
      <c r="N53">
        <v>0.54333210903315465</v>
      </c>
      <c r="O53">
        <v>0.62765211126029596</v>
      </c>
      <c r="Q53">
        <v>0.50640353521246939</v>
      </c>
      <c r="S53">
        <v>0.41127325830890216</v>
      </c>
    </row>
    <row r="54" spans="1:19" x14ac:dyDescent="0.25">
      <c r="A54">
        <v>0.57617956183726826</v>
      </c>
      <c r="B54">
        <v>0.55708952197171147</v>
      </c>
      <c r="C54">
        <v>0.544456145532072</v>
      </c>
      <c r="D54">
        <v>0.6082738380401761</v>
      </c>
      <c r="F54">
        <v>0.55878501560342975</v>
      </c>
      <c r="G54">
        <v>0.59691482258493467</v>
      </c>
      <c r="I54">
        <v>0.54943599922270581</v>
      </c>
      <c r="J54">
        <v>0.58894562647826365</v>
      </c>
      <c r="K54">
        <v>0.52938471338309989</v>
      </c>
      <c r="M54">
        <v>0.54212667414754401</v>
      </c>
      <c r="N54">
        <v>0.53849763101420167</v>
      </c>
      <c r="O54">
        <v>0.53038747366624239</v>
      </c>
      <c r="Q54">
        <v>0.44500472960366344</v>
      </c>
      <c r="S54">
        <v>0.43476651933007243</v>
      </c>
    </row>
    <row r="55" spans="1:19" x14ac:dyDescent="0.25">
      <c r="A55">
        <v>0.63545776248427532</v>
      </c>
      <c r="B55">
        <v>0.57544094847337657</v>
      </c>
      <c r="C55">
        <v>0.60897394110744996</v>
      </c>
      <c r="D55">
        <v>0.58273719699169824</v>
      </c>
      <c r="F55">
        <v>0.5191537158418833</v>
      </c>
      <c r="G55">
        <v>0.56439852020088421</v>
      </c>
      <c r="I55">
        <v>0.55430352293837304</v>
      </c>
      <c r="J55">
        <v>0.57496876596362478</v>
      </c>
      <c r="K55">
        <v>0.60026290602194499</v>
      </c>
      <c r="M55">
        <v>0.56629674479542447</v>
      </c>
      <c r="N55">
        <v>0.5221388326818337</v>
      </c>
      <c r="O55">
        <v>0.63084027894312011</v>
      </c>
      <c r="Q55">
        <v>0.55182309617604552</v>
      </c>
      <c r="S55">
        <v>0.47874094666219186</v>
      </c>
    </row>
    <row r="56" spans="1:19" x14ac:dyDescent="0.25">
      <c r="A56">
        <v>0.5855824966728338</v>
      </c>
      <c r="B56">
        <v>0.59675349388654042</v>
      </c>
      <c r="C56">
        <v>0.58579419987642323</v>
      </c>
      <c r="D56">
        <v>0.57948621659167909</v>
      </c>
      <c r="F56">
        <v>0.52305409809237258</v>
      </c>
      <c r="G56">
        <v>0.5983827483558537</v>
      </c>
      <c r="I56">
        <v>0.59362584599599222</v>
      </c>
      <c r="J56">
        <v>0.56861055412341988</v>
      </c>
      <c r="K56">
        <v>0.58595940634007071</v>
      </c>
      <c r="M56">
        <v>0.52614050610765428</v>
      </c>
      <c r="N56">
        <v>0.57720735684224989</v>
      </c>
      <c r="O56">
        <v>0.59629092331418065</v>
      </c>
      <c r="Q56">
        <v>0.48421814706916594</v>
      </c>
      <c r="S56">
        <v>0.44093328362420292</v>
      </c>
    </row>
    <row r="57" spans="1:19" x14ac:dyDescent="0.25">
      <c r="A57">
        <v>0.60312055987346047</v>
      </c>
      <c r="B57">
        <v>0.62236690455440458</v>
      </c>
      <c r="C57">
        <v>0.60387169951829933</v>
      </c>
      <c r="D57">
        <v>0.62303517943806619</v>
      </c>
      <c r="F57">
        <v>0.54576666970397825</v>
      </c>
      <c r="G57">
        <v>0.60250398183567033</v>
      </c>
      <c r="I57">
        <v>0.5741075247763644</v>
      </c>
      <c r="J57">
        <v>0.57835659261539174</v>
      </c>
      <c r="K57">
        <v>0.60916009141972471</v>
      </c>
      <c r="M57">
        <v>0.6238858344929793</v>
      </c>
      <c r="N57">
        <v>0.52895750587766888</v>
      </c>
      <c r="O57">
        <v>0.49534043442561626</v>
      </c>
      <c r="Q57">
        <v>0.53825188843891425</v>
      </c>
      <c r="S57">
        <v>0.43516513450493938</v>
      </c>
    </row>
    <row r="58" spans="1:19" x14ac:dyDescent="0.25">
      <c r="A58">
        <v>0.58680751228644068</v>
      </c>
      <c r="B58">
        <v>0.61625857981686627</v>
      </c>
      <c r="C58">
        <v>0.60200390565099671</v>
      </c>
      <c r="D58">
        <v>0.62965988507448567</v>
      </c>
      <c r="F58">
        <v>0.49254861182573917</v>
      </c>
      <c r="G58">
        <v>0.61312672800315493</v>
      </c>
      <c r="I58">
        <v>0.58882958293967846</v>
      </c>
      <c r="J58">
        <v>0.54332389019643412</v>
      </c>
      <c r="K58">
        <v>0.5902515614820486</v>
      </c>
      <c r="M58">
        <v>0.56914008448452147</v>
      </c>
      <c r="N58">
        <v>0.54431634799455675</v>
      </c>
      <c r="O58">
        <v>0.51694823111882093</v>
      </c>
      <c r="Q58">
        <v>0.56264592183090834</v>
      </c>
      <c r="S58">
        <v>0.44836444597033964</v>
      </c>
    </row>
    <row r="59" spans="1:19" x14ac:dyDescent="0.25">
      <c r="A59">
        <v>0.5740491377776995</v>
      </c>
      <c r="B59">
        <v>0.57266397573768557</v>
      </c>
      <c r="C59">
        <v>0.61556178676295692</v>
      </c>
      <c r="D59">
        <v>0.61266590886541683</v>
      </c>
      <c r="F59">
        <v>0.53817565569415327</v>
      </c>
      <c r="G59">
        <v>0.61944479869862756</v>
      </c>
      <c r="I59">
        <v>0.5844613402107649</v>
      </c>
      <c r="J59">
        <v>0.56931309984052281</v>
      </c>
      <c r="K59">
        <v>0.59935382326307529</v>
      </c>
      <c r="M59">
        <v>0.5605788275703516</v>
      </c>
      <c r="N59">
        <v>0.54596226868403364</v>
      </c>
      <c r="O59">
        <v>0.6201713232698437</v>
      </c>
      <c r="Q59">
        <v>0.48119643041993526</v>
      </c>
      <c r="S59">
        <v>0.47559805321411319</v>
      </c>
    </row>
    <row r="60" spans="1:19" x14ac:dyDescent="0.25">
      <c r="A60">
        <v>0.60120731725307397</v>
      </c>
      <c r="B60">
        <v>0.57763865865589137</v>
      </c>
      <c r="C60">
        <v>0.61449986052517158</v>
      </c>
      <c r="D60">
        <v>0.57268540427111825</v>
      </c>
      <c r="F60">
        <v>0.53744935545355921</v>
      </c>
      <c r="G60">
        <v>0.61744502910820176</v>
      </c>
      <c r="I60">
        <v>0.55956198110813049</v>
      </c>
      <c r="J60">
        <v>0.54774550595520832</v>
      </c>
      <c r="K60">
        <v>0.60146682053479672</v>
      </c>
      <c r="M60">
        <v>0.53697649000187253</v>
      </c>
      <c r="N60">
        <v>0.57378429213944138</v>
      </c>
      <c r="O60">
        <v>0.60792428870350068</v>
      </c>
      <c r="Q60">
        <v>0.46145141974509868</v>
      </c>
      <c r="S60">
        <v>0.47265238394085701</v>
      </c>
    </row>
    <row r="61" spans="1:19" x14ac:dyDescent="0.25">
      <c r="A61">
        <v>0.6124601297126756</v>
      </c>
      <c r="B61">
        <v>0.5500331776698999</v>
      </c>
      <c r="C61">
        <v>0.5895676257416077</v>
      </c>
      <c r="D61">
        <v>0.57524551466395069</v>
      </c>
      <c r="F61">
        <v>0.5516478134737296</v>
      </c>
      <c r="G61">
        <v>0.63348372621417604</v>
      </c>
      <c r="I61">
        <v>0.56158519183016609</v>
      </c>
      <c r="J61">
        <v>0.55653151764546582</v>
      </c>
      <c r="K61">
        <v>0.58985859468824564</v>
      </c>
      <c r="M61">
        <v>0.54528544282286673</v>
      </c>
      <c r="N61">
        <v>0.55371493355173496</v>
      </c>
      <c r="O61">
        <v>0.56955143207951919</v>
      </c>
      <c r="Q61">
        <v>0.45448677295990647</v>
      </c>
    </row>
    <row r="62" spans="1:19" x14ac:dyDescent="0.25">
      <c r="A62">
        <v>0.58583077431935016</v>
      </c>
      <c r="B62">
        <v>0.63463869119487226</v>
      </c>
      <c r="C62">
        <v>0.57966497355932689</v>
      </c>
      <c r="D62">
        <v>0.60698965524448412</v>
      </c>
      <c r="F62">
        <v>0.52679909668531466</v>
      </c>
      <c r="G62">
        <v>0.63990566059235321</v>
      </c>
      <c r="I62">
        <v>0.5867575770445651</v>
      </c>
      <c r="J62">
        <v>0.57642130866796681</v>
      </c>
      <c r="K62">
        <v>0.61022496592419895</v>
      </c>
      <c r="M62">
        <v>0.46924039537079504</v>
      </c>
      <c r="N62">
        <v>0.54047029577589611</v>
      </c>
      <c r="O62">
        <v>0.55781570480976428</v>
      </c>
      <c r="Q62">
        <v>0.51685354900815994</v>
      </c>
    </row>
    <row r="63" spans="1:19" x14ac:dyDescent="0.25">
      <c r="A63">
        <v>0.61837950865805769</v>
      </c>
      <c r="B63">
        <v>0.56862633604183588</v>
      </c>
      <c r="C63">
        <v>0.57958875577038016</v>
      </c>
      <c r="D63">
        <v>0.60482186965445139</v>
      </c>
      <c r="F63">
        <v>0.53209549024853853</v>
      </c>
      <c r="G63">
        <v>0.61355882975074705</v>
      </c>
      <c r="I63">
        <v>0.56292293586560116</v>
      </c>
      <c r="J63">
        <v>0.56440992387075706</v>
      </c>
      <c r="K63">
        <v>0.58970543744593062</v>
      </c>
      <c r="M63">
        <v>0.59116741326310418</v>
      </c>
      <c r="N63">
        <v>0.57132940085090733</v>
      </c>
      <c r="O63">
        <v>0.44139917127871492</v>
      </c>
      <c r="Q63">
        <v>0.56570095091569239</v>
      </c>
    </row>
    <row r="64" spans="1:19" x14ac:dyDescent="0.25">
      <c r="A64">
        <v>0.6292175734505383</v>
      </c>
      <c r="B64">
        <v>0.62038354296206843</v>
      </c>
      <c r="C64">
        <v>0.57338334147826431</v>
      </c>
      <c r="D64">
        <v>0.61370603324981821</v>
      </c>
      <c r="F64">
        <v>0.54255652263922338</v>
      </c>
      <c r="G64">
        <v>0.61896333561068428</v>
      </c>
      <c r="I64">
        <v>0.62335620792023816</v>
      </c>
      <c r="J64">
        <v>0.55348128047349543</v>
      </c>
      <c r="K64">
        <v>0.54397003651445164</v>
      </c>
      <c r="M64">
        <v>0.58277171585894993</v>
      </c>
      <c r="N64">
        <v>0.53374258528956797</v>
      </c>
      <c r="O64">
        <v>0.50433539338748656</v>
      </c>
      <c r="Q64">
        <v>0.52462043073084885</v>
      </c>
    </row>
    <row r="65" spans="1:17" x14ac:dyDescent="0.25">
      <c r="A65">
        <v>0.61093444585939971</v>
      </c>
      <c r="B65">
        <v>0.62112679799747816</v>
      </c>
      <c r="C65">
        <v>0.62021679838493171</v>
      </c>
      <c r="D65">
        <v>0.63252521924816907</v>
      </c>
      <c r="F65">
        <v>0.64732861196414093</v>
      </c>
      <c r="G65">
        <v>0.56775247460903144</v>
      </c>
      <c r="I65">
        <v>0.6226483334294397</v>
      </c>
      <c r="J65">
        <v>0.57778683163864208</v>
      </c>
      <c r="K65">
        <v>0.59010593360750385</v>
      </c>
      <c r="M65">
        <v>0.66945695810978878</v>
      </c>
      <c r="N65">
        <v>0.56140983980004122</v>
      </c>
      <c r="O65">
        <v>0.5608102849405493</v>
      </c>
      <c r="Q65">
        <v>0.49641550927461653</v>
      </c>
    </row>
    <row r="66" spans="1:17" x14ac:dyDescent="0.25">
      <c r="A66">
        <v>0.63328238739254961</v>
      </c>
      <c r="B66">
        <v>0.61658158850090694</v>
      </c>
      <c r="C66">
        <v>0.64124704944240729</v>
      </c>
      <c r="D66">
        <v>0.59590569410392724</v>
      </c>
      <c r="F66">
        <v>0.54768826930252157</v>
      </c>
      <c r="G66">
        <v>0.5619361737709021</v>
      </c>
      <c r="I66">
        <v>0.584913603683612</v>
      </c>
      <c r="J66">
        <v>0.60942819267299686</v>
      </c>
      <c r="K66">
        <v>0.53826167073785924</v>
      </c>
      <c r="M66">
        <v>0.58505216110113956</v>
      </c>
      <c r="N66">
        <v>0.52167223950935726</v>
      </c>
      <c r="O66">
        <v>0.49768104130054058</v>
      </c>
      <c r="Q66">
        <v>0.52367804252357175</v>
      </c>
    </row>
    <row r="67" spans="1:17" x14ac:dyDescent="0.25">
      <c r="A67">
        <v>0.57543788332499879</v>
      </c>
      <c r="B67">
        <v>0.57166277922757547</v>
      </c>
      <c r="C67">
        <v>0.60269815314407549</v>
      </c>
      <c r="D67">
        <v>0.56544433423809337</v>
      </c>
      <c r="F67">
        <v>0.58015008290471692</v>
      </c>
      <c r="G67">
        <v>0.6030890989807971</v>
      </c>
      <c r="I67">
        <v>0.54864023538722206</v>
      </c>
      <c r="J67">
        <v>0.6173859286874025</v>
      </c>
      <c r="K67">
        <v>0.54680295361741715</v>
      </c>
      <c r="M67">
        <v>0.50658857844125216</v>
      </c>
      <c r="N67">
        <v>0.56393012729808401</v>
      </c>
      <c r="O67">
        <v>0.51406982944080593</v>
      </c>
      <c r="Q67">
        <v>0.54425116073425595</v>
      </c>
    </row>
    <row r="68" spans="1:17" x14ac:dyDescent="0.25">
      <c r="A68">
        <v>0.61555007539270035</v>
      </c>
      <c r="B68">
        <v>0.6188558390623351</v>
      </c>
      <c r="C68">
        <v>0.58214765888579489</v>
      </c>
      <c r="D68">
        <v>0.59924585332584901</v>
      </c>
      <c r="F68">
        <v>0.57425000692272743</v>
      </c>
      <c r="G68">
        <v>0.56279868030364422</v>
      </c>
      <c r="I68">
        <v>0.55059950982087957</v>
      </c>
      <c r="J68">
        <v>0.58010308195139482</v>
      </c>
      <c r="K68">
        <v>0.57711709781005194</v>
      </c>
      <c r="M68">
        <v>0.50809990628101609</v>
      </c>
      <c r="N68">
        <v>0.54735783440505859</v>
      </c>
      <c r="O68">
        <v>0.50076515110429509</v>
      </c>
      <c r="Q68">
        <v>0.55493289238185728</v>
      </c>
    </row>
    <row r="69" spans="1:17" x14ac:dyDescent="0.25">
      <c r="A69">
        <v>0.5959500782225291</v>
      </c>
      <c r="B69">
        <v>0.61764869177840787</v>
      </c>
      <c r="C69">
        <v>0.63435191853576067</v>
      </c>
      <c r="D69">
        <v>0.60345738728296328</v>
      </c>
      <c r="F69">
        <v>0.59386178228511677</v>
      </c>
      <c r="G69">
        <v>0.59430302883244268</v>
      </c>
      <c r="I69">
        <v>0.60118628596631396</v>
      </c>
      <c r="J69">
        <v>0.60331912455842018</v>
      </c>
      <c r="K69">
        <v>0.57628685638005328</v>
      </c>
      <c r="M69">
        <v>0.47957963908841672</v>
      </c>
      <c r="N69">
        <v>0.49984544896246014</v>
      </c>
      <c r="O69">
        <v>0.51262854774649347</v>
      </c>
      <c r="Q69">
        <v>0.5423810182030141</v>
      </c>
    </row>
    <row r="70" spans="1:17" x14ac:dyDescent="0.25">
      <c r="A70">
        <v>0.60423807679522445</v>
      </c>
      <c r="B70">
        <v>0.58716604688646734</v>
      </c>
      <c r="C70">
        <v>0.60250326818348099</v>
      </c>
      <c r="D70">
        <v>0.61072688550038035</v>
      </c>
      <c r="F70">
        <v>0.6140112310289374</v>
      </c>
      <c r="G70">
        <v>0.53740676201905069</v>
      </c>
      <c r="I70">
        <v>0.58489863256395525</v>
      </c>
      <c r="J70">
        <v>0.49991121171612007</v>
      </c>
      <c r="K70">
        <v>0.55890644635678643</v>
      </c>
      <c r="M70">
        <v>0.56256740898111579</v>
      </c>
      <c r="N70">
        <v>0.59338613431240295</v>
      </c>
      <c r="O70">
        <v>0.58488825420531532</v>
      </c>
      <c r="Q70">
        <v>0.4928533266098033</v>
      </c>
    </row>
    <row r="71" spans="1:17" x14ac:dyDescent="0.25">
      <c r="A71">
        <v>0.61897467287945285</v>
      </c>
      <c r="B71">
        <v>0.57077360727515825</v>
      </c>
      <c r="C71">
        <v>0.61501043450430226</v>
      </c>
      <c r="D71">
        <v>0.59513237824146303</v>
      </c>
      <c r="F71">
        <v>0.64564594617621629</v>
      </c>
      <c r="G71">
        <v>0.60315653188160145</v>
      </c>
      <c r="I71">
        <v>0.59445397400924826</v>
      </c>
      <c r="J71">
        <v>0.59255640361375528</v>
      </c>
      <c r="K71">
        <v>0.58098604251022945</v>
      </c>
      <c r="M71">
        <v>0.61828054901901919</v>
      </c>
      <c r="N71">
        <v>0.53490779246262044</v>
      </c>
      <c r="O71">
        <v>0.4622318179035359</v>
      </c>
      <c r="Q71">
        <v>0.55803670692174523</v>
      </c>
    </row>
    <row r="72" spans="1:17" x14ac:dyDescent="0.25">
      <c r="A72">
        <v>0.63938213568620017</v>
      </c>
      <c r="B72">
        <v>0.61007131339070664</v>
      </c>
      <c r="C72">
        <v>0.60265713709283764</v>
      </c>
      <c r="D72">
        <v>0.58614028580318445</v>
      </c>
      <c r="F72">
        <v>0.61343964467770373</v>
      </c>
      <c r="G72">
        <v>0.5787824219893053</v>
      </c>
      <c r="I72">
        <v>0.56530171212907554</v>
      </c>
      <c r="J72">
        <v>0.55386125187937563</v>
      </c>
      <c r="K72">
        <v>0.59289220351393246</v>
      </c>
      <c r="M72">
        <v>0.60517950713741486</v>
      </c>
      <c r="N72">
        <v>0.56706919528222843</v>
      </c>
      <c r="O72">
        <v>0.46178137065747188</v>
      </c>
      <c r="Q72">
        <v>0.52483371486491703</v>
      </c>
    </row>
    <row r="73" spans="1:17" x14ac:dyDescent="0.25">
      <c r="A73">
        <v>0.61266897681747479</v>
      </c>
      <c r="B73">
        <v>0.59810896696121696</v>
      </c>
      <c r="C73">
        <v>0.58833721149192408</v>
      </c>
      <c r="D73">
        <v>0.5873892589175983</v>
      </c>
      <c r="F73">
        <v>0.61332983427379084</v>
      </c>
      <c r="G73">
        <v>0.59889828868257267</v>
      </c>
      <c r="I73">
        <v>0.54839898772545337</v>
      </c>
      <c r="J73">
        <v>0.54583258033500659</v>
      </c>
      <c r="K73">
        <v>0.59660048910835095</v>
      </c>
      <c r="M73">
        <v>0.55355174859242462</v>
      </c>
      <c r="N73">
        <v>0.52418446381461004</v>
      </c>
      <c r="O73">
        <v>0.52688230968613181</v>
      </c>
      <c r="Q73">
        <v>0.49566479308041661</v>
      </c>
    </row>
    <row r="74" spans="1:17" x14ac:dyDescent="0.25">
      <c r="A74">
        <v>0.597385203155259</v>
      </c>
      <c r="B74">
        <v>0.60228567423302504</v>
      </c>
      <c r="C74">
        <v>0.60644407457637239</v>
      </c>
      <c r="D74">
        <v>0.60583086662655761</v>
      </c>
      <c r="F74">
        <v>0.61332628154942914</v>
      </c>
      <c r="G74">
        <v>0.57282639334284768</v>
      </c>
      <c r="I74">
        <v>0.58679799539246302</v>
      </c>
      <c r="J74">
        <v>0.55229760011095452</v>
      </c>
      <c r="K74">
        <v>0.57454603392282422</v>
      </c>
      <c r="M74">
        <v>0.60655979907415047</v>
      </c>
      <c r="N74">
        <v>0.49336388972550177</v>
      </c>
      <c r="O74">
        <v>0.52465449054189084</v>
      </c>
      <c r="Q74">
        <v>0.53462102614873974</v>
      </c>
    </row>
    <row r="75" spans="1:17" x14ac:dyDescent="0.25">
      <c r="A75">
        <v>0.60679617114893203</v>
      </c>
      <c r="B75">
        <v>0.59531782868044636</v>
      </c>
      <c r="C75">
        <v>0.61129781599216271</v>
      </c>
      <c r="D75">
        <v>0.62336072547381272</v>
      </c>
      <c r="F75">
        <v>0.62002914811041987</v>
      </c>
      <c r="G75">
        <v>0.634402530003083</v>
      </c>
      <c r="I75">
        <v>0.58527663770007254</v>
      </c>
      <c r="J75">
        <v>0.55895562093451057</v>
      </c>
      <c r="K75">
        <v>0.61965488778079303</v>
      </c>
      <c r="M75">
        <v>0.64041468573143534</v>
      </c>
      <c r="N75">
        <v>0.5180786065117664</v>
      </c>
      <c r="O75">
        <v>0.51633820103107786</v>
      </c>
      <c r="Q75">
        <v>0.48419056400615373</v>
      </c>
    </row>
    <row r="76" spans="1:17" x14ac:dyDescent="0.25">
      <c r="A76">
        <v>0.59992231886055236</v>
      </c>
      <c r="B76">
        <v>0.59950122434014219</v>
      </c>
      <c r="C76">
        <v>0.59546606256318391</v>
      </c>
      <c r="D76">
        <v>0.62001260625030619</v>
      </c>
      <c r="F76">
        <v>0.60988886208245829</v>
      </c>
      <c r="G76">
        <v>0.57737632560655794</v>
      </c>
      <c r="I76">
        <v>0.5631997475371241</v>
      </c>
      <c r="J76">
        <v>0.54080532713869833</v>
      </c>
      <c r="K76">
        <v>0.55822123339652363</v>
      </c>
      <c r="M76">
        <v>0.56303170435049288</v>
      </c>
      <c r="N76">
        <v>0.56513008783539098</v>
      </c>
      <c r="O76">
        <v>0.52931362883144528</v>
      </c>
      <c r="Q76">
        <v>0.55036089862021009</v>
      </c>
    </row>
    <row r="77" spans="1:17" x14ac:dyDescent="0.25">
      <c r="A77">
        <v>0.60733673182689174</v>
      </c>
      <c r="B77">
        <v>0.62818245228244984</v>
      </c>
      <c r="C77">
        <v>0.58916775526769749</v>
      </c>
      <c r="D77">
        <v>0.60394180316916302</v>
      </c>
      <c r="F77">
        <v>0.54719836940089472</v>
      </c>
      <c r="G77">
        <v>0.59536389575783322</v>
      </c>
      <c r="I77">
        <v>0.57824117390041951</v>
      </c>
      <c r="J77">
        <v>0.50301670941288001</v>
      </c>
      <c r="K77">
        <v>0.58583304886545418</v>
      </c>
      <c r="M77">
        <v>0.58893639500019901</v>
      </c>
      <c r="N77">
        <v>0.55057029998549778</v>
      </c>
      <c r="O77">
        <v>0.44701876265571172</v>
      </c>
      <c r="Q77">
        <v>0.4916302088952913</v>
      </c>
    </row>
    <row r="78" spans="1:17" x14ac:dyDescent="0.25">
      <c r="A78">
        <v>0.63095082186785567</v>
      </c>
      <c r="B78">
        <v>0.61893397428139774</v>
      </c>
      <c r="C78">
        <v>0.59553492607892666</v>
      </c>
      <c r="D78">
        <v>0.60395925062711642</v>
      </c>
      <c r="F78">
        <v>0.59643278035993608</v>
      </c>
      <c r="G78">
        <v>0.58342545774177212</v>
      </c>
      <c r="I78">
        <v>0.605403994431292</v>
      </c>
      <c r="J78">
        <v>0.55846047306455504</v>
      </c>
      <c r="K78">
        <v>0.52739441508585694</v>
      </c>
      <c r="M78">
        <v>0.53921705114734153</v>
      </c>
      <c r="N78">
        <v>0.47768471834849902</v>
      </c>
      <c r="O78">
        <v>0.55877386469023438</v>
      </c>
      <c r="Q78">
        <v>0.49196629952630039</v>
      </c>
    </row>
    <row r="79" spans="1:17" x14ac:dyDescent="0.25">
      <c r="A79">
        <v>0.64443864140201779</v>
      </c>
      <c r="B79">
        <v>0.58867869460806388</v>
      </c>
      <c r="C79">
        <v>0.58138782217444496</v>
      </c>
      <c r="D79">
        <v>0.60885343050080898</v>
      </c>
      <c r="F79">
        <v>0.60137446676390749</v>
      </c>
      <c r="G79">
        <v>0.6033637958704674</v>
      </c>
      <c r="I79">
        <v>0.55668318137252559</v>
      </c>
      <c r="J79">
        <v>0.54820832986286316</v>
      </c>
      <c r="K79">
        <v>0.58121248462835329</v>
      </c>
      <c r="M79">
        <v>0.60012892059797329</v>
      </c>
      <c r="N79">
        <v>0.53243227361130829</v>
      </c>
      <c r="O79">
        <v>0.51808781188744468</v>
      </c>
      <c r="Q79">
        <v>0.55351728799106381</v>
      </c>
    </row>
    <row r="80" spans="1:17" x14ac:dyDescent="0.25">
      <c r="A80">
        <v>0.57749060678059849</v>
      </c>
      <c r="B80">
        <v>0.6118202011197853</v>
      </c>
      <c r="C80">
        <v>0.64338350070498695</v>
      </c>
      <c r="D80">
        <v>0.5754513925171203</v>
      </c>
      <c r="F80">
        <v>0.63040717243651734</v>
      </c>
      <c r="G80">
        <v>0.5669977200721068</v>
      </c>
      <c r="I80">
        <v>0.56633747491212594</v>
      </c>
      <c r="J80">
        <v>0.59467991367865713</v>
      </c>
      <c r="K80">
        <v>0.59159786441770101</v>
      </c>
      <c r="M80">
        <v>0.58146394770047505</v>
      </c>
      <c r="N80">
        <v>0.56983470542277526</v>
      </c>
      <c r="O80">
        <v>0.45097384974816213</v>
      </c>
      <c r="Q80">
        <v>0.52412700074402796</v>
      </c>
    </row>
    <row r="81" spans="1:17" x14ac:dyDescent="0.25">
      <c r="A81">
        <v>0.62194854709114522</v>
      </c>
      <c r="B81">
        <v>0.64200944935277038</v>
      </c>
      <c r="C81">
        <v>0.62195814837844732</v>
      </c>
      <c r="D81">
        <v>0.61493230810628796</v>
      </c>
      <c r="F81">
        <v>0.61884491277621956</v>
      </c>
      <c r="G81">
        <v>0.58738902628708689</v>
      </c>
      <c r="I81">
        <v>0.60294227279926427</v>
      </c>
      <c r="J81">
        <v>0.56395448198207976</v>
      </c>
      <c r="K81">
        <v>0.56805552942011506</v>
      </c>
      <c r="M81">
        <v>0.56446084354525072</v>
      </c>
      <c r="N81">
        <v>0.52136990716816367</v>
      </c>
      <c r="O81">
        <v>0.48326300552434792</v>
      </c>
      <c r="Q81">
        <v>0.53469432647130877</v>
      </c>
    </row>
    <row r="82" spans="1:17" x14ac:dyDescent="0.25">
      <c r="A82">
        <v>0.59951030070148725</v>
      </c>
      <c r="B82">
        <v>0.63217135814540171</v>
      </c>
      <c r="C82">
        <v>0.62276118026014604</v>
      </c>
      <c r="D82">
        <v>0.61891270694709166</v>
      </c>
      <c r="F82">
        <v>0.59997178241460325</v>
      </c>
      <c r="G82">
        <v>0.5255182262335496</v>
      </c>
      <c r="I82">
        <v>0.57417184647400155</v>
      </c>
      <c r="J82">
        <v>0.6412765073840837</v>
      </c>
      <c r="K82">
        <v>0.5918836152037259</v>
      </c>
      <c r="M82">
        <v>0.60767266721613888</v>
      </c>
      <c r="N82">
        <v>0.48127686449107437</v>
      </c>
      <c r="O82">
        <v>0.50420357663586179</v>
      </c>
      <c r="Q82">
        <v>0.49346809378144169</v>
      </c>
    </row>
    <row r="83" spans="1:17" x14ac:dyDescent="0.25">
      <c r="A83">
        <v>0.63200967927482432</v>
      </c>
      <c r="B83">
        <v>0.58196727565039497</v>
      </c>
      <c r="C83">
        <v>0.60408159841776876</v>
      </c>
      <c r="D83">
        <v>0.57861079143585425</v>
      </c>
      <c r="F83">
        <v>0.59473030589877274</v>
      </c>
      <c r="G83">
        <v>0.59904681915691882</v>
      </c>
      <c r="I83">
        <v>0.56123476942123474</v>
      </c>
      <c r="J83">
        <v>0.62624977361670886</v>
      </c>
      <c r="K83">
        <v>0.58108184955956088</v>
      </c>
      <c r="M83">
        <v>0.58662340991764383</v>
      </c>
      <c r="N83">
        <v>0.56538358480724971</v>
      </c>
      <c r="O83">
        <v>0.49213363889199524</v>
      </c>
      <c r="Q83">
        <v>0.52351025990563815</v>
      </c>
    </row>
    <row r="84" spans="1:17" x14ac:dyDescent="0.25">
      <c r="A84">
        <v>0.6170224233541336</v>
      </c>
      <c r="B84">
        <v>0.61968778951736292</v>
      </c>
      <c r="C84">
        <v>0.60887533476567157</v>
      </c>
      <c r="D84">
        <v>0.60882549271559427</v>
      </c>
      <c r="F84">
        <v>0.62352372515108934</v>
      </c>
      <c r="G84">
        <v>0.58220267694823025</v>
      </c>
      <c r="I84">
        <v>0.5885190228905911</v>
      </c>
      <c r="J84">
        <v>0.55620579600786546</v>
      </c>
      <c r="K84">
        <v>0.61478330356259114</v>
      </c>
      <c r="M84">
        <v>0.54093295363231952</v>
      </c>
      <c r="N84">
        <v>0.44705388834075049</v>
      </c>
      <c r="O84">
        <v>0.52610770800531903</v>
      </c>
      <c r="Q84">
        <v>0.46654312871765674</v>
      </c>
    </row>
    <row r="85" spans="1:17" x14ac:dyDescent="0.25">
      <c r="A85">
        <v>0.63168331594596172</v>
      </c>
      <c r="B85">
        <v>0.61838853230668678</v>
      </c>
      <c r="C85">
        <v>0.63070787480949364</v>
      </c>
      <c r="D85">
        <v>0.60547646437221692</v>
      </c>
      <c r="F85">
        <v>0.59467771010366532</v>
      </c>
      <c r="G85">
        <v>0.63611584462149362</v>
      </c>
      <c r="I85">
        <v>0.55853095723819823</v>
      </c>
      <c r="J85">
        <v>0.50913415966153186</v>
      </c>
      <c r="K85">
        <v>0.54265453224962978</v>
      </c>
      <c r="M85">
        <v>0.47363499737910664</v>
      </c>
      <c r="N85">
        <v>0.54733646398071212</v>
      </c>
      <c r="Q85">
        <v>0.53238298736753065</v>
      </c>
    </row>
    <row r="86" spans="1:17" x14ac:dyDescent="0.25">
      <c r="A86">
        <v>0.58243845877259859</v>
      </c>
      <c r="B86">
        <v>0.60112149762706646</v>
      </c>
      <c r="C86">
        <v>0.60247650112533035</v>
      </c>
      <c r="D86">
        <v>0.62356310036440865</v>
      </c>
      <c r="F86">
        <v>0.58023851307380825</v>
      </c>
      <c r="G86">
        <v>0.57335651213151506</v>
      </c>
      <c r="I86">
        <v>0.58553096993427256</v>
      </c>
      <c r="J86">
        <v>0.45359667891015965</v>
      </c>
      <c r="K86">
        <v>0.55530633697038956</v>
      </c>
      <c r="M86">
        <v>0.55808735580226687</v>
      </c>
      <c r="N86">
        <v>0.48321361018520514</v>
      </c>
      <c r="Q86">
        <v>0.46981095598612427</v>
      </c>
    </row>
    <row r="87" spans="1:17" x14ac:dyDescent="0.25">
      <c r="A87">
        <v>0.63410894816071928</v>
      </c>
      <c r="B87">
        <v>0.5860905654093278</v>
      </c>
      <c r="C87">
        <v>0.5813697104450789</v>
      </c>
      <c r="D87">
        <v>0.58359708110781916</v>
      </c>
      <c r="F87">
        <v>0.50818184727602</v>
      </c>
      <c r="G87">
        <v>0.56864840808933592</v>
      </c>
      <c r="I87">
        <v>0.58747657395790065</v>
      </c>
      <c r="J87">
        <v>0.52018150827311826</v>
      </c>
      <c r="K87">
        <v>0.63411643885375013</v>
      </c>
      <c r="M87">
        <v>0.51980687642433288</v>
      </c>
      <c r="N87">
        <v>0.52482336659461737</v>
      </c>
      <c r="Q87">
        <v>0.46512775686931673</v>
      </c>
    </row>
    <row r="88" spans="1:17" x14ac:dyDescent="0.25">
      <c r="A88">
        <v>0.58220433784413717</v>
      </c>
      <c r="B88">
        <v>0.59635125955642099</v>
      </c>
      <c r="C88">
        <v>0.64932073093098475</v>
      </c>
      <c r="D88">
        <v>0.61947102568586898</v>
      </c>
      <c r="F88">
        <v>0.54279864637036501</v>
      </c>
      <c r="G88">
        <v>0.59305032396661639</v>
      </c>
      <c r="I88">
        <v>0.58617337383759738</v>
      </c>
      <c r="J88">
        <v>0.52589674016865562</v>
      </c>
      <c r="K88">
        <v>0.6032504442978488</v>
      </c>
      <c r="M88">
        <v>0.53227736018750915</v>
      </c>
      <c r="N88">
        <v>0.52492672412989816</v>
      </c>
      <c r="Q88">
        <v>0.52376338759545815</v>
      </c>
    </row>
    <row r="89" spans="1:17" x14ac:dyDescent="0.25">
      <c r="A89">
        <v>0.65559758289247072</v>
      </c>
      <c r="B89">
        <v>0.57850205878339633</v>
      </c>
      <c r="C89">
        <v>0.5768993965657967</v>
      </c>
      <c r="D89">
        <v>0.58542545763026044</v>
      </c>
      <c r="F89">
        <v>0.56435506605257191</v>
      </c>
      <c r="G89">
        <v>0.56544878322395875</v>
      </c>
      <c r="I89">
        <v>0.61297379803235708</v>
      </c>
      <c r="J89">
        <v>0.51214920622200177</v>
      </c>
      <c r="K89">
        <v>0.5914318313330319</v>
      </c>
      <c r="M89">
        <v>0.56384834127886241</v>
      </c>
      <c r="N89">
        <v>0.54470105387687628</v>
      </c>
      <c r="Q89">
        <v>0.50063269415280531</v>
      </c>
    </row>
    <row r="90" spans="1:17" x14ac:dyDescent="0.25">
      <c r="A90">
        <v>0.61758555787055458</v>
      </c>
      <c r="B90">
        <v>0.64495149663265228</v>
      </c>
      <c r="C90">
        <v>0.62311683233338344</v>
      </c>
      <c r="D90">
        <v>0.57573390160437976</v>
      </c>
      <c r="F90">
        <v>0.57595635914601495</v>
      </c>
      <c r="G90">
        <v>0.55741216448394471</v>
      </c>
      <c r="I90">
        <v>0.59290426821355657</v>
      </c>
      <c r="J90">
        <v>0.52336194289149718</v>
      </c>
      <c r="K90">
        <v>0.52878510420374625</v>
      </c>
      <c r="M90">
        <v>0.51157018242603636</v>
      </c>
      <c r="N90">
        <v>0.53226143112997659</v>
      </c>
      <c r="Q90">
        <v>0.51933948673690244</v>
      </c>
    </row>
    <row r="91" spans="1:17" x14ac:dyDescent="0.25">
      <c r="A91">
        <v>0.58839620376425339</v>
      </c>
      <c r="B91">
        <v>0.6255124771943058</v>
      </c>
      <c r="C91">
        <v>0.63525325029594504</v>
      </c>
      <c r="D91">
        <v>0.60541447092497158</v>
      </c>
      <c r="F91">
        <v>0.59856392055728802</v>
      </c>
      <c r="G91">
        <v>0.54047677727768273</v>
      </c>
      <c r="I91">
        <v>0.55198177038826179</v>
      </c>
      <c r="J91">
        <v>0.51433098863721727</v>
      </c>
      <c r="K91">
        <v>0.57171509625451722</v>
      </c>
      <c r="M91">
        <v>0.55853006680519302</v>
      </c>
      <c r="N91">
        <v>0.54219568584935784</v>
      </c>
      <c r="Q91">
        <v>0.5018775405219944</v>
      </c>
    </row>
    <row r="92" spans="1:17" x14ac:dyDescent="0.25">
      <c r="A92">
        <v>0.63642347043352088</v>
      </c>
      <c r="B92">
        <v>0.65134838011112772</v>
      </c>
      <c r="C92">
        <v>0.61237303436969093</v>
      </c>
      <c r="D92">
        <v>0.58445304192370362</v>
      </c>
      <c r="F92">
        <v>0.51492447206533176</v>
      </c>
      <c r="G92">
        <v>0.52524101613687946</v>
      </c>
      <c r="I92">
        <v>0.55015756158393037</v>
      </c>
      <c r="J92">
        <v>0.57790348765524457</v>
      </c>
      <c r="K92">
        <v>0.51649023628670365</v>
      </c>
      <c r="M92">
        <v>0.55938510258348162</v>
      </c>
      <c r="N92">
        <v>0.50303863778737612</v>
      </c>
      <c r="Q92">
        <v>0.47983389689116024</v>
      </c>
    </row>
    <row r="93" spans="1:17" x14ac:dyDescent="0.25">
      <c r="A93">
        <v>0.59367845372171357</v>
      </c>
      <c r="B93">
        <v>0.6352905782679914</v>
      </c>
      <c r="C93">
        <v>0.58761830769350154</v>
      </c>
      <c r="D93">
        <v>0.572153546225043</v>
      </c>
      <c r="F93">
        <v>0.53785052350047002</v>
      </c>
      <c r="G93">
        <v>0.5830664414792881</v>
      </c>
      <c r="I93">
        <v>0.62816509375831475</v>
      </c>
      <c r="J93">
        <v>0.55968430485342713</v>
      </c>
      <c r="K93">
        <v>0.55094599649943754</v>
      </c>
      <c r="M93">
        <v>0.51591616295196474</v>
      </c>
      <c r="N93">
        <v>0.47548472921938484</v>
      </c>
      <c r="Q93">
        <v>0.52002362870660335</v>
      </c>
    </row>
    <row r="94" spans="1:17" x14ac:dyDescent="0.25">
      <c r="A94">
        <v>0.58528666219783787</v>
      </c>
      <c r="B94">
        <v>0.63094596926436364</v>
      </c>
      <c r="C94">
        <v>0.62925568311134206</v>
      </c>
      <c r="D94">
        <v>0.56996434134026763</v>
      </c>
      <c r="F94">
        <v>0.52516425828526747</v>
      </c>
      <c r="G94">
        <v>0.55805265572214535</v>
      </c>
      <c r="I94">
        <v>0.62599424462442843</v>
      </c>
      <c r="J94">
        <v>0.5935330942318261</v>
      </c>
      <c r="K94">
        <v>0.55070761633851695</v>
      </c>
      <c r="M94">
        <v>0.52845153487608443</v>
      </c>
      <c r="N94">
        <v>0.58523906626745337</v>
      </c>
      <c r="Q94">
        <v>0.53464955157564775</v>
      </c>
    </row>
    <row r="95" spans="1:17" x14ac:dyDescent="0.25">
      <c r="A95">
        <v>0.59137467696474144</v>
      </c>
      <c r="B95">
        <v>0.61798346802721449</v>
      </c>
      <c r="C95">
        <v>0.53673417834012138</v>
      </c>
      <c r="D95">
        <v>0.62461788348339908</v>
      </c>
      <c r="F95">
        <v>0.54374070129960284</v>
      </c>
      <c r="G95">
        <v>0.58880846440049073</v>
      </c>
      <c r="I95">
        <v>0.60827230221867168</v>
      </c>
      <c r="J95">
        <v>0.5863536638245116</v>
      </c>
      <c r="K95">
        <v>0.56438900226363931</v>
      </c>
      <c r="M95">
        <v>0.53991138038783648</v>
      </c>
      <c r="N95">
        <v>0.54708193458079013</v>
      </c>
      <c r="Q95">
        <v>0.524766977813381</v>
      </c>
    </row>
    <row r="96" spans="1:17" x14ac:dyDescent="0.25">
      <c r="A96">
        <v>0.61290856551565731</v>
      </c>
      <c r="B96">
        <v>0.5939890701417746</v>
      </c>
      <c r="C96">
        <v>0.61847225652508475</v>
      </c>
      <c r="D96">
        <v>0.61513947794165025</v>
      </c>
      <c r="F96">
        <v>0.55217466342090527</v>
      </c>
      <c r="G96">
        <v>0.57746308957200843</v>
      </c>
      <c r="I96">
        <v>0.59733714390323411</v>
      </c>
      <c r="J96">
        <v>0.55633268185773543</v>
      </c>
      <c r="K96">
        <v>0.60087457546318479</v>
      </c>
      <c r="M96">
        <v>0.48912188255827022</v>
      </c>
      <c r="N96">
        <v>0.5447199535505638</v>
      </c>
      <c r="Q96">
        <v>0.50819421638798756</v>
      </c>
    </row>
    <row r="97" spans="1:17" x14ac:dyDescent="0.25">
      <c r="A97">
        <v>0.52801292430158198</v>
      </c>
      <c r="B97">
        <v>0.64361498837155884</v>
      </c>
      <c r="C97">
        <v>0.61234486518914133</v>
      </c>
      <c r="D97">
        <v>0.61625005468937144</v>
      </c>
      <c r="F97">
        <v>0.53330014313426022</v>
      </c>
      <c r="G97">
        <v>0.60023662224022212</v>
      </c>
      <c r="I97">
        <v>0.56191049427149697</v>
      </c>
      <c r="J97">
        <v>0.56909599813032408</v>
      </c>
      <c r="K97">
        <v>0.54565756598832671</v>
      </c>
      <c r="M97">
        <v>0.45810752431366836</v>
      </c>
      <c r="N97">
        <v>0.62659382265823993</v>
      </c>
      <c r="Q97">
        <v>0.46179812687641836</v>
      </c>
    </row>
    <row r="98" spans="1:17" x14ac:dyDescent="0.25">
      <c r="A98">
        <v>0.57033590748395946</v>
      </c>
      <c r="B98">
        <v>0.6261056294868107</v>
      </c>
      <c r="C98">
        <v>0.55552410609792569</v>
      </c>
      <c r="D98">
        <v>0.58838271672371967</v>
      </c>
      <c r="F98">
        <v>0.55112294858615296</v>
      </c>
      <c r="G98">
        <v>0.60159333763170353</v>
      </c>
      <c r="I98">
        <v>0.56893036688172505</v>
      </c>
      <c r="J98">
        <v>0.58658157867424565</v>
      </c>
      <c r="K98">
        <v>0.5810455045956433</v>
      </c>
      <c r="M98">
        <v>0.5315607279556045</v>
      </c>
      <c r="N98">
        <v>0.48744679439777711</v>
      </c>
      <c r="Q98">
        <v>0.5050384452389749</v>
      </c>
    </row>
    <row r="99" spans="1:17" x14ac:dyDescent="0.25">
      <c r="A99">
        <v>0.57365313773788285</v>
      </c>
      <c r="B99">
        <v>0.62924247247264375</v>
      </c>
      <c r="C99">
        <v>0.60511951167956113</v>
      </c>
      <c r="D99">
        <v>0.61880483322542668</v>
      </c>
      <c r="F99">
        <v>0.57755730041353315</v>
      </c>
      <c r="G99">
        <v>0.56545432231475901</v>
      </c>
      <c r="I99">
        <v>0.57647696420887828</v>
      </c>
      <c r="J99">
        <v>0.55887222233823319</v>
      </c>
      <c r="K99">
        <v>0.55185702757587374</v>
      </c>
      <c r="M99">
        <v>0.51004433209910138</v>
      </c>
      <c r="N99">
        <v>0.51959933067518904</v>
      </c>
      <c r="Q99">
        <v>0.51089735647849199</v>
      </c>
    </row>
    <row r="100" spans="1:17" x14ac:dyDescent="0.25">
      <c r="A100">
        <v>0.56901465479595736</v>
      </c>
      <c r="B100">
        <v>0.665912623328762</v>
      </c>
      <c r="C100">
        <v>0.61515345998030979</v>
      </c>
      <c r="D100">
        <v>0.610951478657763</v>
      </c>
      <c r="F100">
        <v>0.55719531798471733</v>
      </c>
      <c r="G100">
        <v>0.58653141266838649</v>
      </c>
      <c r="I100">
        <v>0.54813358646304267</v>
      </c>
      <c r="J100">
        <v>0.56844703539900976</v>
      </c>
      <c r="K100">
        <v>0.52821738823620912</v>
      </c>
      <c r="M100">
        <v>0.49745668246107611</v>
      </c>
      <c r="N100">
        <v>0.50565140809553233</v>
      </c>
      <c r="Q100">
        <v>0.4957471179814637</v>
      </c>
    </row>
    <row r="101" spans="1:17" x14ac:dyDescent="0.25">
      <c r="A101">
        <v>0.56183666807827015</v>
      </c>
      <c r="B101">
        <v>0.62651163265493259</v>
      </c>
      <c r="C101">
        <v>0.60889985203379049</v>
      </c>
      <c r="D101">
        <v>0.61123242937473354</v>
      </c>
      <c r="F101">
        <v>0.55247458886886336</v>
      </c>
      <c r="G101">
        <v>0.59014615264157855</v>
      </c>
      <c r="I101">
        <v>0.53347505693213582</v>
      </c>
      <c r="J101">
        <v>0.57982771510799269</v>
      </c>
      <c r="K101">
        <v>0.59099641043935347</v>
      </c>
      <c r="M101">
        <v>0.57496240980543878</v>
      </c>
      <c r="N101">
        <v>0.58679043973961098</v>
      </c>
      <c r="Q101">
        <v>0.51393338211027373</v>
      </c>
    </row>
    <row r="102" spans="1:17" x14ac:dyDescent="0.25">
      <c r="A102">
        <v>0.59335657481011694</v>
      </c>
      <c r="B102">
        <v>0.61912720676668997</v>
      </c>
      <c r="C102">
        <v>0.5822194616003562</v>
      </c>
      <c r="D102">
        <v>0.60785228058510699</v>
      </c>
      <c r="F102">
        <v>0.54569558009373953</v>
      </c>
      <c r="G102">
        <v>0.53393760224777642</v>
      </c>
      <c r="I102">
        <v>0.52090272492147571</v>
      </c>
      <c r="J102">
        <v>0.63471594479795501</v>
      </c>
      <c r="K102">
        <v>0.53558478640785845</v>
      </c>
      <c r="M102">
        <v>0.52462232591923386</v>
      </c>
      <c r="N102">
        <v>0.56988193050349079</v>
      </c>
      <c r="Q102">
        <v>0.49830206756351469</v>
      </c>
    </row>
    <row r="103" spans="1:17" x14ac:dyDescent="0.25">
      <c r="A103">
        <v>0.61125201563220155</v>
      </c>
      <c r="B103">
        <v>0.62291527897640864</v>
      </c>
      <c r="C103">
        <v>0.59501036967062892</v>
      </c>
      <c r="D103">
        <v>0.61525500727692717</v>
      </c>
      <c r="F103">
        <v>0.55042891563658281</v>
      </c>
      <c r="G103">
        <v>0.58352283282909445</v>
      </c>
      <c r="I103">
        <v>0.55256211779251785</v>
      </c>
      <c r="J103">
        <v>0.47373569881560668</v>
      </c>
      <c r="K103">
        <v>0.53665757031824746</v>
      </c>
      <c r="M103">
        <v>0.49742841431079071</v>
      </c>
      <c r="N103">
        <v>0.55853396069043726</v>
      </c>
      <c r="Q103">
        <v>0.57369204809654462</v>
      </c>
    </row>
    <row r="104" spans="1:17" x14ac:dyDescent="0.25">
      <c r="A104">
        <v>0.59920725950044029</v>
      </c>
      <c r="B104">
        <v>0.62224748387786422</v>
      </c>
      <c r="C104">
        <v>0.58548074689080654</v>
      </c>
      <c r="D104">
        <v>0.64955325608032588</v>
      </c>
      <c r="F104">
        <v>0.53583845866116808</v>
      </c>
      <c r="G104">
        <v>0.63276876091412482</v>
      </c>
      <c r="I104">
        <v>0.56296366996693215</v>
      </c>
      <c r="J104">
        <v>0.50511540864725746</v>
      </c>
      <c r="K104">
        <v>0.58760042012081981</v>
      </c>
      <c r="M104">
        <v>0.55261335144250079</v>
      </c>
      <c r="N104">
        <v>0.59818840134231044</v>
      </c>
      <c r="Q104">
        <v>0.55394625691501298</v>
      </c>
    </row>
    <row r="105" spans="1:17" x14ac:dyDescent="0.25">
      <c r="A105">
        <v>0.62033788093005615</v>
      </c>
      <c r="B105">
        <v>0.62798591042317586</v>
      </c>
      <c r="C105">
        <v>0.64760611552207403</v>
      </c>
      <c r="D105">
        <v>0.62366778824112568</v>
      </c>
      <c r="F105">
        <v>0.5151124727977654</v>
      </c>
      <c r="G105">
        <v>0.61374851500423211</v>
      </c>
      <c r="I105">
        <v>0.54446521780376078</v>
      </c>
      <c r="J105">
        <v>0.51349745003637048</v>
      </c>
      <c r="K105">
        <v>0.57970416067333341</v>
      </c>
      <c r="M105">
        <v>0.50679260204427379</v>
      </c>
      <c r="N105">
        <v>0.59170762326118687</v>
      </c>
      <c r="Q105">
        <v>0.53897890557440309</v>
      </c>
    </row>
    <row r="106" spans="1:17" x14ac:dyDescent="0.25">
      <c r="A106">
        <v>0.58003237780932115</v>
      </c>
      <c r="B106">
        <v>0.5794789915262657</v>
      </c>
      <c r="C106">
        <v>0.63516025503633233</v>
      </c>
      <c r="D106">
        <v>0.58097000535037613</v>
      </c>
      <c r="F106">
        <v>0.52303912957657095</v>
      </c>
      <c r="G106">
        <v>0.64451344212276984</v>
      </c>
      <c r="I106">
        <v>0.5562049867152844</v>
      </c>
      <c r="J106">
        <v>0.55001799222099357</v>
      </c>
      <c r="K106">
        <v>0.56932832686853918</v>
      </c>
      <c r="M106">
        <v>0.47233932225002251</v>
      </c>
      <c r="N106">
        <v>0.58033308088445601</v>
      </c>
      <c r="Q106">
        <v>0.48893118618100817</v>
      </c>
    </row>
    <row r="107" spans="1:17" x14ac:dyDescent="0.25">
      <c r="A107">
        <v>0.59495358096176798</v>
      </c>
      <c r="B107">
        <v>0.61338380774557</v>
      </c>
      <c r="C107">
        <v>0.57997178236760527</v>
      </c>
      <c r="D107">
        <v>0.60134258233135451</v>
      </c>
      <c r="F107">
        <v>0.60570879340662476</v>
      </c>
      <c r="G107">
        <v>0.49851466534469185</v>
      </c>
      <c r="I107">
        <v>0.58137480555791743</v>
      </c>
      <c r="J107">
        <v>0.52040756089859508</v>
      </c>
      <c r="K107">
        <v>0.54344889194293977</v>
      </c>
      <c r="M107">
        <v>0.38197384694987829</v>
      </c>
      <c r="N107">
        <v>0.58021372174327634</v>
      </c>
      <c r="Q107">
        <v>0.46750425887715091</v>
      </c>
    </row>
    <row r="108" spans="1:17" x14ac:dyDescent="0.25">
      <c r="A108">
        <v>0.57916709016817358</v>
      </c>
      <c r="B108">
        <v>0.60197495288489355</v>
      </c>
      <c r="C108">
        <v>0.56516050332297429</v>
      </c>
      <c r="D108">
        <v>0.58803436394938158</v>
      </c>
      <c r="F108">
        <v>0.52689033401039698</v>
      </c>
      <c r="G108">
        <v>0.52339344631500384</v>
      </c>
      <c r="I108">
        <v>0.59432935212789517</v>
      </c>
      <c r="J108">
        <v>0.59080135691802405</v>
      </c>
      <c r="K108">
        <v>0.5434577246308242</v>
      </c>
      <c r="M108">
        <v>0.53624505771953013</v>
      </c>
      <c r="N108">
        <v>0.60539424592872371</v>
      </c>
      <c r="Q108">
        <v>0.45660331094045364</v>
      </c>
    </row>
    <row r="109" spans="1:17" x14ac:dyDescent="0.25">
      <c r="A109">
        <v>0.55140019281199071</v>
      </c>
      <c r="B109">
        <v>0.59528939988332275</v>
      </c>
      <c r="C109">
        <v>0.64803265642630148</v>
      </c>
      <c r="D109">
        <v>0.58966840254435438</v>
      </c>
      <c r="F109">
        <v>0.56766102171450383</v>
      </c>
      <c r="G109">
        <v>0.56611424259184828</v>
      </c>
      <c r="I109">
        <v>0.59375496353105695</v>
      </c>
      <c r="J109">
        <v>0.57192787837886472</v>
      </c>
      <c r="K109">
        <v>0.57889847609311829</v>
      </c>
      <c r="M109">
        <v>0.55531665820233911</v>
      </c>
      <c r="N109">
        <v>0.52542108466643334</v>
      </c>
      <c r="Q109">
        <v>0.472264885960829</v>
      </c>
    </row>
    <row r="110" spans="1:17" x14ac:dyDescent="0.25">
      <c r="A110">
        <v>0.59640958035936908</v>
      </c>
      <c r="B110">
        <v>0.62431179025463501</v>
      </c>
      <c r="C110">
        <v>0.57711064035760817</v>
      </c>
      <c r="D110">
        <v>0.57862974376260445</v>
      </c>
      <c r="F110">
        <v>0.49954398433730396</v>
      </c>
      <c r="G110">
        <v>0.5127180122873084</v>
      </c>
      <c r="I110">
        <v>0.56526523586634658</v>
      </c>
      <c r="J110">
        <v>0.57861445119805921</v>
      </c>
      <c r="K110">
        <v>0.57883484191432066</v>
      </c>
      <c r="M110">
        <v>0.49492134558415463</v>
      </c>
      <c r="N110">
        <v>0.5309705040302799</v>
      </c>
      <c r="Q110">
        <v>0.49186467266416672</v>
      </c>
    </row>
    <row r="111" spans="1:17" x14ac:dyDescent="0.25">
      <c r="A111">
        <v>0.57644602345666462</v>
      </c>
      <c r="B111">
        <v>0.57693322789303181</v>
      </c>
      <c r="C111">
        <v>0.57032145165591697</v>
      </c>
      <c r="D111">
        <v>0.59539573057165784</v>
      </c>
      <c r="F111">
        <v>0.52496061952389173</v>
      </c>
      <c r="G111">
        <v>0.55880324287347616</v>
      </c>
      <c r="I111">
        <v>0.59109565724782742</v>
      </c>
      <c r="J111">
        <v>0.52042350977565477</v>
      </c>
      <c r="K111">
        <v>0.58686887963902945</v>
      </c>
      <c r="M111">
        <v>0.54294745329337391</v>
      </c>
      <c r="N111">
        <v>0.49118060675445047</v>
      </c>
      <c r="Q111">
        <v>0.47329940275814714</v>
      </c>
    </row>
    <row r="112" spans="1:17" x14ac:dyDescent="0.25">
      <c r="A112">
        <v>0.58306919483117692</v>
      </c>
      <c r="B112">
        <v>0.56729067517216525</v>
      </c>
      <c r="C112">
        <v>0.56860993471401067</v>
      </c>
      <c r="D112">
        <v>0.58642585620001342</v>
      </c>
      <c r="F112">
        <v>0.53728537948897426</v>
      </c>
      <c r="G112">
        <v>0.52091761805819936</v>
      </c>
      <c r="I112">
        <v>0.60654868514017446</v>
      </c>
      <c r="J112">
        <v>0.53226539707147791</v>
      </c>
      <c r="K112">
        <v>0.57914406455185852</v>
      </c>
      <c r="M112">
        <v>0.50521281261179007</v>
      </c>
      <c r="N112">
        <v>0.55967624991981335</v>
      </c>
      <c r="Q112">
        <v>0.52923119789183815</v>
      </c>
    </row>
    <row r="113" spans="1:17" x14ac:dyDescent="0.25">
      <c r="A113">
        <v>0.5674338971796391</v>
      </c>
      <c r="B113">
        <v>0.62519615796009487</v>
      </c>
      <c r="C113">
        <v>0.58964640227277942</v>
      </c>
      <c r="D113">
        <v>0.56381544704081199</v>
      </c>
      <c r="F113">
        <v>0.60325205062840592</v>
      </c>
      <c r="G113">
        <v>0.56978041760919407</v>
      </c>
      <c r="I113">
        <v>0.58728301561818486</v>
      </c>
      <c r="J113">
        <v>0.52000065276159602</v>
      </c>
      <c r="K113">
        <v>0.5646423499797556</v>
      </c>
      <c r="M113">
        <v>0.56317523136387526</v>
      </c>
      <c r="N113">
        <v>0.50164902178935533</v>
      </c>
      <c r="Q113">
        <v>0.47384729081269233</v>
      </c>
    </row>
    <row r="114" spans="1:17" x14ac:dyDescent="0.25">
      <c r="A114">
        <v>0.61428479239902833</v>
      </c>
      <c r="B114">
        <v>0.58545310957164476</v>
      </c>
      <c r="C114">
        <v>0.58365643210115126</v>
      </c>
      <c r="D114">
        <v>0.59763860441912031</v>
      </c>
      <c r="F114">
        <v>0.50777688465722171</v>
      </c>
      <c r="G114">
        <v>0.56395141763422474</v>
      </c>
      <c r="I114">
        <v>0.50212059484702709</v>
      </c>
      <c r="J114">
        <v>0.54062176339370083</v>
      </c>
      <c r="K114">
        <v>0.52828546120795294</v>
      </c>
      <c r="M114">
        <v>0.45769171257142482</v>
      </c>
      <c r="N114">
        <v>0.50285018341451826</v>
      </c>
      <c r="Q114">
        <v>0.48267054601330417</v>
      </c>
    </row>
    <row r="115" spans="1:17" x14ac:dyDescent="0.25">
      <c r="A115">
        <v>0.58989597912884151</v>
      </c>
      <c r="B115">
        <v>0.61343034239275462</v>
      </c>
      <c r="C115">
        <v>0.57411163941475374</v>
      </c>
      <c r="D115">
        <v>0.58059739661760068</v>
      </c>
      <c r="F115">
        <v>0.47730484225758568</v>
      </c>
      <c r="G115">
        <v>0.55771590218683764</v>
      </c>
      <c r="I115">
        <v>0.46906808510701747</v>
      </c>
      <c r="J115">
        <v>0.54398433703789739</v>
      </c>
      <c r="K115">
        <v>0.60135780402315431</v>
      </c>
      <c r="M115">
        <v>0.49774962838965403</v>
      </c>
      <c r="N115">
        <v>0.51828703507487561</v>
      </c>
      <c r="Q115">
        <v>0.4917888845579837</v>
      </c>
    </row>
    <row r="116" spans="1:17" x14ac:dyDescent="0.25">
      <c r="A116">
        <v>0.63197777423917945</v>
      </c>
      <c r="B116">
        <v>0.62424601845564576</v>
      </c>
      <c r="C116">
        <v>0.60575141344640704</v>
      </c>
      <c r="D116">
        <v>0.56187312671374867</v>
      </c>
      <c r="F116">
        <v>0.4850620507438313</v>
      </c>
      <c r="G116">
        <v>0.60271092953931205</v>
      </c>
      <c r="I116">
        <v>0.59361566713164016</v>
      </c>
      <c r="J116">
        <v>0.47594071206548832</v>
      </c>
      <c r="K116">
        <v>0.58548228858377915</v>
      </c>
      <c r="M116">
        <v>0.55468627101378509</v>
      </c>
      <c r="N116">
        <v>0.54711809002827161</v>
      </c>
      <c r="Q116">
        <v>0.53852356273548885</v>
      </c>
    </row>
    <row r="117" spans="1:17" x14ac:dyDescent="0.25">
      <c r="A117">
        <v>0.60678006198007084</v>
      </c>
      <c r="B117">
        <v>0.62111760822302753</v>
      </c>
      <c r="C117">
        <v>0.60746673352326397</v>
      </c>
      <c r="D117">
        <v>0.63034028889859939</v>
      </c>
      <c r="F117">
        <v>0.53840331514724549</v>
      </c>
      <c r="G117">
        <v>0.3125358924988717</v>
      </c>
      <c r="I117">
        <v>0.52831610634503923</v>
      </c>
      <c r="J117">
        <v>0.51968865755434968</v>
      </c>
      <c r="K117">
        <v>0.57780762603148361</v>
      </c>
      <c r="M117">
        <v>0.53019470581165817</v>
      </c>
      <c r="N117">
        <v>0.51616941424157414</v>
      </c>
      <c r="Q117">
        <v>0.48198080638482926</v>
      </c>
    </row>
    <row r="118" spans="1:17" x14ac:dyDescent="0.25">
      <c r="A118">
        <v>0.60484559980492592</v>
      </c>
      <c r="B118">
        <v>0.61213459118083036</v>
      </c>
      <c r="C118">
        <v>0.61959606973439851</v>
      </c>
      <c r="D118">
        <v>0.60183124531603194</v>
      </c>
      <c r="F118">
        <v>0.53800596300456571</v>
      </c>
      <c r="G118">
        <v>0.46648397321191515</v>
      </c>
      <c r="I118">
        <v>0.49282493893553581</v>
      </c>
      <c r="J118">
        <v>0.64961814684888486</v>
      </c>
      <c r="K118">
        <v>0.57236327838977152</v>
      </c>
      <c r="M118">
        <v>0.50323186117112417</v>
      </c>
      <c r="Q118">
        <v>0.49494747661763677</v>
      </c>
    </row>
    <row r="119" spans="1:17" x14ac:dyDescent="0.25">
      <c r="A119">
        <v>0.64377255987696358</v>
      </c>
      <c r="B119">
        <v>0.58832921326448484</v>
      </c>
      <c r="C119">
        <v>0.60771291723099607</v>
      </c>
      <c r="D119">
        <v>0.59687042347249442</v>
      </c>
      <c r="F119">
        <v>0.57006956634109218</v>
      </c>
      <c r="G119">
        <v>0.35762199880419199</v>
      </c>
      <c r="I119">
        <v>0.64527922854051323</v>
      </c>
      <c r="J119">
        <v>0.58543670113866786</v>
      </c>
      <c r="K119">
        <v>0.52322233674530372</v>
      </c>
      <c r="M119">
        <v>0.51221710265823284</v>
      </c>
      <c r="Q119">
        <v>0.57667174264193377</v>
      </c>
    </row>
    <row r="120" spans="1:17" x14ac:dyDescent="0.25">
      <c r="A120">
        <v>0.60543563508203446</v>
      </c>
      <c r="B120">
        <v>0.57030724836734803</v>
      </c>
      <c r="C120">
        <v>0.67542394207839629</v>
      </c>
      <c r="D120">
        <v>0.55762117760827079</v>
      </c>
      <c r="F120">
        <v>0.56142011235561606</v>
      </c>
      <c r="G120">
        <v>0.45033368433743237</v>
      </c>
      <c r="I120">
        <v>0.61001417772790334</v>
      </c>
      <c r="J120">
        <v>0.55211194661784191</v>
      </c>
      <c r="K120">
        <v>0.57971620715898486</v>
      </c>
      <c r="M120">
        <v>0.46451153891492097</v>
      </c>
    </row>
    <row r="121" spans="1:17" x14ac:dyDescent="0.25">
      <c r="A121">
        <v>0.63149470466799285</v>
      </c>
      <c r="B121">
        <v>0.58762704081422434</v>
      </c>
      <c r="C121">
        <v>0.621214986678709</v>
      </c>
      <c r="D121">
        <v>0.60970726867565961</v>
      </c>
      <c r="F121">
        <v>0.52623612113646168</v>
      </c>
      <c r="G121">
        <v>0.56277625783488994</v>
      </c>
      <c r="I121">
        <v>0.52816434566371195</v>
      </c>
      <c r="J121">
        <v>0.55224621967516052</v>
      </c>
      <c r="K121">
        <v>0.55847274921444567</v>
      </c>
      <c r="M121">
        <v>0.46378032338265535</v>
      </c>
    </row>
    <row r="122" spans="1:17" x14ac:dyDescent="0.25">
      <c r="A122">
        <v>0.62883660958727794</v>
      </c>
      <c r="B122">
        <v>0.57033103891907422</v>
      </c>
      <c r="C122">
        <v>0.59448885625958947</v>
      </c>
      <c r="D122">
        <v>0.56613097821901104</v>
      </c>
      <c r="F122">
        <v>0.54471165873697747</v>
      </c>
      <c r="G122">
        <v>0.59720059466211128</v>
      </c>
      <c r="I122">
        <v>0.52156981680150893</v>
      </c>
      <c r="J122">
        <v>0.55467024165528589</v>
      </c>
      <c r="K122">
        <v>0.57105774436538204</v>
      </c>
      <c r="M122">
        <v>0.48123111666289309</v>
      </c>
    </row>
    <row r="123" spans="1:17" x14ac:dyDescent="0.25">
      <c r="A123">
        <v>0.66667943441719313</v>
      </c>
      <c r="B123">
        <v>0.57632845553476186</v>
      </c>
      <c r="C123">
        <v>0.63486903973423336</v>
      </c>
      <c r="D123">
        <v>0.59739146913551899</v>
      </c>
      <c r="F123">
        <v>0.57473478070591566</v>
      </c>
      <c r="G123">
        <v>0.5135720738962517</v>
      </c>
      <c r="I123">
        <v>0.63703111467394313</v>
      </c>
      <c r="J123">
        <v>0.50969208824179002</v>
      </c>
      <c r="K123">
        <v>0.57890627294041297</v>
      </c>
      <c r="M123">
        <v>0.48888735366775099</v>
      </c>
    </row>
    <row r="124" spans="1:17" x14ac:dyDescent="0.25">
      <c r="A124">
        <v>0.59529301533882717</v>
      </c>
      <c r="B124">
        <v>0.59533394860273625</v>
      </c>
      <c r="C124">
        <v>0.67438570502170769</v>
      </c>
      <c r="D124">
        <v>0.53860917943372999</v>
      </c>
      <c r="F124">
        <v>0.53360605340321865</v>
      </c>
      <c r="G124">
        <v>0.51272882102946127</v>
      </c>
      <c r="I124">
        <v>0.52497298049981866</v>
      </c>
      <c r="J124">
        <v>0.50042576593636334</v>
      </c>
      <c r="K124">
        <v>0.58182322978291667</v>
      </c>
      <c r="M124">
        <v>0.51998204310980456</v>
      </c>
    </row>
    <row r="125" spans="1:17" x14ac:dyDescent="0.25">
      <c r="A125">
        <v>0.61105367439073532</v>
      </c>
      <c r="B125">
        <v>0.55550588725366101</v>
      </c>
      <c r="C125">
        <v>0.67778144066638901</v>
      </c>
      <c r="D125">
        <v>0.60173550000227594</v>
      </c>
      <c r="F125">
        <v>0.54644738197395593</v>
      </c>
      <c r="G125">
        <v>0.47810415796256472</v>
      </c>
      <c r="I125">
        <v>0.49276571154247578</v>
      </c>
      <c r="J125">
        <v>0.49005862442285703</v>
      </c>
      <c r="K125">
        <v>0.62878643669463996</v>
      </c>
      <c r="M125">
        <v>0.5242186862773881</v>
      </c>
    </row>
    <row r="126" spans="1:17" x14ac:dyDescent="0.25">
      <c r="A126">
        <v>0.5968131091320199</v>
      </c>
      <c r="B126">
        <v>0.58250940333136314</v>
      </c>
      <c r="C126">
        <v>0.65378712389919669</v>
      </c>
      <c r="D126">
        <v>0.62913227487266643</v>
      </c>
      <c r="F126">
        <v>0.61663729513896204</v>
      </c>
      <c r="G126">
        <v>0.54904262822330585</v>
      </c>
      <c r="I126">
        <v>0.63360454951392176</v>
      </c>
      <c r="J126">
        <v>0.52699411830279619</v>
      </c>
      <c r="K126">
        <v>0.61673251304105625</v>
      </c>
      <c r="M126">
        <v>0.57107838382862564</v>
      </c>
    </row>
    <row r="127" spans="1:17" x14ac:dyDescent="0.25">
      <c r="A127">
        <v>0.56873171425121916</v>
      </c>
      <c r="B127">
        <v>0.58434839539971095</v>
      </c>
      <c r="C127">
        <v>0.59565827576469887</v>
      </c>
      <c r="D127">
        <v>0.5943234579371286</v>
      </c>
      <c r="F127">
        <v>0.58328496047751355</v>
      </c>
      <c r="G127">
        <v>0.48104503155782136</v>
      </c>
      <c r="I127">
        <v>0.64255404820811646</v>
      </c>
      <c r="J127">
        <v>0.44939079331750342</v>
      </c>
      <c r="K127">
        <v>0.60444872352285872</v>
      </c>
      <c r="M127">
        <v>0.52019640237325415</v>
      </c>
    </row>
    <row r="128" spans="1:17" x14ac:dyDescent="0.25">
      <c r="A128">
        <v>0.60011951358468218</v>
      </c>
      <c r="B128">
        <v>0.5526658605556295</v>
      </c>
      <c r="C128">
        <v>0.64305739792755956</v>
      </c>
      <c r="D128">
        <v>0.64394152392921611</v>
      </c>
      <c r="F128">
        <v>0.54447678261553267</v>
      </c>
      <c r="G128">
        <v>0.57438687570231195</v>
      </c>
      <c r="J128">
        <v>0.51564898296073702</v>
      </c>
      <c r="K128">
        <v>0.53155491259759846</v>
      </c>
      <c r="M128">
        <v>0.47447954125627528</v>
      </c>
    </row>
    <row r="129" spans="1:13" x14ac:dyDescent="0.25">
      <c r="A129">
        <v>0.62022398184392191</v>
      </c>
      <c r="B129">
        <v>0.58329242258852898</v>
      </c>
      <c r="C129">
        <v>0.61192273379774575</v>
      </c>
      <c r="D129">
        <v>0.63938068410779203</v>
      </c>
      <c r="F129">
        <v>0.59308817368747635</v>
      </c>
      <c r="G129">
        <v>0.52808459533690943</v>
      </c>
      <c r="J129">
        <v>0.51933024208242162</v>
      </c>
      <c r="K129">
        <v>0.5040476029075811</v>
      </c>
      <c r="M129">
        <v>0.529598322437277</v>
      </c>
    </row>
    <row r="130" spans="1:13" x14ac:dyDescent="0.25">
      <c r="A130">
        <v>0.56906012380379922</v>
      </c>
      <c r="B130">
        <v>0.58192626456653618</v>
      </c>
      <c r="C130">
        <v>0.5155044145234603</v>
      </c>
      <c r="D130">
        <v>0.62301833399691553</v>
      </c>
      <c r="F130">
        <v>0.58156888202010093</v>
      </c>
      <c r="G130">
        <v>0.56422008133997181</v>
      </c>
      <c r="K130">
        <v>0.64127671135788011</v>
      </c>
      <c r="M130">
        <v>0.43260090619609581</v>
      </c>
    </row>
    <row r="131" spans="1:13" x14ac:dyDescent="0.25">
      <c r="A131">
        <v>0.59993921030584973</v>
      </c>
      <c r="B131">
        <v>0.58640899525546997</v>
      </c>
      <c r="C131">
        <v>0.52190128254277923</v>
      </c>
      <c r="D131">
        <v>0.58447333130671275</v>
      </c>
      <c r="F131">
        <v>0.64707609178202985</v>
      </c>
      <c r="G131">
        <v>0.56359285112497004</v>
      </c>
      <c r="K131">
        <v>0.6535731327572718</v>
      </c>
      <c r="M131">
        <v>0.46748594453255321</v>
      </c>
    </row>
    <row r="132" spans="1:13" x14ac:dyDescent="0.25">
      <c r="A132">
        <v>0.60728074207543448</v>
      </c>
      <c r="B132">
        <v>0.60232532686503593</v>
      </c>
      <c r="C132">
        <v>0.55182144693652657</v>
      </c>
      <c r="D132">
        <v>0.60913118099274277</v>
      </c>
      <c r="F132">
        <v>0.5223132775119077</v>
      </c>
      <c r="G132">
        <v>0.57677704010828534</v>
      </c>
      <c r="K132">
        <v>0.65826228551115129</v>
      </c>
      <c r="M132">
        <v>0.50865301869877699</v>
      </c>
    </row>
    <row r="133" spans="1:13" x14ac:dyDescent="0.25">
      <c r="A133">
        <v>0.67830906017888681</v>
      </c>
      <c r="B133">
        <v>0.59358880871176023</v>
      </c>
      <c r="C133">
        <v>0.63833083724327533</v>
      </c>
      <c r="D133">
        <v>0.62545400257671191</v>
      </c>
      <c r="F133">
        <v>0.51777441177057115</v>
      </c>
      <c r="G133">
        <v>0.46070113850775213</v>
      </c>
      <c r="K133">
        <v>0.4991102222366231</v>
      </c>
      <c r="M133">
        <v>0.58777799138370601</v>
      </c>
    </row>
    <row r="134" spans="1:13" x14ac:dyDescent="0.25">
      <c r="A134">
        <v>0.66745834544127958</v>
      </c>
      <c r="B134">
        <v>0.60124878925194525</v>
      </c>
      <c r="C134">
        <v>0.52615785560789297</v>
      </c>
      <c r="D134">
        <v>0.61062911201127235</v>
      </c>
      <c r="F134">
        <v>0.49302940505309273</v>
      </c>
      <c r="G134">
        <v>0.39636806938068231</v>
      </c>
      <c r="K134">
        <v>0.57346550210741842</v>
      </c>
      <c r="M134">
        <v>0.48990983068488947</v>
      </c>
    </row>
    <row r="135" spans="1:13" x14ac:dyDescent="0.25">
      <c r="A135">
        <v>0.63219682210386907</v>
      </c>
      <c r="B135">
        <v>0.61934866852683335</v>
      </c>
      <c r="C135">
        <v>0.55936581030054422</v>
      </c>
      <c r="D135">
        <v>0.57660090742853842</v>
      </c>
      <c r="F135">
        <v>0.48518267283122252</v>
      </c>
      <c r="K135">
        <v>0.53493565411093869</v>
      </c>
      <c r="M135">
        <v>0.49613826933043592</v>
      </c>
    </row>
    <row r="136" spans="1:13" x14ac:dyDescent="0.25">
      <c r="A136">
        <v>0.666202598483154</v>
      </c>
      <c r="B136">
        <v>0.63016524509931726</v>
      </c>
      <c r="C136">
        <v>0.60679133621139114</v>
      </c>
      <c r="D136">
        <v>0.61410547554939654</v>
      </c>
      <c r="F136">
        <v>0.52425269295725085</v>
      </c>
      <c r="K136">
        <v>0.50332084603544991</v>
      </c>
    </row>
    <row r="137" spans="1:13" x14ac:dyDescent="0.25">
      <c r="A137">
        <v>0.61334707960218648</v>
      </c>
      <c r="B137">
        <v>0.63383732361742284</v>
      </c>
      <c r="C137">
        <v>0.58535685317431729</v>
      </c>
      <c r="D137">
        <v>0.62662555290976019</v>
      </c>
      <c r="F137">
        <v>0.54406891651477352</v>
      </c>
      <c r="K137">
        <v>0.47006389642528662</v>
      </c>
    </row>
    <row r="138" spans="1:13" x14ac:dyDescent="0.25">
      <c r="A138">
        <v>0.5640358116433094</v>
      </c>
      <c r="B138">
        <v>0.65832483234572226</v>
      </c>
      <c r="C138">
        <v>0.56954524146984387</v>
      </c>
      <c r="D138">
        <v>0.63489398650572504</v>
      </c>
      <c r="F138">
        <v>0.38896741582247779</v>
      </c>
      <c r="K138">
        <v>0.49057730818882495</v>
      </c>
    </row>
    <row r="139" spans="1:13" x14ac:dyDescent="0.25">
      <c r="A139">
        <v>0.49708519178612076</v>
      </c>
      <c r="B139">
        <v>0.62307599641526057</v>
      </c>
      <c r="C139">
        <v>0.56223730501888491</v>
      </c>
      <c r="D139">
        <v>0.51861901411089617</v>
      </c>
      <c r="F139">
        <v>0.55748655945464054</v>
      </c>
      <c r="K139">
        <v>0.52283312611472732</v>
      </c>
    </row>
    <row r="140" spans="1:13" x14ac:dyDescent="0.25">
      <c r="A140">
        <v>0.51186497159978106</v>
      </c>
      <c r="B140">
        <v>0.64348329091165646</v>
      </c>
      <c r="C140">
        <v>0.6458339948238736</v>
      </c>
      <c r="D140">
        <v>0.5628767762371728</v>
      </c>
      <c r="F140">
        <v>0.50298081323966071</v>
      </c>
    </row>
    <row r="141" spans="1:13" x14ac:dyDescent="0.25">
      <c r="A141">
        <v>0.56360378309473813</v>
      </c>
      <c r="B141">
        <v>0.5916647939862224</v>
      </c>
      <c r="C141">
        <v>0.60889082396609973</v>
      </c>
      <c r="D141">
        <v>0.56763950873452818</v>
      </c>
      <c r="F141">
        <v>0.47322425542921598</v>
      </c>
    </row>
    <row r="142" spans="1:13" x14ac:dyDescent="0.25">
      <c r="A142">
        <v>0.58195626219565411</v>
      </c>
      <c r="B142">
        <v>0.63829872821818356</v>
      </c>
      <c r="F142">
        <v>0.53498446476595218</v>
      </c>
    </row>
    <row r="143" spans="1:13" x14ac:dyDescent="0.25">
      <c r="A143">
        <v>0.59469010846829451</v>
      </c>
      <c r="B143">
        <v>0.55102543141845539</v>
      </c>
      <c r="F143">
        <v>0.53526327945320828</v>
      </c>
    </row>
    <row r="144" spans="1:13" x14ac:dyDescent="0.25">
      <c r="A144">
        <v>0.57934482485737027</v>
      </c>
    </row>
    <row r="145" spans="1:1" x14ac:dyDescent="0.25">
      <c r="A145">
        <v>0.50808862467610705</v>
      </c>
    </row>
    <row r="146" spans="1:1" x14ac:dyDescent="0.25">
      <c r="A146">
        <v>0.55433346898764191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fig. 1B body length</vt:lpstr>
      <vt:lpstr>Figure 1I</vt:lpstr>
      <vt:lpstr>Figure 1J</vt:lpstr>
      <vt:lpstr>Figure 1K</vt:lpstr>
      <vt:lpstr>figure 1L WT</vt:lpstr>
      <vt:lpstr>figure 1L spzl</vt:lpstr>
      <vt:lpstr>figure 1M</vt:lpstr>
      <vt:lpstr>figure 1N</vt:lpstr>
      <vt:lpstr>figure 6E</vt:lpstr>
      <vt:lpstr>figure  8D</vt:lpstr>
      <vt:lpstr>figure 8G</vt:lpstr>
      <vt:lpstr>fig 9C angle of kinking</vt:lpstr>
      <vt:lpstr>figure 9F noto def. index</vt:lpstr>
      <vt:lpstr>figure 10E vertebral sym. index</vt:lpstr>
      <vt:lpstr>Figure 9H canal diameter</vt:lpstr>
      <vt:lpstr>Figure 9H canal diameter.</vt:lpstr>
      <vt:lpstr>Sup figure 1C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2019-08-26T15:39:48Z</dcterms:created>
  <dcterms:modified xsi:type="dcterms:W3CDTF">2020-01-09T19:47:35Z</dcterms:modified>
</cp:coreProperties>
</file>