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r C Brennan\Dropbox\RESEARCH GROUP\JUDIT\SLIT3 elife 2019\"/>
    </mc:Choice>
  </mc:AlternateContent>
  <bookViews>
    <workbookView xWindow="480" yWindow="2925" windowWidth="25365" windowHeight="14805" tabRatio="500" activeTab="1"/>
  </bookViews>
  <sheets>
    <sheet name="bupropion pivot" sheetId="2" r:id="rId1"/>
    <sheet name="bupropion analysis probe-basal" sheetId="1" r:id="rId2"/>
  </sheets>
  <calcPr calcId="162913"/>
  <pivotCaches>
    <pivotCache cacheId="3" r:id="rId3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1" i="1" l="1"/>
  <c r="K71" i="1" s="1"/>
  <c r="L71" i="1" s="1"/>
  <c r="E71" i="1"/>
  <c r="J71" i="1"/>
  <c r="D71" i="1"/>
  <c r="I70" i="1"/>
  <c r="J70" i="1" s="1"/>
  <c r="D70" i="1"/>
  <c r="E70" i="1"/>
  <c r="I69" i="1"/>
  <c r="J69" i="1" s="1"/>
  <c r="K69" i="1"/>
  <c r="L69" i="1" s="1"/>
  <c r="D69" i="1"/>
  <c r="E69" i="1"/>
  <c r="I68" i="1"/>
  <c r="K68" i="1"/>
  <c r="E68" i="1"/>
  <c r="J68" i="1"/>
  <c r="L68" i="1"/>
  <c r="D68" i="1"/>
  <c r="I67" i="1"/>
  <c r="K67" i="1"/>
  <c r="D67" i="1"/>
  <c r="L67" i="1"/>
  <c r="J67" i="1"/>
  <c r="E67" i="1"/>
  <c r="I66" i="1"/>
  <c r="J66" i="1" s="1"/>
  <c r="D66" i="1"/>
  <c r="E66" i="1"/>
  <c r="I65" i="1"/>
  <c r="J65" i="1" s="1"/>
  <c r="K65" i="1"/>
  <c r="L65" i="1" s="1"/>
  <c r="E65" i="1"/>
  <c r="D65" i="1"/>
  <c r="I64" i="1"/>
  <c r="K64" i="1"/>
  <c r="E64" i="1"/>
  <c r="J64" i="1"/>
  <c r="L64" i="1"/>
  <c r="D64" i="1"/>
  <c r="I63" i="1"/>
  <c r="K63" i="1"/>
  <c r="E63" i="1"/>
  <c r="J63" i="1"/>
  <c r="L63" i="1"/>
  <c r="D63" i="1"/>
  <c r="I62" i="1"/>
  <c r="J62" i="1" s="1"/>
  <c r="D62" i="1"/>
  <c r="E62" i="1"/>
  <c r="I61" i="1"/>
  <c r="J61" i="1" s="1"/>
  <c r="K61" i="1"/>
  <c r="L61" i="1" s="1"/>
  <c r="D61" i="1"/>
  <c r="E61" i="1"/>
  <c r="I60" i="1"/>
  <c r="K60" i="1"/>
  <c r="E60" i="1"/>
  <c r="J60" i="1"/>
  <c r="L60" i="1"/>
  <c r="D60" i="1"/>
  <c r="I59" i="1"/>
  <c r="K59" i="1"/>
  <c r="E59" i="1"/>
  <c r="J59" i="1"/>
  <c r="L59" i="1"/>
  <c r="D59" i="1"/>
  <c r="I58" i="1"/>
  <c r="J58" i="1" s="1"/>
  <c r="D58" i="1"/>
  <c r="E58" i="1"/>
  <c r="I57" i="1"/>
  <c r="J57" i="1" s="1"/>
  <c r="K57" i="1"/>
  <c r="L57" i="1" s="1"/>
  <c r="D57" i="1"/>
  <c r="E57" i="1"/>
  <c r="I56" i="1"/>
  <c r="K56" i="1"/>
  <c r="E56" i="1"/>
  <c r="J56" i="1"/>
  <c r="L56" i="1"/>
  <c r="D56" i="1"/>
  <c r="I55" i="1"/>
  <c r="K55" i="1"/>
  <c r="E55" i="1"/>
  <c r="J55" i="1"/>
  <c r="L55" i="1"/>
  <c r="D55" i="1"/>
  <c r="I54" i="1"/>
  <c r="J54" i="1" s="1"/>
  <c r="D54" i="1"/>
  <c r="E54" i="1"/>
  <c r="I53" i="1"/>
  <c r="J53" i="1" s="1"/>
  <c r="K53" i="1"/>
  <c r="L53" i="1" s="1"/>
  <c r="D53" i="1"/>
  <c r="E53" i="1"/>
  <c r="I52" i="1"/>
  <c r="K52" i="1"/>
  <c r="D52" i="1"/>
  <c r="L52" i="1"/>
  <c r="J52" i="1"/>
  <c r="E52" i="1"/>
  <c r="I51" i="1"/>
  <c r="K51" i="1"/>
  <c r="D51" i="1"/>
  <c r="L51" i="1"/>
  <c r="J51" i="1"/>
  <c r="E51" i="1"/>
  <c r="I50" i="1"/>
  <c r="J50" i="1" s="1"/>
  <c r="E50" i="1"/>
  <c r="D50" i="1"/>
  <c r="I49" i="1"/>
  <c r="J49" i="1" s="1"/>
  <c r="K49" i="1"/>
  <c r="L49" i="1" s="1"/>
  <c r="E49" i="1"/>
  <c r="D49" i="1"/>
  <c r="I48" i="1"/>
  <c r="K48" i="1"/>
  <c r="D48" i="1"/>
  <c r="L48" i="1"/>
  <c r="J48" i="1"/>
  <c r="E48" i="1"/>
  <c r="I47" i="1"/>
  <c r="K47" i="1"/>
  <c r="D47" i="1"/>
  <c r="L47" i="1"/>
  <c r="J47" i="1"/>
  <c r="E47" i="1"/>
  <c r="I46" i="1"/>
  <c r="J46" i="1" s="1"/>
  <c r="D46" i="1"/>
  <c r="E46" i="1"/>
  <c r="I45" i="1"/>
  <c r="J45" i="1" s="1"/>
  <c r="K45" i="1"/>
  <c r="L45" i="1" s="1"/>
  <c r="D45" i="1"/>
  <c r="E45" i="1"/>
  <c r="I44" i="1"/>
  <c r="K44" i="1"/>
  <c r="D44" i="1"/>
  <c r="L44" i="1"/>
  <c r="J44" i="1"/>
  <c r="E44" i="1"/>
  <c r="I43" i="1"/>
  <c r="K43" i="1"/>
  <c r="D43" i="1"/>
  <c r="L43" i="1"/>
  <c r="J43" i="1"/>
  <c r="E43" i="1"/>
  <c r="I42" i="1"/>
  <c r="J42" i="1" s="1"/>
  <c r="D42" i="1"/>
  <c r="E42" i="1"/>
  <c r="I41" i="1"/>
  <c r="J41" i="1" s="1"/>
  <c r="K41" i="1"/>
  <c r="L41" i="1" s="1"/>
  <c r="D41" i="1"/>
  <c r="E41" i="1"/>
  <c r="I40" i="1"/>
  <c r="K40" i="1"/>
  <c r="D40" i="1"/>
  <c r="L40" i="1"/>
  <c r="J40" i="1"/>
  <c r="E40" i="1"/>
  <c r="I39" i="1"/>
  <c r="K39" i="1"/>
  <c r="D39" i="1"/>
  <c r="L39" i="1"/>
  <c r="J39" i="1"/>
  <c r="E39" i="1"/>
  <c r="I38" i="1"/>
  <c r="J38" i="1" s="1"/>
  <c r="D38" i="1"/>
  <c r="E38" i="1"/>
  <c r="I37" i="1"/>
  <c r="J37" i="1" s="1"/>
  <c r="K37" i="1"/>
  <c r="L37" i="1" s="1"/>
  <c r="D37" i="1"/>
  <c r="E37" i="1"/>
  <c r="I36" i="1"/>
  <c r="K36" i="1"/>
  <c r="D36" i="1"/>
  <c r="L36" i="1"/>
  <c r="J36" i="1"/>
  <c r="E36" i="1"/>
  <c r="I35" i="1"/>
  <c r="K35" i="1"/>
  <c r="E35" i="1"/>
  <c r="J35" i="1"/>
  <c r="L35" i="1"/>
  <c r="D35" i="1"/>
  <c r="I34" i="1"/>
  <c r="J34" i="1" s="1"/>
  <c r="D34" i="1"/>
  <c r="E34" i="1"/>
  <c r="I33" i="1"/>
  <c r="J33" i="1" s="1"/>
  <c r="K33" i="1"/>
  <c r="L33" i="1" s="1"/>
  <c r="E33" i="1"/>
  <c r="D33" i="1"/>
  <c r="I32" i="1"/>
  <c r="K32" i="1"/>
  <c r="E32" i="1"/>
  <c r="J32" i="1"/>
  <c r="L32" i="1"/>
  <c r="D32" i="1"/>
  <c r="I31" i="1"/>
  <c r="K31" i="1"/>
  <c r="D31" i="1"/>
  <c r="L31" i="1"/>
  <c r="J31" i="1"/>
  <c r="E31" i="1"/>
  <c r="I30" i="1"/>
  <c r="J30" i="1" s="1"/>
  <c r="E30" i="1"/>
  <c r="D30" i="1"/>
  <c r="I29" i="1"/>
  <c r="J29" i="1" s="1"/>
  <c r="K29" i="1"/>
  <c r="L29" i="1" s="1"/>
  <c r="D29" i="1"/>
  <c r="E29" i="1"/>
  <c r="I28" i="1"/>
  <c r="K28" i="1"/>
  <c r="D28" i="1"/>
  <c r="L28" i="1"/>
  <c r="J28" i="1"/>
  <c r="E28" i="1"/>
  <c r="I27" i="1"/>
  <c r="K27" i="1"/>
  <c r="E27" i="1"/>
  <c r="J27" i="1"/>
  <c r="L27" i="1"/>
  <c r="D27" i="1"/>
  <c r="I26" i="1"/>
  <c r="J26" i="1" s="1"/>
  <c r="D26" i="1"/>
  <c r="E26" i="1"/>
  <c r="I25" i="1"/>
  <c r="J25" i="1" s="1"/>
  <c r="K25" i="1"/>
  <c r="E25" i="1"/>
  <c r="D25" i="1"/>
  <c r="I24" i="1"/>
  <c r="K24" i="1"/>
  <c r="E24" i="1"/>
  <c r="J24" i="1"/>
  <c r="L24" i="1"/>
  <c r="D24" i="1"/>
  <c r="I23" i="1"/>
  <c r="K23" i="1"/>
  <c r="D23" i="1"/>
  <c r="L23" i="1"/>
  <c r="J23" i="1"/>
  <c r="E23" i="1"/>
  <c r="I22" i="1"/>
  <c r="J22" i="1" s="1"/>
  <c r="D22" i="1"/>
  <c r="E22" i="1"/>
  <c r="I21" i="1"/>
  <c r="J21" i="1" s="1"/>
  <c r="K21" i="1"/>
  <c r="L21" i="1" s="1"/>
  <c r="D21" i="1"/>
  <c r="E21" i="1"/>
  <c r="I20" i="1"/>
  <c r="K20" i="1"/>
  <c r="D20" i="1"/>
  <c r="L20" i="1"/>
  <c r="J20" i="1"/>
  <c r="E20" i="1"/>
  <c r="I19" i="1"/>
  <c r="K19" i="1"/>
  <c r="D19" i="1"/>
  <c r="L19" i="1"/>
  <c r="J19" i="1"/>
  <c r="E19" i="1"/>
  <c r="I18" i="1"/>
  <c r="J18" i="1" s="1"/>
  <c r="E18" i="1"/>
  <c r="D18" i="1"/>
  <c r="I17" i="1"/>
  <c r="J17" i="1" s="1"/>
  <c r="K17" i="1"/>
  <c r="L17" i="1" s="1"/>
  <c r="D17" i="1"/>
  <c r="E17" i="1"/>
  <c r="I16" i="1"/>
  <c r="K16" i="1"/>
  <c r="E16" i="1"/>
  <c r="J16" i="1"/>
  <c r="L16" i="1"/>
  <c r="D16" i="1"/>
  <c r="I15" i="1"/>
  <c r="K15" i="1"/>
  <c r="D15" i="1"/>
  <c r="L15" i="1"/>
  <c r="J15" i="1"/>
  <c r="E15" i="1"/>
  <c r="I14" i="1"/>
  <c r="J14" i="1" s="1"/>
  <c r="E14" i="1"/>
  <c r="D14" i="1"/>
  <c r="I13" i="1"/>
  <c r="J13" i="1" s="1"/>
  <c r="K13" i="1"/>
  <c r="L13" i="1" s="1"/>
  <c r="D13" i="1"/>
  <c r="E13" i="1"/>
  <c r="I12" i="1"/>
  <c r="K12" i="1"/>
  <c r="D12" i="1"/>
  <c r="L12" i="1"/>
  <c r="J12" i="1"/>
  <c r="E12" i="1"/>
  <c r="I11" i="1"/>
  <c r="K11" i="1"/>
  <c r="D11" i="1"/>
  <c r="L11" i="1"/>
  <c r="J11" i="1"/>
  <c r="E11" i="1"/>
  <c r="I10" i="1"/>
  <c r="J10" i="1" s="1"/>
  <c r="D10" i="1"/>
  <c r="E10" i="1"/>
  <c r="I9" i="1"/>
  <c r="J9" i="1" s="1"/>
  <c r="K9" i="1"/>
  <c r="L9" i="1" s="1"/>
  <c r="D9" i="1"/>
  <c r="E9" i="1"/>
  <c r="I8" i="1"/>
  <c r="K8" i="1"/>
  <c r="D8" i="1"/>
  <c r="L8" i="1"/>
  <c r="J8" i="1"/>
  <c r="E8" i="1"/>
  <c r="I7" i="1"/>
  <c r="K7" i="1"/>
  <c r="E7" i="1"/>
  <c r="J7" i="1"/>
  <c r="L7" i="1"/>
  <c r="D7" i="1"/>
  <c r="I6" i="1"/>
  <c r="J6" i="1" s="1"/>
  <c r="D6" i="1"/>
  <c r="E6" i="1"/>
  <c r="I5" i="1"/>
  <c r="J5" i="1" s="1"/>
  <c r="K5" i="1"/>
  <c r="L5" i="1" s="1"/>
  <c r="D5" i="1"/>
  <c r="E5" i="1"/>
  <c r="I4" i="1"/>
  <c r="K4" i="1"/>
  <c r="D4" i="1"/>
  <c r="L4" i="1"/>
  <c r="J4" i="1"/>
  <c r="E4" i="1"/>
  <c r="I3" i="1"/>
  <c r="K3" i="1"/>
  <c r="D3" i="1"/>
  <c r="L3" i="1"/>
  <c r="J3" i="1"/>
  <c r="E3" i="1"/>
  <c r="I2" i="1"/>
  <c r="J2" i="1" s="1"/>
  <c r="D2" i="1"/>
  <c r="E2" i="1"/>
  <c r="L25" i="1" l="1"/>
  <c r="K2" i="1"/>
  <c r="L2" i="1" s="1"/>
  <c r="K6" i="1"/>
  <c r="L6" i="1" s="1"/>
  <c r="K10" i="1"/>
  <c r="L10" i="1" s="1"/>
  <c r="K14" i="1"/>
  <c r="L14" i="1" s="1"/>
  <c r="K18" i="1"/>
  <c r="L18" i="1" s="1"/>
  <c r="K22" i="1"/>
  <c r="L22" i="1" s="1"/>
  <c r="K26" i="1"/>
  <c r="L26" i="1" s="1"/>
  <c r="K30" i="1"/>
  <c r="L30" i="1" s="1"/>
  <c r="K34" i="1"/>
  <c r="L34" i="1" s="1"/>
  <c r="K38" i="1"/>
  <c r="L38" i="1" s="1"/>
  <c r="K42" i="1"/>
  <c r="L42" i="1" s="1"/>
  <c r="K46" i="1"/>
  <c r="L46" i="1" s="1"/>
  <c r="K50" i="1"/>
  <c r="L50" i="1" s="1"/>
  <c r="K54" i="1"/>
  <c r="L54" i="1" s="1"/>
  <c r="K58" i="1"/>
  <c r="L58" i="1" s="1"/>
  <c r="K62" i="1"/>
  <c r="L62" i="1" s="1"/>
  <c r="K66" i="1"/>
  <c r="L66" i="1" s="1"/>
  <c r="K70" i="1"/>
  <c r="L70" i="1" s="1"/>
</calcChain>
</file>

<file path=xl/sharedStrings.xml><?xml version="1.0" encoding="utf-8"?>
<sst xmlns="http://schemas.openxmlformats.org/spreadsheetml/2006/main" count="29" uniqueCount="15">
  <si>
    <t>dose</t>
  </si>
  <si>
    <t>time spots</t>
  </si>
  <si>
    <t>time stripes</t>
  </si>
  <si>
    <t>spots fraction</t>
  </si>
  <si>
    <t>stripes fraction</t>
  </si>
  <si>
    <t>id</t>
  </si>
  <si>
    <t>spots dur</t>
  </si>
  <si>
    <t>stripes dur</t>
  </si>
  <si>
    <t xml:space="preserve">condition </t>
  </si>
  <si>
    <t>difference</t>
  </si>
  <si>
    <t>control</t>
  </si>
  <si>
    <t>Row Labels</t>
  </si>
  <si>
    <t>Grand Total</t>
  </si>
  <si>
    <t>Total</t>
  </si>
  <si>
    <t>Average of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</si>
</sst>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oline Brennan" refreshedDate="43738.458295601849" createdVersion="4" refreshedVersion="4" minRefreshableVersion="3" recordCount="70">
  <cacheSource type="worksheet">
    <worksheetSource ref="A1:L71" sheet="bupropion analysis probe-basal"/>
  </cacheSource>
  <cacheFields count="12">
    <cacheField name="dose" numFmtId="0">
      <sharedItems containsMixedTypes="1" containsNumber="1" minValue="0" maxValue="10" count="6">
        <s v="control"/>
        <n v="0"/>
        <n v="1"/>
        <n v="5"/>
        <n v="7.5"/>
        <n v="10"/>
      </sharedItems>
    </cacheField>
    <cacheField name="time spots" numFmtId="0">
      <sharedItems containsSemiMixedTypes="0" containsString="0" containsNumber="1" minValue="7.2799999999999994" maxValue="270.64" count="70">
        <n v="45.28"/>
        <n v="80.239999999999995"/>
        <n v="227.76"/>
        <n v="39.08"/>
        <n v="55.36"/>
        <n v="44.919999999999995"/>
        <n v="85.56"/>
        <n v="213.6"/>
        <n v="138.63999999999999"/>
        <n v="144.63999999999999"/>
        <n v="91.24"/>
        <n v="163.84"/>
        <n v="41.839999999999996"/>
        <n v="44.12"/>
        <n v="123.11999999999999"/>
        <n v="82.44"/>
        <n v="112.6"/>
        <n v="180.92"/>
        <n v="214.84"/>
        <n v="45.68"/>
        <n v="119.39999999999999"/>
        <n v="132.28"/>
        <n v="65.72"/>
        <n v="239.56"/>
        <n v="225.23999999999998"/>
        <n v="95.399999999999991"/>
        <n v="75"/>
        <n v="18.439999999999998"/>
        <n v="162.19999999999999"/>
        <n v="93.24"/>
        <n v="95.52"/>
        <n v="124.6"/>
        <n v="141.88"/>
        <n v="79.399999999999991"/>
        <n v="111.03999999999999"/>
        <n v="57.48"/>
        <n v="205.12"/>
        <n v="270.64"/>
        <n v="147.79999999999998"/>
        <n v="106.92"/>
        <n v="110.75999999999999"/>
        <n v="158.63999999999999"/>
        <n v="88.759999999999991"/>
        <n v="192.35999999999999"/>
        <n v="225.48"/>
        <n v="146.51999999999998"/>
        <n v="7.2799999999999994"/>
        <n v="117.08"/>
        <n v="158.72"/>
        <n v="148.95999999999998"/>
        <n v="93.32"/>
        <n v="22.08"/>
        <n v="48.599999999999994"/>
        <n v="267.71999999999997"/>
        <n v="151.12"/>
        <n v="182.32"/>
        <n v="166.67999999999998"/>
        <n v="66.2"/>
        <n v="101"/>
        <n v="87.8"/>
        <n v="136.63999999999999"/>
        <n v="56.599999999999994"/>
        <n v="112.44"/>
        <n v="197.04"/>
        <n v="170.64"/>
        <n v="65.039999999999992"/>
        <n v="128.35999999999999"/>
        <n v="179.72"/>
        <n v="32.92"/>
        <n v="217.84"/>
      </sharedItems>
    </cacheField>
    <cacheField name="time stripes" numFmtId="0">
      <sharedItems containsSemiMixedTypes="0" containsString="0" containsNumber="1" minValue="29.36" maxValue="292.71999999999997"/>
    </cacheField>
    <cacheField name="spots fraction" numFmtId="0">
      <sharedItems containsSemiMixedTypes="0" containsString="0" containsNumber="1" minValue="2.4266666666666669E-2" maxValue="0.90213333333333334"/>
    </cacheField>
    <cacheField name="stripes fraction" numFmtId="0">
      <sharedItems containsSemiMixedTypes="0" containsString="0" containsNumber="1" minValue="9.7866666666666671E-2" maxValue="0.97573333333333345"/>
    </cacheField>
    <cacheField name="id" numFmtId="0">
      <sharedItems containsSemiMixedTypes="0" containsString="0" containsNumber="1" containsInteger="1" minValue="1" maxValue="99"/>
    </cacheField>
    <cacheField name="spots dur" numFmtId="0">
      <sharedItems containsSemiMixedTypes="0" containsString="0" containsNumber="1" minValue="61.68" maxValue="211.72"/>
    </cacheField>
    <cacheField name="stripes dur" numFmtId="0">
      <sharedItems containsSemiMixedTypes="0" containsString="0" containsNumber="1" minValue="68.11999999999999" maxValue="236.23999999999998"/>
    </cacheField>
    <cacheField name="spots fraction2" numFmtId="0">
      <sharedItems containsSemiMixedTypes="0" containsString="0" containsNumber="1" minValue="0.2085474709223695" maxValue="0.7565751858204689"/>
    </cacheField>
    <cacheField name="stripes fraction2" numFmtId="0">
      <sharedItems containsSemiMixedTypes="0" containsString="0" containsNumber="1" minValue="0.2434248141795311" maxValue="0.79145252907763053"/>
    </cacheField>
    <cacheField name="condition " numFmtId="0">
      <sharedItems/>
    </cacheField>
    <cacheField name="difference" numFmtId="0">
      <sharedItems containsSemiMixedTypes="0" containsString="0" containsNumber="1" minValue="-0.43709635989625262" maxValue="0.567908519153802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x v="0"/>
    <x v="0"/>
    <n v="254.72"/>
    <n v="0.15093333333333334"/>
    <n v="0.84906666666666664"/>
    <n v="1"/>
    <n v="64.64"/>
    <n v="232.76"/>
    <n v="0.21735036987222597"/>
    <n v="0.782649630127774"/>
    <s v="spots"/>
    <n v="-6.6417036538892638E-2"/>
  </r>
  <r>
    <x v="0"/>
    <x v="1"/>
    <n v="219.76"/>
    <n v="0.26746666666666663"/>
    <n v="0.73253333333333326"/>
    <n v="2"/>
    <n v="94.839999999999989"/>
    <n v="203.76"/>
    <n v="0.31761553918285329"/>
    <n v="0.68238446081714677"/>
    <s v="spots"/>
    <n v="-5.014887251618666E-2"/>
  </r>
  <r>
    <x v="1"/>
    <x v="2"/>
    <n v="72.239999999999995"/>
    <n v="0.75919999999999999"/>
    <n v="0.24079999999999999"/>
    <n v="3"/>
    <n v="78.44"/>
    <n v="216.67999999999998"/>
    <n v="0.26579018704255897"/>
    <n v="0.73420981295744103"/>
    <s v="spots"/>
    <n v="0.49340981295744102"/>
  </r>
  <r>
    <x v="2"/>
    <x v="3"/>
    <n v="260.92"/>
    <n v="0.13026666666666667"/>
    <n v="0.86973333333333336"/>
    <n v="5"/>
    <n v="114.96"/>
    <n v="183.28"/>
    <n v="0.38546137339055792"/>
    <n v="0.61453862660944214"/>
    <s v="spots"/>
    <n v="-0.25519470672389122"/>
  </r>
  <r>
    <x v="2"/>
    <x v="4"/>
    <n v="244.64"/>
    <n v="0.18453333333333333"/>
    <n v="0.81546666666666667"/>
    <n v="6"/>
    <n v="87.039999999999992"/>
    <n v="209.32"/>
    <n v="0.29369685517613708"/>
    <n v="0.70630314482386292"/>
    <s v="spots"/>
    <n v="-0.10916352184280376"/>
  </r>
  <r>
    <x v="3"/>
    <x v="5"/>
    <n v="255.07999999999998"/>
    <n v="0.1497333333333333"/>
    <n v="0.85026666666666662"/>
    <n v="9"/>
    <n v="198.6"/>
    <n v="98.759999999999991"/>
    <n v="0.66787732041969328"/>
    <n v="0.33212267958030672"/>
    <s v="stripes"/>
    <n v="0.51814398708635989"/>
  </r>
  <r>
    <x v="3"/>
    <x v="6"/>
    <n v="214.44"/>
    <n v="0.28520000000000001"/>
    <n v="0.71479999999999999"/>
    <n v="10"/>
    <n v="126.67999999999999"/>
    <n v="165.72"/>
    <n v="0.4332421340629275"/>
    <n v="0.56675786593707245"/>
    <s v="spots"/>
    <n v="-0.14804213406292749"/>
  </r>
  <r>
    <x v="4"/>
    <x v="7"/>
    <n v="86.399999999999991"/>
    <n v="0.71199999999999997"/>
    <n v="0.28799999999999998"/>
    <n v="11"/>
    <n v="129.47999999999999"/>
    <n v="168.51999999999998"/>
    <n v="0.43449664429530199"/>
    <n v="0.56550335570469801"/>
    <s v="spots"/>
    <n v="0.27750335570469797"/>
  </r>
  <r>
    <x v="4"/>
    <x v="8"/>
    <n v="161.35999999999999"/>
    <n v="0.46213333333333328"/>
    <n v="0.5378666666666666"/>
    <n v="12"/>
    <n v="97.199999999999989"/>
    <n v="197.44"/>
    <n v="0.32989410806407815"/>
    <n v="0.67010589193592185"/>
    <s v="spots"/>
    <n v="0.13223922526925513"/>
  </r>
  <r>
    <x v="5"/>
    <x v="9"/>
    <n v="155.35999999999999"/>
    <n v="0.4821333333333333"/>
    <n v="0.51786666666666659"/>
    <n v="13"/>
    <n v="64.759999999999991"/>
    <n v="233.84"/>
    <n v="0.21687876758204952"/>
    <n v="0.78312123241795051"/>
    <s v="spots"/>
    <n v="0.26525456575128381"/>
  </r>
  <r>
    <x v="0"/>
    <x v="10"/>
    <n v="208.76"/>
    <n v="0.30413333333333331"/>
    <n v="0.69586666666666663"/>
    <n v="15"/>
    <n v="141.32"/>
    <n v="154.16"/>
    <n v="0.47827264112630291"/>
    <n v="0.52172735887369703"/>
    <s v="spots"/>
    <n v="-0.1741393077929696"/>
  </r>
  <r>
    <x v="0"/>
    <x v="11"/>
    <n v="136.16"/>
    <n v="0.54613333333333336"/>
    <n v="0.45386666666666664"/>
    <n v="16"/>
    <n v="115.11999999999999"/>
    <n v="180.72"/>
    <n v="0.38912925905895079"/>
    <n v="0.61087074094104921"/>
    <s v="spots"/>
    <n v="0.15700407427438257"/>
  </r>
  <r>
    <x v="1"/>
    <x v="12"/>
    <n v="258.15999999999997"/>
    <n v="0.13946666666666668"/>
    <n v="0.86053333333333337"/>
    <n v="17"/>
    <n v="165.76"/>
    <n v="133.79999999999998"/>
    <n v="0.55334490586193086"/>
    <n v="0.44665509413806914"/>
    <s v="stripes"/>
    <n v="0.41387823919526423"/>
  </r>
  <r>
    <x v="1"/>
    <x v="13"/>
    <n v="255.88"/>
    <n v="0.14706666666666665"/>
    <n v="0.85293333333333332"/>
    <n v="20"/>
    <n v="80.959999999999994"/>
    <n v="217.23999999999998"/>
    <n v="0.27149564050972502"/>
    <n v="0.72850435949027492"/>
    <s v="spots"/>
    <n v="-0.12442897384305837"/>
  </r>
  <r>
    <x v="2"/>
    <x v="14"/>
    <n v="176.88"/>
    <n v="0.41039999999999999"/>
    <n v="0.58960000000000001"/>
    <n v="21"/>
    <n v="163.88"/>
    <n v="133.04"/>
    <n v="0.55193318065472186"/>
    <n v="0.44806681934527814"/>
    <s v="stripes"/>
    <n v="0.14153318065472187"/>
  </r>
  <r>
    <x v="5"/>
    <x v="15"/>
    <n v="217.56"/>
    <n v="0.27479999999999999"/>
    <n v="0.72519999999999996"/>
    <n v="24"/>
    <n v="102.19999999999999"/>
    <n v="194.04"/>
    <n v="0.34499054820415875"/>
    <n v="0.65500945179584125"/>
    <s v="spots"/>
    <n v="-7.0190548204158765E-2"/>
  </r>
  <r>
    <x v="3"/>
    <x v="16"/>
    <n v="187.4"/>
    <n v="0.3753333333333333"/>
    <n v="0.6246666666666667"/>
    <n v="27"/>
    <n v="162.47999999999999"/>
    <n v="135"/>
    <n v="0.5461879790237999"/>
    <n v="0.4538120209762001"/>
    <s v="stripes"/>
    <n v="0.1708546456904666"/>
  </r>
  <r>
    <x v="3"/>
    <x v="17"/>
    <n v="119.08"/>
    <n v="0.60306666666666664"/>
    <n v="0.3969333333333333"/>
    <n v="28"/>
    <n v="128.19999999999999"/>
    <n v="166.51999999999998"/>
    <n v="0.43498914223669927"/>
    <n v="0.56501085776330073"/>
    <s v="spots"/>
    <n v="0.16807752442996737"/>
  </r>
  <r>
    <x v="4"/>
    <x v="18"/>
    <n v="85.16"/>
    <n v="0.7161333333333334"/>
    <n v="0.28386666666666666"/>
    <n v="29"/>
    <n v="85.8"/>
    <n v="211.32"/>
    <n v="0.28877221324717284"/>
    <n v="0.71122778675282716"/>
    <s v="spots"/>
    <n v="0.42736112008616056"/>
  </r>
  <r>
    <x v="4"/>
    <x v="19"/>
    <n v="254.32"/>
    <n v="0.15226666666666666"/>
    <n v="0.84773333333333334"/>
    <n v="30"/>
    <n v="142.6"/>
    <n v="153.35999999999999"/>
    <n v="0.48182186781997571"/>
    <n v="0.51817813218002429"/>
    <s v="spots"/>
    <n v="-0.32955520115330905"/>
  </r>
  <r>
    <x v="5"/>
    <x v="20"/>
    <n v="180.6"/>
    <n v="0.39799999999999996"/>
    <n v="0.60199999999999998"/>
    <n v="31"/>
    <n v="79.16"/>
    <n v="219.67999999999998"/>
    <n v="0.26489091152456162"/>
    <n v="0.73510908847543832"/>
    <s v="spots"/>
    <n v="0.13310908847543834"/>
  </r>
  <r>
    <x v="5"/>
    <x v="21"/>
    <n v="167.72"/>
    <n v="0.44093333333333334"/>
    <n v="0.55906666666666671"/>
    <n v="32"/>
    <n v="73.319999999999993"/>
    <n v="225.28"/>
    <n v="0.2455458807769591"/>
    <n v="0.75445411922304095"/>
    <s v="spots"/>
    <n v="0.19538745255637424"/>
  </r>
  <r>
    <x v="0"/>
    <x v="22"/>
    <n v="234.28"/>
    <n v="0.21906666666666666"/>
    <n v="0.78093333333333337"/>
    <n v="33"/>
    <n v="159.23999999999998"/>
    <n v="136.16"/>
    <n v="0.53906567366283009"/>
    <n v="0.46093432633716991"/>
    <s v="stripes"/>
    <n v="0.31999900699616346"/>
  </r>
  <r>
    <x v="0"/>
    <x v="23"/>
    <n v="60.44"/>
    <n v="0.79853333333333332"/>
    <n v="0.20146666666666666"/>
    <n v="34"/>
    <n v="157.28"/>
    <n v="133.76"/>
    <n v="0.54040681693238046"/>
    <n v="0.45959318306761954"/>
    <s v="stripes"/>
    <n v="-0.25812651640095285"/>
  </r>
  <r>
    <x v="1"/>
    <x v="24"/>
    <n v="74.759999999999991"/>
    <n v="0.75079999999999991"/>
    <n v="0.24919999999999998"/>
    <n v="36"/>
    <n v="92.08"/>
    <n v="204.12"/>
    <n v="0.31087103308575287"/>
    <n v="0.68912896691424708"/>
    <s v="spots"/>
    <n v="0.43992896691424704"/>
  </r>
  <r>
    <x v="1"/>
    <x v="25"/>
    <n v="204.6"/>
    <n v="0.31799999999999995"/>
    <n v="0.68199999999999994"/>
    <n v="37"/>
    <n v="151.16"/>
    <n v="147.12"/>
    <n v="0.50677216038621431"/>
    <n v="0.49322783961378569"/>
    <s v="stripes"/>
    <n v="0.18877216038621425"/>
  </r>
  <r>
    <x v="1"/>
    <x v="26"/>
    <n v="225"/>
    <n v="0.25"/>
    <n v="0.75"/>
    <n v="38"/>
    <n v="84.44"/>
    <n v="215.56"/>
    <n v="0.28146666666666664"/>
    <n v="0.71853333333333336"/>
    <s v="spots"/>
    <n v="-3.1466666666666643E-2"/>
  </r>
  <r>
    <x v="2"/>
    <x v="27"/>
    <n v="281.56"/>
    <n v="6.1466666666666663E-2"/>
    <n v="0.93853333333333333"/>
    <n v="39"/>
    <n v="131.72"/>
    <n v="163.35999999999999"/>
    <n v="0.44638742036058021"/>
    <n v="0.55361257963941979"/>
    <s v="spots"/>
    <n v="-0.38492075369391354"/>
  </r>
  <r>
    <x v="2"/>
    <x v="28"/>
    <n v="137.79999999999998"/>
    <n v="0.54066666666666663"/>
    <n v="0.45933333333333326"/>
    <n v="41"/>
    <n v="154.28"/>
    <n v="143.16"/>
    <n v="0.51869284561592255"/>
    <n v="0.48130715438407745"/>
    <s v="stripes"/>
    <n v="-2.1973821050744191E-2"/>
  </r>
  <r>
    <x v="3"/>
    <x v="29"/>
    <n v="206.76"/>
    <n v="0.31079999999999997"/>
    <n v="0.68919999999999992"/>
    <n v="43"/>
    <n v="88.11999999999999"/>
    <n v="210.12"/>
    <n v="0.29546673819742486"/>
    <n v="0.70453326180257514"/>
    <s v="spots"/>
    <n v="1.5333261802575104E-2"/>
  </r>
  <r>
    <x v="3"/>
    <x v="30"/>
    <n v="204.48"/>
    <n v="0.31839999999999996"/>
    <n v="0.68159999999999998"/>
    <n v="44"/>
    <n v="159"/>
    <n v="139.44"/>
    <n v="0.53277040611178128"/>
    <n v="0.46722959388821872"/>
    <s v="stripes"/>
    <n v="0.21437040611178126"/>
  </r>
  <r>
    <x v="4"/>
    <x v="31"/>
    <n v="175.4"/>
    <n v="0.41533333333333333"/>
    <n v="0.58466666666666667"/>
    <n v="45"/>
    <n v="205.92"/>
    <n v="91.399999999999991"/>
    <n v="0.69258711152966501"/>
    <n v="0.30741288847033499"/>
    <s v="stripes"/>
    <n v="0.27725377819633168"/>
  </r>
  <r>
    <x v="4"/>
    <x v="32"/>
    <n v="158.12"/>
    <n v="0.47293333333333332"/>
    <n v="0.52706666666666668"/>
    <n v="46"/>
    <n v="92.47999999999999"/>
    <n v="206.72"/>
    <n v="0.30909090909090908"/>
    <n v="0.69090909090909092"/>
    <s v="spots"/>
    <n v="0.16384242424242423"/>
  </r>
  <r>
    <x v="5"/>
    <x v="33"/>
    <n v="220.6"/>
    <n v="0.26466666666666666"/>
    <n v="0.73533333333333328"/>
    <n v="50"/>
    <n v="155.07999999999998"/>
    <n v="133.47999999999999"/>
    <n v="0.5374272248405878"/>
    <n v="0.4625727751594122"/>
    <s v="stripes"/>
    <n v="0.27276055817392109"/>
  </r>
  <r>
    <x v="5"/>
    <x v="34"/>
    <n v="188.95999999999998"/>
    <n v="0.37013333333333331"/>
    <n v="0.62986666666666657"/>
    <n v="52"/>
    <n v="77.88"/>
    <n v="220.95999999999998"/>
    <n v="0.26060768304109222"/>
    <n v="0.73939231695890784"/>
    <s v="spots"/>
    <n v="0.10952565029224109"/>
  </r>
  <r>
    <x v="0"/>
    <x v="35"/>
    <n v="242.51999999999998"/>
    <n v="0.19159999999999999"/>
    <n v="0.8083999999999999"/>
    <n v="53"/>
    <n v="90.839999999999989"/>
    <n v="207.92"/>
    <n v="0.30405676797429371"/>
    <n v="0.69594323202570629"/>
    <s v="spots"/>
    <n v="-0.11245676797429371"/>
  </r>
  <r>
    <x v="0"/>
    <x v="36"/>
    <n v="94.88"/>
    <n v="0.6837333333333333"/>
    <n v="0.31626666666666664"/>
    <n v="54"/>
    <n v="135"/>
    <n v="162.23999999999998"/>
    <n v="0.45417844166330235"/>
    <n v="0.54582155833669765"/>
    <s v="spots"/>
    <n v="0.22955489167003096"/>
  </r>
  <r>
    <x v="1"/>
    <x v="37"/>
    <n v="29.36"/>
    <n v="0.90213333333333334"/>
    <n v="9.7866666666666671E-2"/>
    <n v="57"/>
    <n v="147.76"/>
    <n v="147.79999999999998"/>
    <n v="0.49993233184463398"/>
    <n v="0.50006766815536596"/>
    <s v="spots"/>
    <n v="0.40220100148869936"/>
  </r>
  <r>
    <x v="1"/>
    <x v="38"/>
    <n v="152.19999999999999"/>
    <n v="0.49266666666666659"/>
    <n v="0.5073333333333333"/>
    <n v="58"/>
    <n v="91.399999999999991"/>
    <n v="201.76"/>
    <n v="0.31177513985536909"/>
    <n v="0.68822486014463091"/>
    <s v="spots"/>
    <n v="0.1808915268112975"/>
  </r>
  <r>
    <x v="2"/>
    <x v="39"/>
    <n v="193.07999999999998"/>
    <n v="0.35639999999999999"/>
    <n v="0.64359999999999995"/>
    <n v="59"/>
    <n v="117.44"/>
    <n v="178.84"/>
    <n v="0.39638180099905496"/>
    <n v="0.60361819900094504"/>
    <s v="spots"/>
    <n v="-3.9981800999054962E-2"/>
  </r>
  <r>
    <x v="2"/>
    <x v="40"/>
    <n v="189.23999999999998"/>
    <n v="0.36919999999999997"/>
    <n v="0.63079999999999992"/>
    <n v="60"/>
    <n v="67.44"/>
    <n v="227.11999999999998"/>
    <n v="0.22895165670831075"/>
    <n v="0.77104834329168925"/>
    <s v="spots"/>
    <n v="0.14024834329168923"/>
  </r>
  <r>
    <x v="3"/>
    <x v="41"/>
    <n v="141.35999999999999"/>
    <n v="0.52879999999999994"/>
    <n v="0.47119999999999995"/>
    <n v="61"/>
    <n v="85.96"/>
    <n v="212.92"/>
    <n v="0.2876070663811563"/>
    <n v="0.7123929336188437"/>
    <s v="spots"/>
    <n v="0.24119293361884364"/>
  </r>
  <r>
    <x v="3"/>
    <x v="42"/>
    <n v="211.23999999999998"/>
    <n v="0.29586666666666661"/>
    <n v="0.70413333333333328"/>
    <n v="62"/>
    <n v="116.55999999999999"/>
    <n v="180.16"/>
    <n v="0.39282825559449985"/>
    <n v="0.60717174440550015"/>
    <s v="spots"/>
    <n v="-9.6961588927833242E-2"/>
  </r>
  <r>
    <x v="4"/>
    <x v="43"/>
    <n v="107.64"/>
    <n v="0.64119999999999999"/>
    <n v="0.35880000000000001"/>
    <n v="63"/>
    <n v="134.72"/>
    <n v="151.79999999999998"/>
    <n v="0.47019405277118526"/>
    <n v="0.5298059472288148"/>
    <s v="spots"/>
    <n v="0.17100594722881474"/>
  </r>
  <r>
    <x v="4"/>
    <x v="44"/>
    <n v="74.52"/>
    <n v="0.75159999999999993"/>
    <n v="0.24839999999999998"/>
    <n v="64"/>
    <n v="118.36"/>
    <n v="171.84"/>
    <n v="0.40785665058580289"/>
    <n v="0.59214334941419711"/>
    <s v="spots"/>
    <n v="0.34374334941419704"/>
  </r>
  <r>
    <x v="5"/>
    <x v="45"/>
    <n v="153.47999999999999"/>
    <n v="0.48839999999999995"/>
    <n v="0.51159999999999994"/>
    <n v="66"/>
    <n v="61.68"/>
    <n v="234.07999999999998"/>
    <n v="0.2085474709223695"/>
    <n v="0.79145252907763053"/>
    <s v="spots"/>
    <n v="0.27985252907763047"/>
  </r>
  <r>
    <x v="0"/>
    <x v="46"/>
    <n v="292.71999999999997"/>
    <n v="2.4266666666666669E-2"/>
    <n v="0.97573333333333345"/>
    <n v="67"/>
    <n v="137.56"/>
    <n v="160.6"/>
    <n v="0.46136302656291928"/>
    <n v="0.53863697343708072"/>
    <s v="spots"/>
    <n v="-0.43709635989625262"/>
  </r>
  <r>
    <x v="0"/>
    <x v="47"/>
    <n v="182.92"/>
    <n v="0.39026666666666665"/>
    <n v="0.60973333333333324"/>
    <n v="68"/>
    <n v="150.28"/>
    <n v="135.63999999999999"/>
    <n v="0.52560156687185233"/>
    <n v="0.47439843312814767"/>
    <s v="stripes"/>
    <n v="0.13533490020518557"/>
  </r>
  <r>
    <x v="1"/>
    <x v="48"/>
    <n v="141.28"/>
    <n v="0.52906666666666669"/>
    <n v="0.47093333333333331"/>
    <n v="69"/>
    <n v="177.95999999999998"/>
    <n v="116.83999999999999"/>
    <n v="0.60366350067842611"/>
    <n v="0.39633649932157389"/>
    <s v="stripes"/>
    <n v="7.4596834011759428E-2"/>
  </r>
  <r>
    <x v="1"/>
    <x v="49"/>
    <n v="151.04"/>
    <n v="0.49653333333333327"/>
    <n v="0.50346666666666662"/>
    <n v="70"/>
    <n v="122.11999999999999"/>
    <n v="175.67999999999998"/>
    <n v="0.41007387508394899"/>
    <n v="0.58992612491605101"/>
    <s v="spots"/>
    <n v="8.645945824938428E-2"/>
  </r>
  <r>
    <x v="2"/>
    <x v="50"/>
    <n v="206.67999999999998"/>
    <n v="0.31106666666666666"/>
    <n v="0.68893333333333329"/>
    <n v="71"/>
    <n v="62.64"/>
    <n v="236.23999999999998"/>
    <n v="0.20958244111349036"/>
    <n v="0.79041755888650966"/>
    <s v="spots"/>
    <n v="0.10148422555317629"/>
  </r>
  <r>
    <x v="2"/>
    <x v="51"/>
    <n v="277.91999999999996"/>
    <n v="7.3600000000000013E-2"/>
    <n v="0.9264"/>
    <n v="72"/>
    <n v="94.32"/>
    <n v="203.6"/>
    <n v="0.31659505907626212"/>
    <n v="0.68340494092373794"/>
    <s v="spots"/>
    <n v="-0.24299505907626212"/>
  </r>
  <r>
    <x v="3"/>
    <x v="52"/>
    <n v="251.39999999999998"/>
    <n v="0.16199999999999998"/>
    <n v="0.83799999999999997"/>
    <n v="73"/>
    <n v="102.08"/>
    <n v="196.2"/>
    <n v="0.34222877832908677"/>
    <n v="0.65777122167091329"/>
    <s v="spots"/>
    <n v="-0.18022877832908679"/>
  </r>
  <r>
    <x v="4"/>
    <x v="53"/>
    <n v="32.28"/>
    <n v="0.89239999999999986"/>
    <n v="0.1076"/>
    <n v="75"/>
    <n v="162.47999999999999"/>
    <n v="134.23999999999998"/>
    <n v="0.5475869506605554"/>
    <n v="0.4524130493394446"/>
    <s v="stripes"/>
    <n v="-0.34481304933944457"/>
  </r>
  <r>
    <x v="4"/>
    <x v="54"/>
    <n v="148.88"/>
    <n v="0.50373333333333337"/>
    <n v="0.49626666666666663"/>
    <n v="76"/>
    <n v="158.23999999999998"/>
    <n v="134.47999999999999"/>
    <n v="0.54058485925116151"/>
    <n v="0.45941514074883849"/>
    <s v="stripes"/>
    <n v="3.6851525917828143E-2"/>
  </r>
  <r>
    <x v="5"/>
    <x v="55"/>
    <n v="117.67999999999999"/>
    <n v="0.60773333333333335"/>
    <n v="0.39226666666666665"/>
    <n v="77"/>
    <n v="86.839999999999989"/>
    <n v="211.04"/>
    <n v="0.29152678931113196"/>
    <n v="0.70847321068886804"/>
    <s v="spots"/>
    <n v="0.31620654402220139"/>
  </r>
  <r>
    <x v="5"/>
    <x v="56"/>
    <n v="133.32"/>
    <n v="0.55559999999999998"/>
    <n v="0.44439999999999996"/>
    <n v="78"/>
    <n v="91.2"/>
    <n v="206.04"/>
    <n v="0.30682276947920872"/>
    <n v="0.69317723052079128"/>
    <s v="spots"/>
    <n v="0.24877723052079126"/>
  </r>
  <r>
    <x v="5"/>
    <x v="57"/>
    <n v="233.79999999999998"/>
    <n v="0.22066666666666668"/>
    <n v="0.77933333333333332"/>
    <n v="80"/>
    <n v="147.44"/>
    <n v="117.28"/>
    <n v="0.55696585071018423"/>
    <n v="0.44303414928981577"/>
    <s v="stripes"/>
    <n v="0.33629918404351755"/>
  </r>
  <r>
    <x v="0"/>
    <x v="58"/>
    <n v="199"/>
    <n v="0.33666666666666667"/>
    <n v="0.66333333333333333"/>
    <n v="81"/>
    <n v="149.35999999999999"/>
    <n v="142.16"/>
    <n v="0.51234906695938531"/>
    <n v="0.48765093304061469"/>
    <s v="stripes"/>
    <n v="0.17568240029271864"/>
  </r>
  <r>
    <x v="0"/>
    <x v="59"/>
    <n v="212.2"/>
    <n v="0.29266666666666663"/>
    <n v="0.70733333333333326"/>
    <n v="83"/>
    <n v="83.839999999999989"/>
    <n v="213.92"/>
    <n v="0.28156904889844164"/>
    <n v="0.7184309511015583"/>
    <s v="spots"/>
    <n v="1.1097617768224988E-2"/>
  </r>
  <r>
    <x v="1"/>
    <x v="60"/>
    <n v="163.35999999999999"/>
    <n v="0.45546666666666663"/>
    <n v="0.54453333333333331"/>
    <n v="85"/>
    <n v="76.52"/>
    <n v="221.6"/>
    <n v="0.25667516436334359"/>
    <n v="0.74332483563665641"/>
    <s v="spots"/>
    <n v="0.19879150230332304"/>
  </r>
  <r>
    <x v="1"/>
    <x v="61"/>
    <n v="243.39999999999998"/>
    <n v="0.18866666666666665"/>
    <n v="0.81133333333333324"/>
    <n v="86"/>
    <n v="211.72"/>
    <n v="68.11999999999999"/>
    <n v="0.7565751858204689"/>
    <n v="0.2434248141795311"/>
    <s v="stripes"/>
    <n v="0.56790851915380214"/>
  </r>
  <r>
    <x v="2"/>
    <x v="62"/>
    <n v="187.56"/>
    <n v="0.37479999999999997"/>
    <n v="0.62519999999999998"/>
    <n v="87"/>
    <n v="184.56"/>
    <n v="111.52"/>
    <n v="0.62334504188057283"/>
    <n v="0.37665495811942717"/>
    <s v="stripes"/>
    <n v="0.2485450418805728"/>
  </r>
  <r>
    <x v="2"/>
    <x v="63"/>
    <n v="102.96"/>
    <n v="0.65679999999999994"/>
    <n v="0.34320000000000001"/>
    <n v="88"/>
    <n v="199.04"/>
    <n v="89.96"/>
    <n v="0.68871972318339103"/>
    <n v="0.31128027681660897"/>
    <s v="stripes"/>
    <n v="3.1919723183391036E-2"/>
  </r>
  <r>
    <x v="3"/>
    <x v="64"/>
    <n v="129.35999999999999"/>
    <n v="0.56879999999999997"/>
    <n v="0.43119999999999997"/>
    <n v="89"/>
    <n v="96.72"/>
    <n v="201.16"/>
    <n v="0.32469450785551229"/>
    <n v="0.67530549214448765"/>
    <s v="spots"/>
    <n v="0.24410549214448768"/>
  </r>
  <r>
    <x v="3"/>
    <x v="65"/>
    <n v="234.95999999999998"/>
    <n v="0.21679999999999996"/>
    <n v="0.7831999999999999"/>
    <n v="91"/>
    <n v="76.56"/>
    <n v="221.64"/>
    <n v="0.25674044265593565"/>
    <n v="0.74325955734406435"/>
    <s v="spots"/>
    <n v="-3.9940442655935687E-2"/>
  </r>
  <r>
    <x v="4"/>
    <x v="66"/>
    <n v="171.64"/>
    <n v="0.42786666666666662"/>
    <n v="0.57213333333333327"/>
    <n v="94"/>
    <n v="149.47999999999999"/>
    <n v="139.63999999999999"/>
    <n v="0.51701715550636407"/>
    <n v="0.48298284449363593"/>
    <s v="stripes"/>
    <n v="8.9150488839697339E-2"/>
  </r>
  <r>
    <x v="4"/>
    <x v="67"/>
    <n v="120.28"/>
    <n v="0.59906666666666664"/>
    <n v="0.40093333333333336"/>
    <n v="96"/>
    <n v="97.399999999999991"/>
    <n v="198.56"/>
    <n v="0.32909852682794971"/>
    <n v="0.67090147317205029"/>
    <s v="spots"/>
    <n v="0.26996813983871693"/>
  </r>
  <r>
    <x v="5"/>
    <x v="68"/>
    <n v="267.08"/>
    <n v="0.10973333333333334"/>
    <n v="0.89026666666666665"/>
    <n v="98"/>
    <n v="142.28"/>
    <n v="149.68"/>
    <n v="0.48732703110015063"/>
    <n v="0.51267296889984937"/>
    <s v="spots"/>
    <n v="-0.37759369776681728"/>
  </r>
  <r>
    <x v="5"/>
    <x v="69"/>
    <n v="82.16"/>
    <n v="0.7261333333333333"/>
    <n v="0.27386666666666665"/>
    <n v="99"/>
    <n v="200.88"/>
    <n v="96.839999999999989"/>
    <n v="0.67472793228536887"/>
    <n v="0.32527206771463113"/>
    <s v="stripes"/>
    <n v="-5.140540104796448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B11" firstHeaderRow="2" firstDataRow="2" firstDataCol="1"/>
  <pivotFields count="12">
    <pivotField axis="axisRow" showAll="0">
      <items count="7">
        <item x="1"/>
        <item x="2"/>
        <item x="3"/>
        <item x="4"/>
        <item x="5"/>
        <item x="0"/>
        <item t="default"/>
      </items>
    </pivotField>
    <pivotField showAll="0">
      <items count="71">
        <item x="46"/>
        <item x="27"/>
        <item x="51"/>
        <item x="68"/>
        <item x="3"/>
        <item x="12"/>
        <item x="13"/>
        <item x="5"/>
        <item x="0"/>
        <item x="19"/>
        <item x="52"/>
        <item x="4"/>
        <item x="61"/>
        <item x="35"/>
        <item x="65"/>
        <item x="22"/>
        <item x="57"/>
        <item x="26"/>
        <item x="33"/>
        <item x="1"/>
        <item x="15"/>
        <item x="6"/>
        <item x="59"/>
        <item x="42"/>
        <item x="10"/>
        <item x="29"/>
        <item x="50"/>
        <item x="25"/>
        <item x="30"/>
        <item x="58"/>
        <item x="39"/>
        <item x="40"/>
        <item x="34"/>
        <item x="62"/>
        <item x="16"/>
        <item x="47"/>
        <item x="20"/>
        <item x="14"/>
        <item x="31"/>
        <item x="66"/>
        <item x="21"/>
        <item x="60"/>
        <item x="8"/>
        <item x="32"/>
        <item x="9"/>
        <item x="45"/>
        <item x="38"/>
        <item x="49"/>
        <item x="54"/>
        <item x="41"/>
        <item x="48"/>
        <item x="28"/>
        <item x="11"/>
        <item x="56"/>
        <item x="64"/>
        <item x="67"/>
        <item x="17"/>
        <item x="55"/>
        <item x="43"/>
        <item x="63"/>
        <item x="36"/>
        <item x="7"/>
        <item x="18"/>
        <item x="69"/>
        <item x="24"/>
        <item x="44"/>
        <item x="2"/>
        <item x="23"/>
        <item x="53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verage of difference" fld="11" subtotal="average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A3" sqref="A3"/>
    </sheetView>
  </sheetViews>
  <sheetFormatPr defaultColWidth="11" defaultRowHeight="15.75" x14ac:dyDescent="0.25"/>
  <cols>
    <col min="1" max="1" width="19.125" customWidth="1"/>
    <col min="2" max="2" width="12.875" customWidth="1"/>
    <col min="3" max="11" width="7.125" customWidth="1"/>
    <col min="12" max="12" width="6.125" customWidth="1"/>
    <col min="13" max="13" width="7.125" customWidth="1"/>
    <col min="14" max="14" width="6.125" customWidth="1"/>
    <col min="15" max="17" width="7.125" customWidth="1"/>
    <col min="18" max="18" width="6.125" customWidth="1"/>
    <col min="19" max="19" width="4.125" customWidth="1"/>
    <col min="20" max="20" width="6.125" customWidth="1"/>
    <col min="21" max="23" width="7.125" customWidth="1"/>
    <col min="24" max="24" width="6.125" customWidth="1"/>
    <col min="25" max="28" width="7.125" customWidth="1"/>
    <col min="29" max="29" width="6.125" customWidth="1"/>
    <col min="30" max="30" width="7.125" customWidth="1"/>
    <col min="31" max="31" width="4.125" customWidth="1"/>
    <col min="32" max="35" width="7.125" customWidth="1"/>
    <col min="36" max="36" width="6.125" customWidth="1"/>
    <col min="37" max="37" width="7.125" customWidth="1"/>
    <col min="38" max="38" width="6.125" customWidth="1"/>
    <col min="39" max="39" width="7.125" customWidth="1"/>
    <col min="40" max="40" width="6.125" customWidth="1"/>
    <col min="41" max="47" width="7.125" customWidth="1"/>
    <col min="48" max="48" width="6.125" customWidth="1"/>
    <col min="49" max="52" width="7.125" customWidth="1"/>
    <col min="53" max="53" width="6.125" customWidth="1"/>
    <col min="54" max="62" width="7.125" customWidth="1"/>
    <col min="63" max="63" width="6.125" customWidth="1"/>
    <col min="64" max="71" width="7.125" customWidth="1"/>
  </cols>
  <sheetData>
    <row r="3" spans="1:2" x14ac:dyDescent="0.25">
      <c r="A3" s="1" t="s">
        <v>14</v>
      </c>
    </row>
    <row r="4" spans="1:2" x14ac:dyDescent="0.25">
      <c r="A4" s="1" t="s">
        <v>11</v>
      </c>
      <c r="B4" t="s">
        <v>13</v>
      </c>
    </row>
    <row r="5" spans="1:2" x14ac:dyDescent="0.25">
      <c r="A5" s="2">
        <v>0</v>
      </c>
      <c r="B5" s="3">
        <v>0.24091186508014226</v>
      </c>
    </row>
    <row r="6" spans="1:2" x14ac:dyDescent="0.25">
      <c r="A6" s="2">
        <v>1</v>
      </c>
      <c r="B6" s="3">
        <v>-3.5499922620283508E-2</v>
      </c>
    </row>
    <row r="7" spans="1:2" x14ac:dyDescent="0.25">
      <c r="A7" s="2">
        <v>5</v>
      </c>
      <c r="B7" s="3">
        <v>0.10062775517351802</v>
      </c>
    </row>
    <row r="8" spans="1:2" x14ac:dyDescent="0.25">
      <c r="A8" s="2">
        <v>7.5</v>
      </c>
      <c r="B8" s="3">
        <v>0.12621259202044752</v>
      </c>
    </row>
    <row r="9" spans="1:2" x14ac:dyDescent="0.25">
      <c r="A9" s="2">
        <v>10</v>
      </c>
      <c r="B9" s="3">
        <v>0.13816526299120491</v>
      </c>
    </row>
    <row r="10" spans="1:2" x14ac:dyDescent="0.25">
      <c r="A10" s="2" t="s">
        <v>10</v>
      </c>
      <c r="B10" s="3">
        <v>-5.8093308260701582E-3</v>
      </c>
    </row>
    <row r="11" spans="1:2" x14ac:dyDescent="0.25">
      <c r="A11" s="2" t="s">
        <v>12</v>
      </c>
      <c r="B11" s="3">
        <v>9.5859583275346799E-2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L2" sqref="L2"/>
    </sheetView>
  </sheetViews>
  <sheetFormatPr defaultColWidth="11"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</v>
      </c>
      <c r="J1" t="s">
        <v>4</v>
      </c>
      <c r="K1" t="s">
        <v>8</v>
      </c>
      <c r="L1" t="s">
        <v>9</v>
      </c>
    </row>
    <row r="2" spans="1:12" x14ac:dyDescent="0.25">
      <c r="A2" t="s">
        <v>10</v>
      </c>
      <c r="B2">
        <v>45.28</v>
      </c>
      <c r="C2">
        <v>254.72</v>
      </c>
      <c r="D2">
        <f t="shared" ref="D2:D65" si="0">B2/(B2+C2)</f>
        <v>0.15093333333333334</v>
      </c>
      <c r="E2">
        <f t="shared" ref="E2:E65" si="1">C2/(C2+B2)</f>
        <v>0.84906666666666664</v>
      </c>
      <c r="F2">
        <v>1</v>
      </c>
      <c r="G2">
        <v>64.64</v>
      </c>
      <c r="H2">
        <v>232.76</v>
      </c>
      <c r="I2">
        <f t="shared" ref="I2:I65" si="2">G2/(G2+H2)</f>
        <v>0.21735036987222597</v>
      </c>
      <c r="J2">
        <f t="shared" ref="J2:J65" si="3">1-I2</f>
        <v>0.782649630127774</v>
      </c>
      <c r="K2" t="str">
        <f t="shared" ref="K2:K65" si="4">IF(I2&lt;0.5, "spots","stripes")</f>
        <v>spots</v>
      </c>
      <c r="L2">
        <f t="shared" ref="L2:L65" si="5">IF(K2="spots", D2-I2,E2-J2)</f>
        <v>-6.6417036538892638E-2</v>
      </c>
    </row>
    <row r="3" spans="1:12" x14ac:dyDescent="0.25">
      <c r="A3" t="s">
        <v>10</v>
      </c>
      <c r="B3">
        <v>80.239999999999995</v>
      </c>
      <c r="C3">
        <v>219.76</v>
      </c>
      <c r="D3">
        <f t="shared" si="0"/>
        <v>0.26746666666666663</v>
      </c>
      <c r="E3">
        <f t="shared" si="1"/>
        <v>0.73253333333333326</v>
      </c>
      <c r="F3">
        <v>2</v>
      </c>
      <c r="G3">
        <v>94.839999999999989</v>
      </c>
      <c r="H3">
        <v>203.76</v>
      </c>
      <c r="I3">
        <f t="shared" si="2"/>
        <v>0.31761553918285329</v>
      </c>
      <c r="J3">
        <f t="shared" si="3"/>
        <v>0.68238446081714677</v>
      </c>
      <c r="K3" t="str">
        <f t="shared" si="4"/>
        <v>spots</v>
      </c>
      <c r="L3">
        <f t="shared" si="5"/>
        <v>-5.014887251618666E-2</v>
      </c>
    </row>
    <row r="4" spans="1:12" x14ac:dyDescent="0.25">
      <c r="A4">
        <v>0</v>
      </c>
      <c r="B4">
        <v>227.76</v>
      </c>
      <c r="C4">
        <v>72.239999999999995</v>
      </c>
      <c r="D4">
        <f t="shared" si="0"/>
        <v>0.75919999999999999</v>
      </c>
      <c r="E4">
        <f t="shared" si="1"/>
        <v>0.24079999999999999</v>
      </c>
      <c r="F4">
        <v>3</v>
      </c>
      <c r="G4">
        <v>78.44</v>
      </c>
      <c r="H4">
        <v>216.67999999999998</v>
      </c>
      <c r="I4">
        <f t="shared" si="2"/>
        <v>0.26579018704255897</v>
      </c>
      <c r="J4">
        <f t="shared" si="3"/>
        <v>0.73420981295744103</v>
      </c>
      <c r="K4" t="str">
        <f t="shared" si="4"/>
        <v>spots</v>
      </c>
      <c r="L4">
        <f t="shared" si="5"/>
        <v>0.49340981295744102</v>
      </c>
    </row>
    <row r="5" spans="1:12" x14ac:dyDescent="0.25">
      <c r="A5">
        <v>1</v>
      </c>
      <c r="B5">
        <v>39.08</v>
      </c>
      <c r="C5">
        <v>260.92</v>
      </c>
      <c r="D5">
        <f t="shared" si="0"/>
        <v>0.13026666666666667</v>
      </c>
      <c r="E5">
        <f t="shared" si="1"/>
        <v>0.86973333333333336</v>
      </c>
      <c r="F5">
        <v>5</v>
      </c>
      <c r="G5">
        <v>114.96</v>
      </c>
      <c r="H5">
        <v>183.28</v>
      </c>
      <c r="I5">
        <f t="shared" si="2"/>
        <v>0.38546137339055792</v>
      </c>
      <c r="J5">
        <f t="shared" si="3"/>
        <v>0.61453862660944214</v>
      </c>
      <c r="K5" t="str">
        <f t="shared" si="4"/>
        <v>spots</v>
      </c>
      <c r="L5">
        <f t="shared" si="5"/>
        <v>-0.25519470672389122</v>
      </c>
    </row>
    <row r="6" spans="1:12" x14ac:dyDescent="0.25">
      <c r="A6">
        <v>1</v>
      </c>
      <c r="B6">
        <v>55.36</v>
      </c>
      <c r="C6">
        <v>244.64</v>
      </c>
      <c r="D6">
        <f t="shared" si="0"/>
        <v>0.18453333333333333</v>
      </c>
      <c r="E6">
        <f t="shared" si="1"/>
        <v>0.81546666666666667</v>
      </c>
      <c r="F6">
        <v>6</v>
      </c>
      <c r="G6">
        <v>87.039999999999992</v>
      </c>
      <c r="H6">
        <v>209.32</v>
      </c>
      <c r="I6">
        <f t="shared" si="2"/>
        <v>0.29369685517613708</v>
      </c>
      <c r="J6">
        <f t="shared" si="3"/>
        <v>0.70630314482386292</v>
      </c>
      <c r="K6" t="str">
        <f t="shared" si="4"/>
        <v>spots</v>
      </c>
      <c r="L6">
        <f t="shared" si="5"/>
        <v>-0.10916352184280376</v>
      </c>
    </row>
    <row r="7" spans="1:12" x14ac:dyDescent="0.25">
      <c r="A7">
        <v>5</v>
      </c>
      <c r="B7">
        <v>44.919999999999995</v>
      </c>
      <c r="C7">
        <v>255.07999999999998</v>
      </c>
      <c r="D7">
        <f t="shared" si="0"/>
        <v>0.1497333333333333</v>
      </c>
      <c r="E7">
        <f t="shared" si="1"/>
        <v>0.85026666666666662</v>
      </c>
      <c r="F7">
        <v>9</v>
      </c>
      <c r="G7">
        <v>198.6</v>
      </c>
      <c r="H7">
        <v>98.759999999999991</v>
      </c>
      <c r="I7">
        <f t="shared" si="2"/>
        <v>0.66787732041969328</v>
      </c>
      <c r="J7">
        <f t="shared" si="3"/>
        <v>0.33212267958030672</v>
      </c>
      <c r="K7" t="str">
        <f t="shared" si="4"/>
        <v>stripes</v>
      </c>
      <c r="L7">
        <f t="shared" si="5"/>
        <v>0.51814398708635989</v>
      </c>
    </row>
    <row r="8" spans="1:12" x14ac:dyDescent="0.25">
      <c r="A8">
        <v>5</v>
      </c>
      <c r="B8">
        <v>85.56</v>
      </c>
      <c r="C8">
        <v>214.44</v>
      </c>
      <c r="D8">
        <f t="shared" si="0"/>
        <v>0.28520000000000001</v>
      </c>
      <c r="E8">
        <f t="shared" si="1"/>
        <v>0.71479999999999999</v>
      </c>
      <c r="F8">
        <v>10</v>
      </c>
      <c r="G8">
        <v>126.67999999999999</v>
      </c>
      <c r="H8">
        <v>165.72</v>
      </c>
      <c r="I8">
        <f t="shared" si="2"/>
        <v>0.4332421340629275</v>
      </c>
      <c r="J8">
        <f t="shared" si="3"/>
        <v>0.56675786593707245</v>
      </c>
      <c r="K8" t="str">
        <f t="shared" si="4"/>
        <v>spots</v>
      </c>
      <c r="L8">
        <f t="shared" si="5"/>
        <v>-0.14804213406292749</v>
      </c>
    </row>
    <row r="9" spans="1:12" x14ac:dyDescent="0.25">
      <c r="A9">
        <v>7.5</v>
      </c>
      <c r="B9">
        <v>213.6</v>
      </c>
      <c r="C9">
        <v>86.399999999999991</v>
      </c>
      <c r="D9">
        <f t="shared" si="0"/>
        <v>0.71199999999999997</v>
      </c>
      <c r="E9">
        <f t="shared" si="1"/>
        <v>0.28799999999999998</v>
      </c>
      <c r="F9">
        <v>11</v>
      </c>
      <c r="G9">
        <v>129.47999999999999</v>
      </c>
      <c r="H9">
        <v>168.51999999999998</v>
      </c>
      <c r="I9">
        <f t="shared" si="2"/>
        <v>0.43449664429530199</v>
      </c>
      <c r="J9">
        <f t="shared" si="3"/>
        <v>0.56550335570469801</v>
      </c>
      <c r="K9" t="str">
        <f t="shared" si="4"/>
        <v>spots</v>
      </c>
      <c r="L9">
        <f t="shared" si="5"/>
        <v>0.27750335570469797</v>
      </c>
    </row>
    <row r="10" spans="1:12" x14ac:dyDescent="0.25">
      <c r="A10">
        <v>7.5</v>
      </c>
      <c r="B10">
        <v>138.63999999999999</v>
      </c>
      <c r="C10">
        <v>161.35999999999999</v>
      </c>
      <c r="D10">
        <f t="shared" si="0"/>
        <v>0.46213333333333328</v>
      </c>
      <c r="E10">
        <f t="shared" si="1"/>
        <v>0.5378666666666666</v>
      </c>
      <c r="F10">
        <v>12</v>
      </c>
      <c r="G10">
        <v>97.199999999999989</v>
      </c>
      <c r="H10">
        <v>197.44</v>
      </c>
      <c r="I10">
        <f t="shared" si="2"/>
        <v>0.32989410806407815</v>
      </c>
      <c r="J10">
        <f t="shared" si="3"/>
        <v>0.67010589193592185</v>
      </c>
      <c r="K10" t="str">
        <f t="shared" si="4"/>
        <v>spots</v>
      </c>
      <c r="L10">
        <f t="shared" si="5"/>
        <v>0.13223922526925513</v>
      </c>
    </row>
    <row r="11" spans="1:12" x14ac:dyDescent="0.25">
      <c r="A11">
        <v>10</v>
      </c>
      <c r="B11">
        <v>144.63999999999999</v>
      </c>
      <c r="C11">
        <v>155.35999999999999</v>
      </c>
      <c r="D11">
        <f t="shared" si="0"/>
        <v>0.4821333333333333</v>
      </c>
      <c r="E11">
        <f t="shared" si="1"/>
        <v>0.51786666666666659</v>
      </c>
      <c r="F11">
        <v>13</v>
      </c>
      <c r="G11">
        <v>64.759999999999991</v>
      </c>
      <c r="H11">
        <v>233.84</v>
      </c>
      <c r="I11">
        <f t="shared" si="2"/>
        <v>0.21687876758204952</v>
      </c>
      <c r="J11">
        <f t="shared" si="3"/>
        <v>0.78312123241795051</v>
      </c>
      <c r="K11" t="str">
        <f t="shared" si="4"/>
        <v>spots</v>
      </c>
      <c r="L11">
        <f t="shared" si="5"/>
        <v>0.26525456575128381</v>
      </c>
    </row>
    <row r="12" spans="1:12" x14ac:dyDescent="0.25">
      <c r="A12" t="s">
        <v>10</v>
      </c>
      <c r="B12">
        <v>91.24</v>
      </c>
      <c r="C12">
        <v>208.76</v>
      </c>
      <c r="D12">
        <f t="shared" si="0"/>
        <v>0.30413333333333331</v>
      </c>
      <c r="E12">
        <f t="shared" si="1"/>
        <v>0.69586666666666663</v>
      </c>
      <c r="F12">
        <v>15</v>
      </c>
      <c r="G12">
        <v>141.32</v>
      </c>
      <c r="H12">
        <v>154.16</v>
      </c>
      <c r="I12">
        <f t="shared" si="2"/>
        <v>0.47827264112630291</v>
      </c>
      <c r="J12">
        <f t="shared" si="3"/>
        <v>0.52172735887369703</v>
      </c>
      <c r="K12" t="str">
        <f t="shared" si="4"/>
        <v>spots</v>
      </c>
      <c r="L12">
        <f t="shared" si="5"/>
        <v>-0.1741393077929696</v>
      </c>
    </row>
    <row r="13" spans="1:12" x14ac:dyDescent="0.25">
      <c r="A13" t="s">
        <v>10</v>
      </c>
      <c r="B13">
        <v>163.84</v>
      </c>
      <c r="C13">
        <v>136.16</v>
      </c>
      <c r="D13">
        <f t="shared" si="0"/>
        <v>0.54613333333333336</v>
      </c>
      <c r="E13">
        <f t="shared" si="1"/>
        <v>0.45386666666666664</v>
      </c>
      <c r="F13">
        <v>16</v>
      </c>
      <c r="G13">
        <v>115.11999999999999</v>
      </c>
      <c r="H13">
        <v>180.72</v>
      </c>
      <c r="I13">
        <f t="shared" si="2"/>
        <v>0.38912925905895079</v>
      </c>
      <c r="J13">
        <f t="shared" si="3"/>
        <v>0.61087074094104921</v>
      </c>
      <c r="K13" t="str">
        <f t="shared" si="4"/>
        <v>spots</v>
      </c>
      <c r="L13">
        <f t="shared" si="5"/>
        <v>0.15700407427438257</v>
      </c>
    </row>
    <row r="14" spans="1:12" x14ac:dyDescent="0.25">
      <c r="A14">
        <v>0</v>
      </c>
      <c r="B14">
        <v>41.839999999999996</v>
      </c>
      <c r="C14">
        <v>258.15999999999997</v>
      </c>
      <c r="D14">
        <f t="shared" si="0"/>
        <v>0.13946666666666668</v>
      </c>
      <c r="E14">
        <f t="shared" si="1"/>
        <v>0.86053333333333337</v>
      </c>
      <c r="F14">
        <v>17</v>
      </c>
      <c r="G14">
        <v>165.76</v>
      </c>
      <c r="H14">
        <v>133.79999999999998</v>
      </c>
      <c r="I14">
        <f t="shared" si="2"/>
        <v>0.55334490586193086</v>
      </c>
      <c r="J14">
        <f t="shared" si="3"/>
        <v>0.44665509413806914</v>
      </c>
      <c r="K14" t="str">
        <f t="shared" si="4"/>
        <v>stripes</v>
      </c>
      <c r="L14">
        <f t="shared" si="5"/>
        <v>0.41387823919526423</v>
      </c>
    </row>
    <row r="15" spans="1:12" x14ac:dyDescent="0.25">
      <c r="A15">
        <v>0</v>
      </c>
      <c r="B15">
        <v>44.12</v>
      </c>
      <c r="C15">
        <v>255.88</v>
      </c>
      <c r="D15">
        <f t="shared" si="0"/>
        <v>0.14706666666666665</v>
      </c>
      <c r="E15">
        <f t="shared" si="1"/>
        <v>0.85293333333333332</v>
      </c>
      <c r="F15">
        <v>20</v>
      </c>
      <c r="G15">
        <v>80.959999999999994</v>
      </c>
      <c r="H15">
        <v>217.23999999999998</v>
      </c>
      <c r="I15">
        <f t="shared" si="2"/>
        <v>0.27149564050972502</v>
      </c>
      <c r="J15">
        <f t="shared" si="3"/>
        <v>0.72850435949027492</v>
      </c>
      <c r="K15" t="str">
        <f t="shared" si="4"/>
        <v>spots</v>
      </c>
      <c r="L15">
        <f t="shared" si="5"/>
        <v>-0.12442897384305837</v>
      </c>
    </row>
    <row r="16" spans="1:12" x14ac:dyDescent="0.25">
      <c r="A16">
        <v>1</v>
      </c>
      <c r="B16">
        <v>123.11999999999999</v>
      </c>
      <c r="C16">
        <v>176.88</v>
      </c>
      <c r="D16">
        <f t="shared" si="0"/>
        <v>0.41039999999999999</v>
      </c>
      <c r="E16">
        <f t="shared" si="1"/>
        <v>0.58960000000000001</v>
      </c>
      <c r="F16">
        <v>21</v>
      </c>
      <c r="G16">
        <v>163.88</v>
      </c>
      <c r="H16">
        <v>133.04</v>
      </c>
      <c r="I16">
        <f t="shared" si="2"/>
        <v>0.55193318065472186</v>
      </c>
      <c r="J16">
        <f t="shared" si="3"/>
        <v>0.44806681934527814</v>
      </c>
      <c r="K16" t="str">
        <f t="shared" si="4"/>
        <v>stripes</v>
      </c>
      <c r="L16">
        <f t="shared" si="5"/>
        <v>0.14153318065472187</v>
      </c>
    </row>
    <row r="17" spans="1:12" x14ac:dyDescent="0.25">
      <c r="A17">
        <v>10</v>
      </c>
      <c r="B17">
        <v>82.44</v>
      </c>
      <c r="C17">
        <v>217.56</v>
      </c>
      <c r="D17">
        <f t="shared" si="0"/>
        <v>0.27479999999999999</v>
      </c>
      <c r="E17">
        <f t="shared" si="1"/>
        <v>0.72519999999999996</v>
      </c>
      <c r="F17">
        <v>24</v>
      </c>
      <c r="G17">
        <v>102.19999999999999</v>
      </c>
      <c r="H17">
        <v>194.04</v>
      </c>
      <c r="I17">
        <f t="shared" si="2"/>
        <v>0.34499054820415875</v>
      </c>
      <c r="J17">
        <f t="shared" si="3"/>
        <v>0.65500945179584125</v>
      </c>
      <c r="K17" t="str">
        <f t="shared" si="4"/>
        <v>spots</v>
      </c>
      <c r="L17">
        <f t="shared" si="5"/>
        <v>-7.0190548204158765E-2</v>
      </c>
    </row>
    <row r="18" spans="1:12" x14ac:dyDescent="0.25">
      <c r="A18">
        <v>5</v>
      </c>
      <c r="B18">
        <v>112.6</v>
      </c>
      <c r="C18">
        <v>187.4</v>
      </c>
      <c r="D18">
        <f t="shared" si="0"/>
        <v>0.3753333333333333</v>
      </c>
      <c r="E18">
        <f t="shared" si="1"/>
        <v>0.6246666666666667</v>
      </c>
      <c r="F18">
        <v>27</v>
      </c>
      <c r="G18">
        <v>162.47999999999999</v>
      </c>
      <c r="H18">
        <v>135</v>
      </c>
      <c r="I18">
        <f t="shared" si="2"/>
        <v>0.5461879790237999</v>
      </c>
      <c r="J18">
        <f t="shared" si="3"/>
        <v>0.4538120209762001</v>
      </c>
      <c r="K18" t="str">
        <f t="shared" si="4"/>
        <v>stripes</v>
      </c>
      <c r="L18">
        <f t="shared" si="5"/>
        <v>0.1708546456904666</v>
      </c>
    </row>
    <row r="19" spans="1:12" x14ac:dyDescent="0.25">
      <c r="A19">
        <v>5</v>
      </c>
      <c r="B19">
        <v>180.92</v>
      </c>
      <c r="C19">
        <v>119.08</v>
      </c>
      <c r="D19">
        <f t="shared" si="0"/>
        <v>0.60306666666666664</v>
      </c>
      <c r="E19">
        <f t="shared" si="1"/>
        <v>0.3969333333333333</v>
      </c>
      <c r="F19">
        <v>28</v>
      </c>
      <c r="G19">
        <v>128.19999999999999</v>
      </c>
      <c r="H19">
        <v>166.51999999999998</v>
      </c>
      <c r="I19">
        <f t="shared" si="2"/>
        <v>0.43498914223669927</v>
      </c>
      <c r="J19">
        <f t="shared" si="3"/>
        <v>0.56501085776330073</v>
      </c>
      <c r="K19" t="str">
        <f t="shared" si="4"/>
        <v>spots</v>
      </c>
      <c r="L19">
        <f t="shared" si="5"/>
        <v>0.16807752442996737</v>
      </c>
    </row>
    <row r="20" spans="1:12" x14ac:dyDescent="0.25">
      <c r="A20">
        <v>7.5</v>
      </c>
      <c r="B20">
        <v>214.84</v>
      </c>
      <c r="C20">
        <v>85.16</v>
      </c>
      <c r="D20">
        <f t="shared" si="0"/>
        <v>0.7161333333333334</v>
      </c>
      <c r="E20">
        <f t="shared" si="1"/>
        <v>0.28386666666666666</v>
      </c>
      <c r="F20">
        <v>29</v>
      </c>
      <c r="G20">
        <v>85.8</v>
      </c>
      <c r="H20">
        <v>211.32</v>
      </c>
      <c r="I20">
        <f t="shared" si="2"/>
        <v>0.28877221324717284</v>
      </c>
      <c r="J20">
        <f t="shared" si="3"/>
        <v>0.71122778675282716</v>
      </c>
      <c r="K20" t="str">
        <f t="shared" si="4"/>
        <v>spots</v>
      </c>
      <c r="L20">
        <f t="shared" si="5"/>
        <v>0.42736112008616056</v>
      </c>
    </row>
    <row r="21" spans="1:12" x14ac:dyDescent="0.25">
      <c r="A21">
        <v>7.5</v>
      </c>
      <c r="B21">
        <v>45.68</v>
      </c>
      <c r="C21">
        <v>254.32</v>
      </c>
      <c r="D21">
        <f t="shared" si="0"/>
        <v>0.15226666666666666</v>
      </c>
      <c r="E21">
        <f t="shared" si="1"/>
        <v>0.84773333333333334</v>
      </c>
      <c r="F21">
        <v>30</v>
      </c>
      <c r="G21">
        <v>142.6</v>
      </c>
      <c r="H21">
        <v>153.35999999999999</v>
      </c>
      <c r="I21">
        <f t="shared" si="2"/>
        <v>0.48182186781997571</v>
      </c>
      <c r="J21">
        <f t="shared" si="3"/>
        <v>0.51817813218002429</v>
      </c>
      <c r="K21" t="str">
        <f t="shared" si="4"/>
        <v>spots</v>
      </c>
      <c r="L21">
        <f t="shared" si="5"/>
        <v>-0.32955520115330905</v>
      </c>
    </row>
    <row r="22" spans="1:12" x14ac:dyDescent="0.25">
      <c r="A22">
        <v>10</v>
      </c>
      <c r="B22">
        <v>119.39999999999999</v>
      </c>
      <c r="C22">
        <v>180.6</v>
      </c>
      <c r="D22">
        <f t="shared" si="0"/>
        <v>0.39799999999999996</v>
      </c>
      <c r="E22">
        <f t="shared" si="1"/>
        <v>0.60199999999999998</v>
      </c>
      <c r="F22">
        <v>31</v>
      </c>
      <c r="G22">
        <v>79.16</v>
      </c>
      <c r="H22">
        <v>219.67999999999998</v>
      </c>
      <c r="I22">
        <f t="shared" si="2"/>
        <v>0.26489091152456162</v>
      </c>
      <c r="J22">
        <f t="shared" si="3"/>
        <v>0.73510908847543832</v>
      </c>
      <c r="K22" t="str">
        <f t="shared" si="4"/>
        <v>spots</v>
      </c>
      <c r="L22">
        <f t="shared" si="5"/>
        <v>0.13310908847543834</v>
      </c>
    </row>
    <row r="23" spans="1:12" x14ac:dyDescent="0.25">
      <c r="A23">
        <v>10</v>
      </c>
      <c r="B23">
        <v>132.28</v>
      </c>
      <c r="C23">
        <v>167.72</v>
      </c>
      <c r="D23">
        <f t="shared" si="0"/>
        <v>0.44093333333333334</v>
      </c>
      <c r="E23">
        <f t="shared" si="1"/>
        <v>0.55906666666666671</v>
      </c>
      <c r="F23">
        <v>32</v>
      </c>
      <c r="G23">
        <v>73.319999999999993</v>
      </c>
      <c r="H23">
        <v>225.28</v>
      </c>
      <c r="I23">
        <f t="shared" si="2"/>
        <v>0.2455458807769591</v>
      </c>
      <c r="J23">
        <f t="shared" si="3"/>
        <v>0.75445411922304095</v>
      </c>
      <c r="K23" t="str">
        <f t="shared" si="4"/>
        <v>spots</v>
      </c>
      <c r="L23">
        <f t="shared" si="5"/>
        <v>0.19538745255637424</v>
      </c>
    </row>
    <row r="24" spans="1:12" x14ac:dyDescent="0.25">
      <c r="A24" t="s">
        <v>10</v>
      </c>
      <c r="B24">
        <v>65.72</v>
      </c>
      <c r="C24">
        <v>234.28</v>
      </c>
      <c r="D24">
        <f t="shared" si="0"/>
        <v>0.21906666666666666</v>
      </c>
      <c r="E24">
        <f t="shared" si="1"/>
        <v>0.78093333333333337</v>
      </c>
      <c r="F24">
        <v>33</v>
      </c>
      <c r="G24">
        <v>159.23999999999998</v>
      </c>
      <c r="H24">
        <v>136.16</v>
      </c>
      <c r="I24">
        <f t="shared" si="2"/>
        <v>0.53906567366283009</v>
      </c>
      <c r="J24">
        <f t="shared" si="3"/>
        <v>0.46093432633716991</v>
      </c>
      <c r="K24" t="str">
        <f t="shared" si="4"/>
        <v>stripes</v>
      </c>
      <c r="L24">
        <f t="shared" si="5"/>
        <v>0.31999900699616346</v>
      </c>
    </row>
    <row r="25" spans="1:12" x14ac:dyDescent="0.25">
      <c r="A25" t="s">
        <v>10</v>
      </c>
      <c r="B25">
        <v>239.56</v>
      </c>
      <c r="C25">
        <v>60.44</v>
      </c>
      <c r="D25">
        <f t="shared" si="0"/>
        <v>0.79853333333333332</v>
      </c>
      <c r="E25">
        <f t="shared" si="1"/>
        <v>0.20146666666666666</v>
      </c>
      <c r="F25">
        <v>34</v>
      </c>
      <c r="G25">
        <v>157.28</v>
      </c>
      <c r="H25">
        <v>133.76</v>
      </c>
      <c r="I25">
        <f t="shared" si="2"/>
        <v>0.54040681693238046</v>
      </c>
      <c r="J25">
        <f t="shared" si="3"/>
        <v>0.45959318306761954</v>
      </c>
      <c r="K25" t="str">
        <f t="shared" si="4"/>
        <v>stripes</v>
      </c>
      <c r="L25">
        <f t="shared" si="5"/>
        <v>-0.25812651640095285</v>
      </c>
    </row>
    <row r="26" spans="1:12" x14ac:dyDescent="0.25">
      <c r="A26">
        <v>0</v>
      </c>
      <c r="B26">
        <v>225.23999999999998</v>
      </c>
      <c r="C26">
        <v>74.759999999999991</v>
      </c>
      <c r="D26">
        <f t="shared" si="0"/>
        <v>0.75079999999999991</v>
      </c>
      <c r="E26">
        <f t="shared" si="1"/>
        <v>0.24919999999999998</v>
      </c>
      <c r="F26">
        <v>36</v>
      </c>
      <c r="G26">
        <v>92.08</v>
      </c>
      <c r="H26">
        <v>204.12</v>
      </c>
      <c r="I26">
        <f t="shared" si="2"/>
        <v>0.31087103308575287</v>
      </c>
      <c r="J26">
        <f t="shared" si="3"/>
        <v>0.68912896691424708</v>
      </c>
      <c r="K26" t="str">
        <f t="shared" si="4"/>
        <v>spots</v>
      </c>
      <c r="L26">
        <f t="shared" si="5"/>
        <v>0.43992896691424704</v>
      </c>
    </row>
    <row r="27" spans="1:12" x14ac:dyDescent="0.25">
      <c r="A27">
        <v>0</v>
      </c>
      <c r="B27">
        <v>95.399999999999991</v>
      </c>
      <c r="C27">
        <v>204.6</v>
      </c>
      <c r="D27">
        <f t="shared" si="0"/>
        <v>0.31799999999999995</v>
      </c>
      <c r="E27">
        <f t="shared" si="1"/>
        <v>0.68199999999999994</v>
      </c>
      <c r="F27">
        <v>37</v>
      </c>
      <c r="G27">
        <v>151.16</v>
      </c>
      <c r="H27">
        <v>147.12</v>
      </c>
      <c r="I27">
        <f t="shared" si="2"/>
        <v>0.50677216038621431</v>
      </c>
      <c r="J27">
        <f t="shared" si="3"/>
        <v>0.49322783961378569</v>
      </c>
      <c r="K27" t="str">
        <f t="shared" si="4"/>
        <v>stripes</v>
      </c>
      <c r="L27">
        <f t="shared" si="5"/>
        <v>0.18877216038621425</v>
      </c>
    </row>
    <row r="28" spans="1:12" x14ac:dyDescent="0.25">
      <c r="A28">
        <v>0</v>
      </c>
      <c r="B28">
        <v>75</v>
      </c>
      <c r="C28">
        <v>225</v>
      </c>
      <c r="D28">
        <f t="shared" si="0"/>
        <v>0.25</v>
      </c>
      <c r="E28">
        <f t="shared" si="1"/>
        <v>0.75</v>
      </c>
      <c r="F28">
        <v>38</v>
      </c>
      <c r="G28">
        <v>84.44</v>
      </c>
      <c r="H28">
        <v>215.56</v>
      </c>
      <c r="I28">
        <f t="shared" si="2"/>
        <v>0.28146666666666664</v>
      </c>
      <c r="J28">
        <f t="shared" si="3"/>
        <v>0.71853333333333336</v>
      </c>
      <c r="K28" t="str">
        <f t="shared" si="4"/>
        <v>spots</v>
      </c>
      <c r="L28">
        <f t="shared" si="5"/>
        <v>-3.1466666666666643E-2</v>
      </c>
    </row>
    <row r="29" spans="1:12" x14ac:dyDescent="0.25">
      <c r="A29">
        <v>1</v>
      </c>
      <c r="B29">
        <v>18.439999999999998</v>
      </c>
      <c r="C29">
        <v>281.56</v>
      </c>
      <c r="D29">
        <f t="shared" si="0"/>
        <v>6.1466666666666663E-2</v>
      </c>
      <c r="E29">
        <f t="shared" si="1"/>
        <v>0.93853333333333333</v>
      </c>
      <c r="F29">
        <v>39</v>
      </c>
      <c r="G29">
        <v>131.72</v>
      </c>
      <c r="H29">
        <v>163.35999999999999</v>
      </c>
      <c r="I29">
        <f t="shared" si="2"/>
        <v>0.44638742036058021</v>
      </c>
      <c r="J29">
        <f t="shared" si="3"/>
        <v>0.55361257963941979</v>
      </c>
      <c r="K29" t="str">
        <f t="shared" si="4"/>
        <v>spots</v>
      </c>
      <c r="L29">
        <f t="shared" si="5"/>
        <v>-0.38492075369391354</v>
      </c>
    </row>
    <row r="30" spans="1:12" x14ac:dyDescent="0.25">
      <c r="A30">
        <v>1</v>
      </c>
      <c r="B30">
        <v>162.19999999999999</v>
      </c>
      <c r="C30">
        <v>137.79999999999998</v>
      </c>
      <c r="D30">
        <f t="shared" si="0"/>
        <v>0.54066666666666663</v>
      </c>
      <c r="E30">
        <f t="shared" si="1"/>
        <v>0.45933333333333326</v>
      </c>
      <c r="F30">
        <v>41</v>
      </c>
      <c r="G30">
        <v>154.28</v>
      </c>
      <c r="H30">
        <v>143.16</v>
      </c>
      <c r="I30">
        <f t="shared" si="2"/>
        <v>0.51869284561592255</v>
      </c>
      <c r="J30">
        <f t="shared" si="3"/>
        <v>0.48130715438407745</v>
      </c>
      <c r="K30" t="str">
        <f t="shared" si="4"/>
        <v>stripes</v>
      </c>
      <c r="L30">
        <f t="shared" si="5"/>
        <v>-2.1973821050744191E-2</v>
      </c>
    </row>
    <row r="31" spans="1:12" x14ac:dyDescent="0.25">
      <c r="A31">
        <v>5</v>
      </c>
      <c r="B31">
        <v>93.24</v>
      </c>
      <c r="C31">
        <v>206.76</v>
      </c>
      <c r="D31">
        <f t="shared" si="0"/>
        <v>0.31079999999999997</v>
      </c>
      <c r="E31">
        <f t="shared" si="1"/>
        <v>0.68919999999999992</v>
      </c>
      <c r="F31">
        <v>43</v>
      </c>
      <c r="G31">
        <v>88.11999999999999</v>
      </c>
      <c r="H31">
        <v>210.12</v>
      </c>
      <c r="I31">
        <f t="shared" si="2"/>
        <v>0.29546673819742486</v>
      </c>
      <c r="J31">
        <f t="shared" si="3"/>
        <v>0.70453326180257514</v>
      </c>
      <c r="K31" t="str">
        <f t="shared" si="4"/>
        <v>spots</v>
      </c>
      <c r="L31">
        <f t="shared" si="5"/>
        <v>1.5333261802575104E-2</v>
      </c>
    </row>
    <row r="32" spans="1:12" x14ac:dyDescent="0.25">
      <c r="A32">
        <v>5</v>
      </c>
      <c r="B32">
        <v>95.52</v>
      </c>
      <c r="C32">
        <v>204.48</v>
      </c>
      <c r="D32">
        <f t="shared" si="0"/>
        <v>0.31839999999999996</v>
      </c>
      <c r="E32">
        <f t="shared" si="1"/>
        <v>0.68159999999999998</v>
      </c>
      <c r="F32">
        <v>44</v>
      </c>
      <c r="G32">
        <v>159</v>
      </c>
      <c r="H32">
        <v>139.44</v>
      </c>
      <c r="I32">
        <f t="shared" si="2"/>
        <v>0.53277040611178128</v>
      </c>
      <c r="J32">
        <f t="shared" si="3"/>
        <v>0.46722959388821872</v>
      </c>
      <c r="K32" t="str">
        <f t="shared" si="4"/>
        <v>stripes</v>
      </c>
      <c r="L32">
        <f t="shared" si="5"/>
        <v>0.21437040611178126</v>
      </c>
    </row>
    <row r="33" spans="1:12" x14ac:dyDescent="0.25">
      <c r="A33">
        <v>7.5</v>
      </c>
      <c r="B33">
        <v>124.6</v>
      </c>
      <c r="C33">
        <v>175.4</v>
      </c>
      <c r="D33">
        <f t="shared" si="0"/>
        <v>0.41533333333333333</v>
      </c>
      <c r="E33">
        <f t="shared" si="1"/>
        <v>0.58466666666666667</v>
      </c>
      <c r="F33">
        <v>45</v>
      </c>
      <c r="G33">
        <v>205.92</v>
      </c>
      <c r="H33">
        <v>91.399999999999991</v>
      </c>
      <c r="I33">
        <f t="shared" si="2"/>
        <v>0.69258711152966501</v>
      </c>
      <c r="J33">
        <f t="shared" si="3"/>
        <v>0.30741288847033499</v>
      </c>
      <c r="K33" t="str">
        <f t="shared" si="4"/>
        <v>stripes</v>
      </c>
      <c r="L33">
        <f t="shared" si="5"/>
        <v>0.27725377819633168</v>
      </c>
    </row>
    <row r="34" spans="1:12" x14ac:dyDescent="0.25">
      <c r="A34">
        <v>7.5</v>
      </c>
      <c r="B34">
        <v>141.88</v>
      </c>
      <c r="C34">
        <v>158.12</v>
      </c>
      <c r="D34">
        <f t="shared" si="0"/>
        <v>0.47293333333333332</v>
      </c>
      <c r="E34">
        <f t="shared" si="1"/>
        <v>0.52706666666666668</v>
      </c>
      <c r="F34">
        <v>46</v>
      </c>
      <c r="G34">
        <v>92.47999999999999</v>
      </c>
      <c r="H34">
        <v>206.72</v>
      </c>
      <c r="I34">
        <f t="shared" si="2"/>
        <v>0.30909090909090908</v>
      </c>
      <c r="J34">
        <f t="shared" si="3"/>
        <v>0.69090909090909092</v>
      </c>
      <c r="K34" t="str">
        <f t="shared" si="4"/>
        <v>spots</v>
      </c>
      <c r="L34">
        <f t="shared" si="5"/>
        <v>0.16384242424242423</v>
      </c>
    </row>
    <row r="35" spans="1:12" x14ac:dyDescent="0.25">
      <c r="A35">
        <v>10</v>
      </c>
      <c r="B35">
        <v>79.399999999999991</v>
      </c>
      <c r="C35">
        <v>220.6</v>
      </c>
      <c r="D35">
        <f t="shared" si="0"/>
        <v>0.26466666666666666</v>
      </c>
      <c r="E35">
        <f t="shared" si="1"/>
        <v>0.73533333333333328</v>
      </c>
      <c r="F35">
        <v>50</v>
      </c>
      <c r="G35">
        <v>155.07999999999998</v>
      </c>
      <c r="H35">
        <v>133.47999999999999</v>
      </c>
      <c r="I35">
        <f t="shared" si="2"/>
        <v>0.5374272248405878</v>
      </c>
      <c r="J35">
        <f t="shared" si="3"/>
        <v>0.4625727751594122</v>
      </c>
      <c r="K35" t="str">
        <f t="shared" si="4"/>
        <v>stripes</v>
      </c>
      <c r="L35">
        <f t="shared" si="5"/>
        <v>0.27276055817392109</v>
      </c>
    </row>
    <row r="36" spans="1:12" x14ac:dyDescent="0.25">
      <c r="A36">
        <v>10</v>
      </c>
      <c r="B36">
        <v>111.03999999999999</v>
      </c>
      <c r="C36">
        <v>188.95999999999998</v>
      </c>
      <c r="D36">
        <f t="shared" si="0"/>
        <v>0.37013333333333331</v>
      </c>
      <c r="E36">
        <f t="shared" si="1"/>
        <v>0.62986666666666657</v>
      </c>
      <c r="F36">
        <v>52</v>
      </c>
      <c r="G36">
        <v>77.88</v>
      </c>
      <c r="H36">
        <v>220.95999999999998</v>
      </c>
      <c r="I36">
        <f t="shared" si="2"/>
        <v>0.26060768304109222</v>
      </c>
      <c r="J36">
        <f t="shared" si="3"/>
        <v>0.73939231695890784</v>
      </c>
      <c r="K36" t="str">
        <f t="shared" si="4"/>
        <v>spots</v>
      </c>
      <c r="L36">
        <f t="shared" si="5"/>
        <v>0.10952565029224109</v>
      </c>
    </row>
    <row r="37" spans="1:12" x14ac:dyDescent="0.25">
      <c r="A37" t="s">
        <v>10</v>
      </c>
      <c r="B37">
        <v>57.48</v>
      </c>
      <c r="C37">
        <v>242.51999999999998</v>
      </c>
      <c r="D37">
        <f t="shared" si="0"/>
        <v>0.19159999999999999</v>
      </c>
      <c r="E37">
        <f t="shared" si="1"/>
        <v>0.8083999999999999</v>
      </c>
      <c r="F37">
        <v>53</v>
      </c>
      <c r="G37">
        <v>90.839999999999989</v>
      </c>
      <c r="H37">
        <v>207.92</v>
      </c>
      <c r="I37">
        <f t="shared" si="2"/>
        <v>0.30405676797429371</v>
      </c>
      <c r="J37">
        <f t="shared" si="3"/>
        <v>0.69594323202570629</v>
      </c>
      <c r="K37" t="str">
        <f t="shared" si="4"/>
        <v>spots</v>
      </c>
      <c r="L37">
        <f t="shared" si="5"/>
        <v>-0.11245676797429371</v>
      </c>
    </row>
    <row r="38" spans="1:12" x14ac:dyDescent="0.25">
      <c r="A38" t="s">
        <v>10</v>
      </c>
      <c r="B38">
        <v>205.12</v>
      </c>
      <c r="C38">
        <v>94.88</v>
      </c>
      <c r="D38">
        <f t="shared" si="0"/>
        <v>0.6837333333333333</v>
      </c>
      <c r="E38">
        <f t="shared" si="1"/>
        <v>0.31626666666666664</v>
      </c>
      <c r="F38">
        <v>54</v>
      </c>
      <c r="G38">
        <v>135</v>
      </c>
      <c r="H38">
        <v>162.23999999999998</v>
      </c>
      <c r="I38">
        <f t="shared" si="2"/>
        <v>0.45417844166330235</v>
      </c>
      <c r="J38">
        <f t="shared" si="3"/>
        <v>0.54582155833669765</v>
      </c>
      <c r="K38" t="str">
        <f t="shared" si="4"/>
        <v>spots</v>
      </c>
      <c r="L38">
        <f t="shared" si="5"/>
        <v>0.22955489167003096</v>
      </c>
    </row>
    <row r="39" spans="1:12" x14ac:dyDescent="0.25">
      <c r="A39">
        <v>0</v>
      </c>
      <c r="B39">
        <v>270.64</v>
      </c>
      <c r="C39">
        <v>29.36</v>
      </c>
      <c r="D39">
        <f t="shared" si="0"/>
        <v>0.90213333333333334</v>
      </c>
      <c r="E39">
        <f t="shared" si="1"/>
        <v>9.7866666666666671E-2</v>
      </c>
      <c r="F39">
        <v>57</v>
      </c>
      <c r="G39">
        <v>147.76</v>
      </c>
      <c r="H39">
        <v>147.79999999999998</v>
      </c>
      <c r="I39">
        <f t="shared" si="2"/>
        <v>0.49993233184463398</v>
      </c>
      <c r="J39">
        <f t="shared" si="3"/>
        <v>0.50006766815536596</v>
      </c>
      <c r="K39" t="str">
        <f t="shared" si="4"/>
        <v>spots</v>
      </c>
      <c r="L39">
        <f t="shared" si="5"/>
        <v>0.40220100148869936</v>
      </c>
    </row>
    <row r="40" spans="1:12" x14ac:dyDescent="0.25">
      <c r="A40">
        <v>0</v>
      </c>
      <c r="B40">
        <v>147.79999999999998</v>
      </c>
      <c r="C40">
        <v>152.19999999999999</v>
      </c>
      <c r="D40">
        <f t="shared" si="0"/>
        <v>0.49266666666666659</v>
      </c>
      <c r="E40">
        <f t="shared" si="1"/>
        <v>0.5073333333333333</v>
      </c>
      <c r="F40">
        <v>58</v>
      </c>
      <c r="G40">
        <v>91.399999999999991</v>
      </c>
      <c r="H40">
        <v>201.76</v>
      </c>
      <c r="I40">
        <f t="shared" si="2"/>
        <v>0.31177513985536909</v>
      </c>
      <c r="J40">
        <f t="shared" si="3"/>
        <v>0.68822486014463091</v>
      </c>
      <c r="K40" t="str">
        <f t="shared" si="4"/>
        <v>spots</v>
      </c>
      <c r="L40">
        <f t="shared" si="5"/>
        <v>0.1808915268112975</v>
      </c>
    </row>
    <row r="41" spans="1:12" x14ac:dyDescent="0.25">
      <c r="A41">
        <v>1</v>
      </c>
      <c r="B41">
        <v>106.92</v>
      </c>
      <c r="C41">
        <v>193.07999999999998</v>
      </c>
      <c r="D41">
        <f t="shared" si="0"/>
        <v>0.35639999999999999</v>
      </c>
      <c r="E41">
        <f t="shared" si="1"/>
        <v>0.64359999999999995</v>
      </c>
      <c r="F41">
        <v>59</v>
      </c>
      <c r="G41">
        <v>117.44</v>
      </c>
      <c r="H41">
        <v>178.84</v>
      </c>
      <c r="I41">
        <f t="shared" si="2"/>
        <v>0.39638180099905496</v>
      </c>
      <c r="J41">
        <f t="shared" si="3"/>
        <v>0.60361819900094504</v>
      </c>
      <c r="K41" t="str">
        <f t="shared" si="4"/>
        <v>spots</v>
      </c>
      <c r="L41">
        <f t="shared" si="5"/>
        <v>-3.9981800999054962E-2</v>
      </c>
    </row>
    <row r="42" spans="1:12" x14ac:dyDescent="0.25">
      <c r="A42">
        <v>1</v>
      </c>
      <c r="B42">
        <v>110.75999999999999</v>
      </c>
      <c r="C42">
        <v>189.23999999999998</v>
      </c>
      <c r="D42">
        <f t="shared" si="0"/>
        <v>0.36919999999999997</v>
      </c>
      <c r="E42">
        <f t="shared" si="1"/>
        <v>0.63079999999999992</v>
      </c>
      <c r="F42">
        <v>60</v>
      </c>
      <c r="G42">
        <v>67.44</v>
      </c>
      <c r="H42">
        <v>227.11999999999998</v>
      </c>
      <c r="I42">
        <f t="shared" si="2"/>
        <v>0.22895165670831075</v>
      </c>
      <c r="J42">
        <f t="shared" si="3"/>
        <v>0.77104834329168925</v>
      </c>
      <c r="K42" t="str">
        <f t="shared" si="4"/>
        <v>spots</v>
      </c>
      <c r="L42">
        <f t="shared" si="5"/>
        <v>0.14024834329168923</v>
      </c>
    </row>
    <row r="43" spans="1:12" x14ac:dyDescent="0.25">
      <c r="A43">
        <v>5</v>
      </c>
      <c r="B43">
        <v>158.63999999999999</v>
      </c>
      <c r="C43">
        <v>141.35999999999999</v>
      </c>
      <c r="D43">
        <f t="shared" si="0"/>
        <v>0.52879999999999994</v>
      </c>
      <c r="E43">
        <f t="shared" si="1"/>
        <v>0.47119999999999995</v>
      </c>
      <c r="F43">
        <v>61</v>
      </c>
      <c r="G43">
        <v>85.96</v>
      </c>
      <c r="H43">
        <v>212.92</v>
      </c>
      <c r="I43">
        <f t="shared" si="2"/>
        <v>0.2876070663811563</v>
      </c>
      <c r="J43">
        <f t="shared" si="3"/>
        <v>0.7123929336188437</v>
      </c>
      <c r="K43" t="str">
        <f t="shared" si="4"/>
        <v>spots</v>
      </c>
      <c r="L43">
        <f t="shared" si="5"/>
        <v>0.24119293361884364</v>
      </c>
    </row>
    <row r="44" spans="1:12" x14ac:dyDescent="0.25">
      <c r="A44">
        <v>5</v>
      </c>
      <c r="B44">
        <v>88.759999999999991</v>
      </c>
      <c r="C44">
        <v>211.23999999999998</v>
      </c>
      <c r="D44">
        <f t="shared" si="0"/>
        <v>0.29586666666666661</v>
      </c>
      <c r="E44">
        <f t="shared" si="1"/>
        <v>0.70413333333333328</v>
      </c>
      <c r="F44">
        <v>62</v>
      </c>
      <c r="G44">
        <v>116.55999999999999</v>
      </c>
      <c r="H44">
        <v>180.16</v>
      </c>
      <c r="I44">
        <f t="shared" si="2"/>
        <v>0.39282825559449985</v>
      </c>
      <c r="J44">
        <f t="shared" si="3"/>
        <v>0.60717174440550015</v>
      </c>
      <c r="K44" t="str">
        <f t="shared" si="4"/>
        <v>spots</v>
      </c>
      <c r="L44">
        <f t="shared" si="5"/>
        <v>-9.6961588927833242E-2</v>
      </c>
    </row>
    <row r="45" spans="1:12" x14ac:dyDescent="0.25">
      <c r="A45">
        <v>7.5</v>
      </c>
      <c r="B45">
        <v>192.35999999999999</v>
      </c>
      <c r="C45">
        <v>107.64</v>
      </c>
      <c r="D45">
        <f t="shared" si="0"/>
        <v>0.64119999999999999</v>
      </c>
      <c r="E45">
        <f t="shared" si="1"/>
        <v>0.35880000000000001</v>
      </c>
      <c r="F45">
        <v>63</v>
      </c>
      <c r="G45">
        <v>134.72</v>
      </c>
      <c r="H45">
        <v>151.79999999999998</v>
      </c>
      <c r="I45">
        <f t="shared" si="2"/>
        <v>0.47019405277118526</v>
      </c>
      <c r="J45">
        <f t="shared" si="3"/>
        <v>0.5298059472288148</v>
      </c>
      <c r="K45" t="str">
        <f t="shared" si="4"/>
        <v>spots</v>
      </c>
      <c r="L45">
        <f t="shared" si="5"/>
        <v>0.17100594722881474</v>
      </c>
    </row>
    <row r="46" spans="1:12" x14ac:dyDescent="0.25">
      <c r="A46">
        <v>7.5</v>
      </c>
      <c r="B46">
        <v>225.48</v>
      </c>
      <c r="C46">
        <v>74.52</v>
      </c>
      <c r="D46">
        <f t="shared" si="0"/>
        <v>0.75159999999999993</v>
      </c>
      <c r="E46">
        <f t="shared" si="1"/>
        <v>0.24839999999999998</v>
      </c>
      <c r="F46">
        <v>64</v>
      </c>
      <c r="G46">
        <v>118.36</v>
      </c>
      <c r="H46">
        <v>171.84</v>
      </c>
      <c r="I46">
        <f t="shared" si="2"/>
        <v>0.40785665058580289</v>
      </c>
      <c r="J46">
        <f t="shared" si="3"/>
        <v>0.59214334941419711</v>
      </c>
      <c r="K46" t="str">
        <f t="shared" si="4"/>
        <v>spots</v>
      </c>
      <c r="L46">
        <f t="shared" si="5"/>
        <v>0.34374334941419704</v>
      </c>
    </row>
    <row r="47" spans="1:12" x14ac:dyDescent="0.25">
      <c r="A47">
        <v>10</v>
      </c>
      <c r="B47">
        <v>146.51999999999998</v>
      </c>
      <c r="C47">
        <v>153.47999999999999</v>
      </c>
      <c r="D47">
        <f t="shared" si="0"/>
        <v>0.48839999999999995</v>
      </c>
      <c r="E47">
        <f t="shared" si="1"/>
        <v>0.51159999999999994</v>
      </c>
      <c r="F47">
        <v>66</v>
      </c>
      <c r="G47">
        <v>61.68</v>
      </c>
      <c r="H47">
        <v>234.07999999999998</v>
      </c>
      <c r="I47">
        <f t="shared" si="2"/>
        <v>0.2085474709223695</v>
      </c>
      <c r="J47">
        <f t="shared" si="3"/>
        <v>0.79145252907763053</v>
      </c>
      <c r="K47" t="str">
        <f t="shared" si="4"/>
        <v>spots</v>
      </c>
      <c r="L47">
        <f t="shared" si="5"/>
        <v>0.27985252907763047</v>
      </c>
    </row>
    <row r="48" spans="1:12" x14ac:dyDescent="0.25">
      <c r="A48" t="s">
        <v>10</v>
      </c>
      <c r="B48">
        <v>7.2799999999999994</v>
      </c>
      <c r="C48">
        <v>292.71999999999997</v>
      </c>
      <c r="D48">
        <f t="shared" si="0"/>
        <v>2.4266666666666669E-2</v>
      </c>
      <c r="E48">
        <f t="shared" si="1"/>
        <v>0.97573333333333345</v>
      </c>
      <c r="F48">
        <v>67</v>
      </c>
      <c r="G48">
        <v>137.56</v>
      </c>
      <c r="H48">
        <v>160.6</v>
      </c>
      <c r="I48">
        <f t="shared" si="2"/>
        <v>0.46136302656291928</v>
      </c>
      <c r="J48">
        <f t="shared" si="3"/>
        <v>0.53863697343708072</v>
      </c>
      <c r="K48" t="str">
        <f t="shared" si="4"/>
        <v>spots</v>
      </c>
      <c r="L48">
        <f t="shared" si="5"/>
        <v>-0.43709635989625262</v>
      </c>
    </row>
    <row r="49" spans="1:12" x14ac:dyDescent="0.25">
      <c r="A49" t="s">
        <v>10</v>
      </c>
      <c r="B49">
        <v>117.08</v>
      </c>
      <c r="C49">
        <v>182.92</v>
      </c>
      <c r="D49">
        <f t="shared" si="0"/>
        <v>0.39026666666666665</v>
      </c>
      <c r="E49">
        <f t="shared" si="1"/>
        <v>0.60973333333333324</v>
      </c>
      <c r="F49">
        <v>68</v>
      </c>
      <c r="G49">
        <v>150.28</v>
      </c>
      <c r="H49">
        <v>135.63999999999999</v>
      </c>
      <c r="I49">
        <f t="shared" si="2"/>
        <v>0.52560156687185233</v>
      </c>
      <c r="J49">
        <f t="shared" si="3"/>
        <v>0.47439843312814767</v>
      </c>
      <c r="K49" t="str">
        <f t="shared" si="4"/>
        <v>stripes</v>
      </c>
      <c r="L49">
        <f t="shared" si="5"/>
        <v>0.13533490020518557</v>
      </c>
    </row>
    <row r="50" spans="1:12" x14ac:dyDescent="0.25">
      <c r="A50">
        <v>0</v>
      </c>
      <c r="B50">
        <v>158.72</v>
      </c>
      <c r="C50">
        <v>141.28</v>
      </c>
      <c r="D50">
        <f t="shared" si="0"/>
        <v>0.52906666666666669</v>
      </c>
      <c r="E50">
        <f t="shared" si="1"/>
        <v>0.47093333333333331</v>
      </c>
      <c r="F50">
        <v>69</v>
      </c>
      <c r="G50">
        <v>177.95999999999998</v>
      </c>
      <c r="H50">
        <v>116.83999999999999</v>
      </c>
      <c r="I50">
        <f t="shared" si="2"/>
        <v>0.60366350067842611</v>
      </c>
      <c r="J50">
        <f t="shared" si="3"/>
        <v>0.39633649932157389</v>
      </c>
      <c r="K50" t="str">
        <f t="shared" si="4"/>
        <v>stripes</v>
      </c>
      <c r="L50">
        <f t="shared" si="5"/>
        <v>7.4596834011759428E-2</v>
      </c>
    </row>
    <row r="51" spans="1:12" x14ac:dyDescent="0.25">
      <c r="A51">
        <v>0</v>
      </c>
      <c r="B51">
        <v>148.95999999999998</v>
      </c>
      <c r="C51">
        <v>151.04</v>
      </c>
      <c r="D51">
        <f t="shared" si="0"/>
        <v>0.49653333333333327</v>
      </c>
      <c r="E51">
        <f t="shared" si="1"/>
        <v>0.50346666666666662</v>
      </c>
      <c r="F51">
        <v>70</v>
      </c>
      <c r="G51">
        <v>122.11999999999999</v>
      </c>
      <c r="H51">
        <v>175.67999999999998</v>
      </c>
      <c r="I51">
        <f t="shared" si="2"/>
        <v>0.41007387508394899</v>
      </c>
      <c r="J51">
        <f t="shared" si="3"/>
        <v>0.58992612491605101</v>
      </c>
      <c r="K51" t="str">
        <f t="shared" si="4"/>
        <v>spots</v>
      </c>
      <c r="L51">
        <f t="shared" si="5"/>
        <v>8.645945824938428E-2</v>
      </c>
    </row>
    <row r="52" spans="1:12" x14ac:dyDescent="0.25">
      <c r="A52">
        <v>1</v>
      </c>
      <c r="B52">
        <v>93.32</v>
      </c>
      <c r="C52">
        <v>206.67999999999998</v>
      </c>
      <c r="D52">
        <f t="shared" si="0"/>
        <v>0.31106666666666666</v>
      </c>
      <c r="E52">
        <f t="shared" si="1"/>
        <v>0.68893333333333329</v>
      </c>
      <c r="F52">
        <v>71</v>
      </c>
      <c r="G52">
        <v>62.64</v>
      </c>
      <c r="H52">
        <v>236.23999999999998</v>
      </c>
      <c r="I52">
        <f t="shared" si="2"/>
        <v>0.20958244111349036</v>
      </c>
      <c r="J52">
        <f t="shared" si="3"/>
        <v>0.79041755888650966</v>
      </c>
      <c r="K52" t="str">
        <f t="shared" si="4"/>
        <v>spots</v>
      </c>
      <c r="L52">
        <f t="shared" si="5"/>
        <v>0.10148422555317629</v>
      </c>
    </row>
    <row r="53" spans="1:12" x14ac:dyDescent="0.25">
      <c r="A53">
        <v>1</v>
      </c>
      <c r="B53">
        <v>22.08</v>
      </c>
      <c r="C53">
        <v>277.91999999999996</v>
      </c>
      <c r="D53">
        <f t="shared" si="0"/>
        <v>7.3600000000000013E-2</v>
      </c>
      <c r="E53">
        <f t="shared" si="1"/>
        <v>0.9264</v>
      </c>
      <c r="F53">
        <v>72</v>
      </c>
      <c r="G53">
        <v>94.32</v>
      </c>
      <c r="H53">
        <v>203.6</v>
      </c>
      <c r="I53">
        <f t="shared" si="2"/>
        <v>0.31659505907626212</v>
      </c>
      <c r="J53">
        <f t="shared" si="3"/>
        <v>0.68340494092373794</v>
      </c>
      <c r="K53" t="str">
        <f t="shared" si="4"/>
        <v>spots</v>
      </c>
      <c r="L53">
        <f t="shared" si="5"/>
        <v>-0.24299505907626212</v>
      </c>
    </row>
    <row r="54" spans="1:12" x14ac:dyDescent="0.25">
      <c r="A54">
        <v>5</v>
      </c>
      <c r="B54">
        <v>48.599999999999994</v>
      </c>
      <c r="C54">
        <v>251.39999999999998</v>
      </c>
      <c r="D54">
        <f t="shared" si="0"/>
        <v>0.16199999999999998</v>
      </c>
      <c r="E54">
        <f t="shared" si="1"/>
        <v>0.83799999999999997</v>
      </c>
      <c r="F54">
        <v>73</v>
      </c>
      <c r="G54">
        <v>102.08</v>
      </c>
      <c r="H54">
        <v>196.2</v>
      </c>
      <c r="I54">
        <f t="shared" si="2"/>
        <v>0.34222877832908677</v>
      </c>
      <c r="J54">
        <f t="shared" si="3"/>
        <v>0.65777122167091329</v>
      </c>
      <c r="K54" t="str">
        <f t="shared" si="4"/>
        <v>spots</v>
      </c>
      <c r="L54">
        <f t="shared" si="5"/>
        <v>-0.18022877832908679</v>
      </c>
    </row>
    <row r="55" spans="1:12" x14ac:dyDescent="0.25">
      <c r="A55">
        <v>7.5</v>
      </c>
      <c r="B55">
        <v>267.71999999999997</v>
      </c>
      <c r="C55">
        <v>32.28</v>
      </c>
      <c r="D55">
        <f t="shared" si="0"/>
        <v>0.89239999999999986</v>
      </c>
      <c r="E55">
        <f t="shared" si="1"/>
        <v>0.1076</v>
      </c>
      <c r="F55">
        <v>75</v>
      </c>
      <c r="G55">
        <v>162.47999999999999</v>
      </c>
      <c r="H55">
        <v>134.23999999999998</v>
      </c>
      <c r="I55">
        <f t="shared" si="2"/>
        <v>0.5475869506605554</v>
      </c>
      <c r="J55">
        <f t="shared" si="3"/>
        <v>0.4524130493394446</v>
      </c>
      <c r="K55" t="str">
        <f t="shared" si="4"/>
        <v>stripes</v>
      </c>
      <c r="L55">
        <f t="shared" si="5"/>
        <v>-0.34481304933944457</v>
      </c>
    </row>
    <row r="56" spans="1:12" x14ac:dyDescent="0.25">
      <c r="A56">
        <v>7.5</v>
      </c>
      <c r="B56">
        <v>151.12</v>
      </c>
      <c r="C56">
        <v>148.88</v>
      </c>
      <c r="D56">
        <f t="shared" si="0"/>
        <v>0.50373333333333337</v>
      </c>
      <c r="E56">
        <f t="shared" si="1"/>
        <v>0.49626666666666663</v>
      </c>
      <c r="F56">
        <v>76</v>
      </c>
      <c r="G56">
        <v>158.23999999999998</v>
      </c>
      <c r="H56">
        <v>134.47999999999999</v>
      </c>
      <c r="I56">
        <f t="shared" si="2"/>
        <v>0.54058485925116151</v>
      </c>
      <c r="J56">
        <f t="shared" si="3"/>
        <v>0.45941514074883849</v>
      </c>
      <c r="K56" t="str">
        <f t="shared" si="4"/>
        <v>stripes</v>
      </c>
      <c r="L56">
        <f t="shared" si="5"/>
        <v>3.6851525917828143E-2</v>
      </c>
    </row>
    <row r="57" spans="1:12" x14ac:dyDescent="0.25">
      <c r="A57">
        <v>10</v>
      </c>
      <c r="B57">
        <v>182.32</v>
      </c>
      <c r="C57">
        <v>117.67999999999999</v>
      </c>
      <c r="D57">
        <f t="shared" si="0"/>
        <v>0.60773333333333335</v>
      </c>
      <c r="E57">
        <f t="shared" si="1"/>
        <v>0.39226666666666665</v>
      </c>
      <c r="F57">
        <v>77</v>
      </c>
      <c r="G57">
        <v>86.839999999999989</v>
      </c>
      <c r="H57">
        <v>211.04</v>
      </c>
      <c r="I57">
        <f t="shared" si="2"/>
        <v>0.29152678931113196</v>
      </c>
      <c r="J57">
        <f t="shared" si="3"/>
        <v>0.70847321068886804</v>
      </c>
      <c r="K57" t="str">
        <f t="shared" si="4"/>
        <v>spots</v>
      </c>
      <c r="L57">
        <f t="shared" si="5"/>
        <v>0.31620654402220139</v>
      </c>
    </row>
    <row r="58" spans="1:12" x14ac:dyDescent="0.25">
      <c r="A58">
        <v>10</v>
      </c>
      <c r="B58">
        <v>166.67999999999998</v>
      </c>
      <c r="C58">
        <v>133.32</v>
      </c>
      <c r="D58">
        <f t="shared" si="0"/>
        <v>0.55559999999999998</v>
      </c>
      <c r="E58">
        <f t="shared" si="1"/>
        <v>0.44439999999999996</v>
      </c>
      <c r="F58">
        <v>78</v>
      </c>
      <c r="G58">
        <v>91.2</v>
      </c>
      <c r="H58">
        <v>206.04</v>
      </c>
      <c r="I58">
        <f t="shared" si="2"/>
        <v>0.30682276947920872</v>
      </c>
      <c r="J58">
        <f t="shared" si="3"/>
        <v>0.69317723052079128</v>
      </c>
      <c r="K58" t="str">
        <f t="shared" si="4"/>
        <v>spots</v>
      </c>
      <c r="L58">
        <f t="shared" si="5"/>
        <v>0.24877723052079126</v>
      </c>
    </row>
    <row r="59" spans="1:12" x14ac:dyDescent="0.25">
      <c r="A59">
        <v>10</v>
      </c>
      <c r="B59">
        <v>66.2</v>
      </c>
      <c r="C59">
        <v>233.79999999999998</v>
      </c>
      <c r="D59">
        <f t="shared" si="0"/>
        <v>0.22066666666666668</v>
      </c>
      <c r="E59">
        <f t="shared" si="1"/>
        <v>0.77933333333333332</v>
      </c>
      <c r="F59">
        <v>80</v>
      </c>
      <c r="G59">
        <v>147.44</v>
      </c>
      <c r="H59">
        <v>117.28</v>
      </c>
      <c r="I59">
        <f t="shared" si="2"/>
        <v>0.55696585071018423</v>
      </c>
      <c r="J59">
        <f t="shared" si="3"/>
        <v>0.44303414928981577</v>
      </c>
      <c r="K59" t="str">
        <f t="shared" si="4"/>
        <v>stripes</v>
      </c>
      <c r="L59">
        <f t="shared" si="5"/>
        <v>0.33629918404351755</v>
      </c>
    </row>
    <row r="60" spans="1:12" x14ac:dyDescent="0.25">
      <c r="A60" t="s">
        <v>10</v>
      </c>
      <c r="B60">
        <v>101</v>
      </c>
      <c r="C60">
        <v>199</v>
      </c>
      <c r="D60">
        <f t="shared" si="0"/>
        <v>0.33666666666666667</v>
      </c>
      <c r="E60">
        <f t="shared" si="1"/>
        <v>0.66333333333333333</v>
      </c>
      <c r="F60">
        <v>81</v>
      </c>
      <c r="G60">
        <v>149.35999999999999</v>
      </c>
      <c r="H60">
        <v>142.16</v>
      </c>
      <c r="I60">
        <f t="shared" si="2"/>
        <v>0.51234906695938531</v>
      </c>
      <c r="J60">
        <f t="shared" si="3"/>
        <v>0.48765093304061469</v>
      </c>
      <c r="K60" t="str">
        <f t="shared" si="4"/>
        <v>stripes</v>
      </c>
      <c r="L60">
        <f t="shared" si="5"/>
        <v>0.17568240029271864</v>
      </c>
    </row>
    <row r="61" spans="1:12" x14ac:dyDescent="0.25">
      <c r="A61" t="s">
        <v>10</v>
      </c>
      <c r="B61">
        <v>87.8</v>
      </c>
      <c r="C61">
        <v>212.2</v>
      </c>
      <c r="D61">
        <f t="shared" si="0"/>
        <v>0.29266666666666663</v>
      </c>
      <c r="E61">
        <f t="shared" si="1"/>
        <v>0.70733333333333326</v>
      </c>
      <c r="F61">
        <v>83</v>
      </c>
      <c r="G61">
        <v>83.839999999999989</v>
      </c>
      <c r="H61">
        <v>213.92</v>
      </c>
      <c r="I61">
        <f t="shared" si="2"/>
        <v>0.28156904889844164</v>
      </c>
      <c r="J61">
        <f t="shared" si="3"/>
        <v>0.7184309511015583</v>
      </c>
      <c r="K61" t="str">
        <f t="shared" si="4"/>
        <v>spots</v>
      </c>
      <c r="L61">
        <f t="shared" si="5"/>
        <v>1.1097617768224988E-2</v>
      </c>
    </row>
    <row r="62" spans="1:12" x14ac:dyDescent="0.25">
      <c r="A62">
        <v>0</v>
      </c>
      <c r="B62">
        <v>136.63999999999999</v>
      </c>
      <c r="C62">
        <v>163.35999999999999</v>
      </c>
      <c r="D62">
        <f t="shared" si="0"/>
        <v>0.45546666666666663</v>
      </c>
      <c r="E62">
        <f t="shared" si="1"/>
        <v>0.54453333333333331</v>
      </c>
      <c r="F62">
        <v>85</v>
      </c>
      <c r="G62">
        <v>76.52</v>
      </c>
      <c r="H62">
        <v>221.6</v>
      </c>
      <c r="I62">
        <f t="shared" si="2"/>
        <v>0.25667516436334359</v>
      </c>
      <c r="J62">
        <f t="shared" si="3"/>
        <v>0.74332483563665641</v>
      </c>
      <c r="K62" t="str">
        <f t="shared" si="4"/>
        <v>spots</v>
      </c>
      <c r="L62">
        <f t="shared" si="5"/>
        <v>0.19879150230332304</v>
      </c>
    </row>
    <row r="63" spans="1:12" x14ac:dyDescent="0.25">
      <c r="A63">
        <v>0</v>
      </c>
      <c r="B63">
        <v>56.599999999999994</v>
      </c>
      <c r="C63">
        <v>243.39999999999998</v>
      </c>
      <c r="D63">
        <f t="shared" si="0"/>
        <v>0.18866666666666665</v>
      </c>
      <c r="E63">
        <f t="shared" si="1"/>
        <v>0.81133333333333324</v>
      </c>
      <c r="F63">
        <v>86</v>
      </c>
      <c r="G63">
        <v>211.72</v>
      </c>
      <c r="H63">
        <v>68.11999999999999</v>
      </c>
      <c r="I63">
        <f t="shared" si="2"/>
        <v>0.7565751858204689</v>
      </c>
      <c r="J63">
        <f t="shared" si="3"/>
        <v>0.2434248141795311</v>
      </c>
      <c r="K63" t="str">
        <f t="shared" si="4"/>
        <v>stripes</v>
      </c>
      <c r="L63">
        <f t="shared" si="5"/>
        <v>0.56790851915380214</v>
      </c>
    </row>
    <row r="64" spans="1:12" x14ac:dyDescent="0.25">
      <c r="A64">
        <v>1</v>
      </c>
      <c r="B64">
        <v>112.44</v>
      </c>
      <c r="C64">
        <v>187.56</v>
      </c>
      <c r="D64">
        <f t="shared" si="0"/>
        <v>0.37479999999999997</v>
      </c>
      <c r="E64">
        <f t="shared" si="1"/>
        <v>0.62519999999999998</v>
      </c>
      <c r="F64">
        <v>87</v>
      </c>
      <c r="G64">
        <v>184.56</v>
      </c>
      <c r="H64">
        <v>111.52</v>
      </c>
      <c r="I64">
        <f t="shared" si="2"/>
        <v>0.62334504188057283</v>
      </c>
      <c r="J64">
        <f t="shared" si="3"/>
        <v>0.37665495811942717</v>
      </c>
      <c r="K64" t="str">
        <f t="shared" si="4"/>
        <v>stripes</v>
      </c>
      <c r="L64">
        <f t="shared" si="5"/>
        <v>0.2485450418805728</v>
      </c>
    </row>
    <row r="65" spans="1:12" x14ac:dyDescent="0.25">
      <c r="A65">
        <v>1</v>
      </c>
      <c r="B65">
        <v>197.04</v>
      </c>
      <c r="C65">
        <v>102.96</v>
      </c>
      <c r="D65">
        <f t="shared" si="0"/>
        <v>0.65679999999999994</v>
      </c>
      <c r="E65">
        <f t="shared" si="1"/>
        <v>0.34320000000000001</v>
      </c>
      <c r="F65">
        <v>88</v>
      </c>
      <c r="G65">
        <v>199.04</v>
      </c>
      <c r="H65">
        <v>89.96</v>
      </c>
      <c r="I65">
        <f t="shared" si="2"/>
        <v>0.68871972318339103</v>
      </c>
      <c r="J65">
        <f t="shared" si="3"/>
        <v>0.31128027681660897</v>
      </c>
      <c r="K65" t="str">
        <f t="shared" si="4"/>
        <v>stripes</v>
      </c>
      <c r="L65">
        <f t="shared" si="5"/>
        <v>3.1919723183391036E-2</v>
      </c>
    </row>
    <row r="66" spans="1:12" x14ac:dyDescent="0.25">
      <c r="A66">
        <v>5</v>
      </c>
      <c r="B66">
        <v>170.64</v>
      </c>
      <c r="C66">
        <v>129.35999999999999</v>
      </c>
      <c r="D66">
        <f t="shared" ref="D66:D71" si="6">B66/(B66+C66)</f>
        <v>0.56879999999999997</v>
      </c>
      <c r="E66">
        <f t="shared" ref="E66:E71" si="7">C66/(C66+B66)</f>
        <v>0.43119999999999997</v>
      </c>
      <c r="F66">
        <v>89</v>
      </c>
      <c r="G66">
        <v>96.72</v>
      </c>
      <c r="H66">
        <v>201.16</v>
      </c>
      <c r="I66">
        <f t="shared" ref="I66:I71" si="8">G66/(G66+H66)</f>
        <v>0.32469450785551229</v>
      </c>
      <c r="J66">
        <f t="shared" ref="J66:J71" si="9">1-I66</f>
        <v>0.67530549214448765</v>
      </c>
      <c r="K66" t="str">
        <f t="shared" ref="K66:K71" si="10">IF(I66&lt;0.5, "spots","stripes")</f>
        <v>spots</v>
      </c>
      <c r="L66">
        <f t="shared" ref="L66:L71" si="11">IF(K66="spots", D66-I66,E66-J66)</f>
        <v>0.24410549214448768</v>
      </c>
    </row>
    <row r="67" spans="1:12" x14ac:dyDescent="0.25">
      <c r="A67">
        <v>5</v>
      </c>
      <c r="B67">
        <v>65.039999999999992</v>
      </c>
      <c r="C67">
        <v>234.95999999999998</v>
      </c>
      <c r="D67">
        <f t="shared" si="6"/>
        <v>0.21679999999999996</v>
      </c>
      <c r="E67">
        <f t="shared" si="7"/>
        <v>0.7831999999999999</v>
      </c>
      <c r="F67">
        <v>91</v>
      </c>
      <c r="G67">
        <v>76.56</v>
      </c>
      <c r="H67">
        <v>221.64</v>
      </c>
      <c r="I67">
        <f t="shared" si="8"/>
        <v>0.25674044265593565</v>
      </c>
      <c r="J67">
        <f t="shared" si="9"/>
        <v>0.74325955734406435</v>
      </c>
      <c r="K67" t="str">
        <f t="shared" si="10"/>
        <v>spots</v>
      </c>
      <c r="L67">
        <f t="shared" si="11"/>
        <v>-3.9940442655935687E-2</v>
      </c>
    </row>
    <row r="68" spans="1:12" x14ac:dyDescent="0.25">
      <c r="A68">
        <v>7.5</v>
      </c>
      <c r="B68">
        <v>128.35999999999999</v>
      </c>
      <c r="C68">
        <v>171.64</v>
      </c>
      <c r="D68">
        <f t="shared" si="6"/>
        <v>0.42786666666666662</v>
      </c>
      <c r="E68">
        <f t="shared" si="7"/>
        <v>0.57213333333333327</v>
      </c>
      <c r="F68">
        <v>94</v>
      </c>
      <c r="G68">
        <v>149.47999999999999</v>
      </c>
      <c r="H68">
        <v>139.63999999999999</v>
      </c>
      <c r="I68">
        <f t="shared" si="8"/>
        <v>0.51701715550636407</v>
      </c>
      <c r="J68">
        <f t="shared" si="9"/>
        <v>0.48298284449363593</v>
      </c>
      <c r="K68" t="str">
        <f t="shared" si="10"/>
        <v>stripes</v>
      </c>
      <c r="L68">
        <f t="shared" si="11"/>
        <v>8.9150488839697339E-2</v>
      </c>
    </row>
    <row r="69" spans="1:12" x14ac:dyDescent="0.25">
      <c r="A69">
        <v>7.5</v>
      </c>
      <c r="B69">
        <v>179.72</v>
      </c>
      <c r="C69">
        <v>120.28</v>
      </c>
      <c r="D69">
        <f t="shared" si="6"/>
        <v>0.59906666666666664</v>
      </c>
      <c r="E69">
        <f t="shared" si="7"/>
        <v>0.40093333333333336</v>
      </c>
      <c r="F69">
        <v>96</v>
      </c>
      <c r="G69">
        <v>97.399999999999991</v>
      </c>
      <c r="H69">
        <v>198.56</v>
      </c>
      <c r="I69">
        <f t="shared" si="8"/>
        <v>0.32909852682794971</v>
      </c>
      <c r="J69">
        <f t="shared" si="9"/>
        <v>0.67090147317205029</v>
      </c>
      <c r="K69" t="str">
        <f t="shared" si="10"/>
        <v>spots</v>
      </c>
      <c r="L69">
        <f t="shared" si="11"/>
        <v>0.26996813983871693</v>
      </c>
    </row>
    <row r="70" spans="1:12" x14ac:dyDescent="0.25">
      <c r="A70">
        <v>10</v>
      </c>
      <c r="B70">
        <v>32.92</v>
      </c>
      <c r="C70">
        <v>267.08</v>
      </c>
      <c r="D70">
        <f t="shared" si="6"/>
        <v>0.10973333333333334</v>
      </c>
      <c r="E70">
        <f t="shared" si="7"/>
        <v>0.89026666666666665</v>
      </c>
      <c r="F70">
        <v>98</v>
      </c>
      <c r="G70">
        <v>142.28</v>
      </c>
      <c r="H70">
        <v>149.68</v>
      </c>
      <c r="I70">
        <f t="shared" si="8"/>
        <v>0.48732703110015063</v>
      </c>
      <c r="J70">
        <f t="shared" si="9"/>
        <v>0.51267296889984937</v>
      </c>
      <c r="K70" t="str">
        <f t="shared" si="10"/>
        <v>spots</v>
      </c>
      <c r="L70">
        <f t="shared" si="11"/>
        <v>-0.37759369776681728</v>
      </c>
    </row>
    <row r="71" spans="1:12" x14ac:dyDescent="0.25">
      <c r="A71">
        <v>10</v>
      </c>
      <c r="B71">
        <v>217.84</v>
      </c>
      <c r="C71">
        <v>82.16</v>
      </c>
      <c r="D71">
        <f t="shared" si="6"/>
        <v>0.7261333333333333</v>
      </c>
      <c r="E71">
        <f t="shared" si="7"/>
        <v>0.27386666666666665</v>
      </c>
      <c r="F71">
        <v>99</v>
      </c>
      <c r="G71">
        <v>200.88</v>
      </c>
      <c r="H71">
        <v>96.839999999999989</v>
      </c>
      <c r="I71">
        <f t="shared" si="8"/>
        <v>0.67472793228536887</v>
      </c>
      <c r="J71">
        <f t="shared" si="9"/>
        <v>0.32527206771463113</v>
      </c>
      <c r="K71" t="str">
        <f t="shared" si="10"/>
        <v>stripes</v>
      </c>
      <c r="L71">
        <f t="shared" si="11"/>
        <v>-5.1405401047964483E-2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bupropion pivot</vt:lpstr>
      <vt:lpstr>bupropion analysis probe-basal</vt:lpstr>
    </vt:vector>
  </TitlesOfParts>
  <Company>Queen Mary,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Brennan</dc:creator>
  <cp:lastModifiedBy>Dr C Brennan</cp:lastModifiedBy>
  <dcterms:created xsi:type="dcterms:W3CDTF">2019-09-30T09:59:48Z</dcterms:created>
  <dcterms:modified xsi:type="dcterms:W3CDTF">2019-09-30T13:06:37Z</dcterms:modified>
</cp:coreProperties>
</file>