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fredollorcamolina/Dropbox/PCs_clones/eLife/Revision/Raw data/"/>
    </mc:Choice>
  </mc:AlternateContent>
  <xr:revisionPtr revIDLastSave="0" documentId="8_{D77CEC36-5BE3-4D40-877E-CE19FB81EF63}" xr6:coauthVersionLast="45" xr6:coauthVersionMax="45" xr10:uidLastSave="{00000000-0000-0000-0000-000000000000}"/>
  <bookViews>
    <workbookView xWindow="13460" yWindow="1100" windowWidth="27240" windowHeight="16440" activeTab="1" xr2:uid="{9E30AFD5-A98D-6542-A042-CAAD9F90B2F4}"/>
  </bookViews>
  <sheets>
    <sheet name="Fucci cell quantifiction" sheetId="1" r:id="rId1"/>
    <sheet name="Corrected(subplate sustraction)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3" i="2" l="1"/>
  <c r="Q23" i="2"/>
  <c r="Q24" i="2" s="1"/>
  <c r="P23" i="2"/>
  <c r="P24" i="2" s="1"/>
  <c r="O23" i="2"/>
  <c r="O24" i="2" s="1"/>
  <c r="N23" i="2"/>
  <c r="N24" i="2" s="1"/>
  <c r="Q22" i="2"/>
  <c r="Q21" i="2"/>
  <c r="Q20" i="2"/>
  <c r="Q19" i="2"/>
  <c r="Q18" i="2"/>
  <c r="P15" i="2"/>
  <c r="P16" i="2" s="1"/>
  <c r="O15" i="2"/>
  <c r="O16" i="2" s="1"/>
  <c r="N15" i="2"/>
  <c r="N16" i="2" s="1"/>
  <c r="Q14" i="2"/>
  <c r="Q13" i="2"/>
  <c r="Q12" i="2"/>
  <c r="Q11" i="2"/>
  <c r="Q10" i="2"/>
  <c r="Q15" i="2" s="1"/>
  <c r="Q16" i="2" s="1"/>
  <c r="P7" i="2"/>
  <c r="O7" i="2"/>
  <c r="N7" i="2"/>
  <c r="Q6" i="2"/>
  <c r="Q5" i="2"/>
  <c r="Q4" i="2"/>
  <c r="Q7" i="2"/>
  <c r="G36" i="2"/>
  <c r="G37" i="2" s="1"/>
  <c r="F36" i="2"/>
  <c r="F37" i="2" s="1"/>
  <c r="E36" i="2"/>
  <c r="E37" i="2" s="1"/>
  <c r="D36" i="2"/>
  <c r="D37" i="2" s="1"/>
  <c r="G27" i="2"/>
  <c r="F24" i="2"/>
  <c r="E24" i="2"/>
  <c r="D24" i="2"/>
  <c r="G23" i="2"/>
  <c r="G22" i="2"/>
  <c r="G21" i="2"/>
  <c r="G20" i="2"/>
  <c r="G19" i="2"/>
  <c r="G18" i="2"/>
  <c r="G17" i="2"/>
  <c r="G24" i="2" s="1"/>
  <c r="G25" i="2" s="1"/>
  <c r="G16" i="2"/>
  <c r="G15" i="2"/>
  <c r="G14" i="2"/>
  <c r="G11" i="2"/>
  <c r="E12" i="2" s="1"/>
  <c r="F11" i="2"/>
  <c r="E11" i="2"/>
  <c r="D11" i="2"/>
  <c r="G10" i="2"/>
  <c r="G9" i="2"/>
  <c r="G8" i="2"/>
  <c r="G7" i="2"/>
  <c r="G6" i="2"/>
  <c r="G5" i="2"/>
  <c r="G4" i="2"/>
  <c r="G3" i="2"/>
  <c r="L176" i="1"/>
  <c r="G176" i="1"/>
  <c r="F176" i="1"/>
  <c r="E176" i="1"/>
  <c r="D176" i="1"/>
  <c r="L157" i="1"/>
  <c r="G157" i="1"/>
  <c r="F157" i="1"/>
  <c r="E157" i="1"/>
  <c r="D157" i="1"/>
  <c r="L138" i="1"/>
  <c r="G138" i="1"/>
  <c r="F138" i="1"/>
  <c r="E138" i="1"/>
  <c r="D138" i="1"/>
  <c r="L104" i="1"/>
  <c r="G104" i="1"/>
  <c r="F104" i="1"/>
  <c r="E104" i="1"/>
  <c r="D104" i="1"/>
  <c r="G82" i="1"/>
  <c r="F82" i="1"/>
  <c r="E82" i="1"/>
  <c r="D82" i="1"/>
  <c r="L81" i="1"/>
  <c r="I81" i="1" s="1"/>
  <c r="L80" i="1"/>
  <c r="K80" i="1" s="1"/>
  <c r="L79" i="1"/>
  <c r="K79" i="1" s="1"/>
  <c r="L78" i="1"/>
  <c r="H78" i="1" s="1"/>
  <c r="L77" i="1"/>
  <c r="K77" i="1" s="1"/>
  <c r="J77" i="1"/>
  <c r="L76" i="1"/>
  <c r="J76" i="1" s="1"/>
  <c r="L75" i="1"/>
  <c r="K75" i="1" s="1"/>
  <c r="L74" i="1"/>
  <c r="K74" i="1" s="1"/>
  <c r="L73" i="1"/>
  <c r="I73" i="1" s="1"/>
  <c r="L72" i="1"/>
  <c r="H72" i="1" s="1"/>
  <c r="L71" i="1"/>
  <c r="K71" i="1" s="1"/>
  <c r="L70" i="1"/>
  <c r="H70" i="1" s="1"/>
  <c r="L69" i="1"/>
  <c r="J69" i="1" s="1"/>
  <c r="L68" i="1"/>
  <c r="J68" i="1" s="1"/>
  <c r="L67" i="1"/>
  <c r="I67" i="1" s="1"/>
  <c r="K67" i="1"/>
  <c r="L66" i="1"/>
  <c r="K66" i="1" s="1"/>
  <c r="L65" i="1"/>
  <c r="I65" i="1" s="1"/>
  <c r="L64" i="1"/>
  <c r="K64" i="1" s="1"/>
  <c r="L63" i="1"/>
  <c r="K63" i="1" s="1"/>
  <c r="L62" i="1"/>
  <c r="H62" i="1" s="1"/>
  <c r="J62" i="1"/>
  <c r="L61" i="1"/>
  <c r="J61" i="1" s="1"/>
  <c r="L60" i="1"/>
  <c r="J60" i="1" s="1"/>
  <c r="L59" i="1"/>
  <c r="K59" i="1" s="1"/>
  <c r="L58" i="1"/>
  <c r="K58" i="1" s="1"/>
  <c r="L57" i="1"/>
  <c r="I57" i="1" s="1"/>
  <c r="G53" i="1"/>
  <c r="F53" i="1"/>
  <c r="E53" i="1"/>
  <c r="D53" i="1"/>
  <c r="L52" i="1"/>
  <c r="J52" i="1" s="1"/>
  <c r="L51" i="1"/>
  <c r="J51" i="1" s="1"/>
  <c r="L50" i="1"/>
  <c r="I50" i="1" s="1"/>
  <c r="K50" i="1"/>
  <c r="J50" i="1"/>
  <c r="L49" i="1"/>
  <c r="K49" i="1" s="1"/>
  <c r="L48" i="1"/>
  <c r="I48" i="1" s="1"/>
  <c r="L47" i="1"/>
  <c r="K47" i="1" s="1"/>
  <c r="L46" i="1"/>
  <c r="K46" i="1" s="1"/>
  <c r="L45" i="1"/>
  <c r="H45" i="1" s="1"/>
  <c r="L44" i="1"/>
  <c r="H44" i="1" s="1"/>
  <c r="K44" i="1"/>
  <c r="L43" i="1"/>
  <c r="J43" i="1" s="1"/>
  <c r="K43" i="1"/>
  <c r="L42" i="1"/>
  <c r="H42" i="1" s="1"/>
  <c r="L41" i="1"/>
  <c r="K41" i="1" s="1"/>
  <c r="L40" i="1"/>
  <c r="I40" i="1" s="1"/>
  <c r="L39" i="1"/>
  <c r="K39" i="1" s="1"/>
  <c r="L38" i="1"/>
  <c r="K38" i="1" s="1"/>
  <c r="L37" i="1"/>
  <c r="H37" i="1" s="1"/>
  <c r="L36" i="1"/>
  <c r="H36" i="1" s="1"/>
  <c r="L35" i="1"/>
  <c r="J35" i="1" s="1"/>
  <c r="L34" i="1"/>
  <c r="J34" i="1" s="1"/>
  <c r="L33" i="1"/>
  <c r="K33" i="1" s="1"/>
  <c r="L32" i="1"/>
  <c r="I32" i="1" s="1"/>
  <c r="L31" i="1"/>
  <c r="I31" i="1" s="1"/>
  <c r="K31" i="1"/>
  <c r="L30" i="1"/>
  <c r="K30" i="1" s="1"/>
  <c r="L29" i="1"/>
  <c r="H29" i="1" s="1"/>
  <c r="G25" i="1"/>
  <c r="F25" i="1"/>
  <c r="E25" i="1"/>
  <c r="D25" i="1"/>
  <c r="L24" i="1"/>
  <c r="K24" i="1" s="1"/>
  <c r="L23" i="1"/>
  <c r="I23" i="1" s="1"/>
  <c r="J23" i="1"/>
  <c r="L22" i="1"/>
  <c r="K22" i="1" s="1"/>
  <c r="L21" i="1"/>
  <c r="K21" i="1" s="1"/>
  <c r="L20" i="1"/>
  <c r="H20" i="1" s="1"/>
  <c r="L19" i="1"/>
  <c r="K19" i="1" s="1"/>
  <c r="L18" i="1"/>
  <c r="J18" i="1" s="1"/>
  <c r="L17" i="1"/>
  <c r="H17" i="1" s="1"/>
  <c r="K17" i="1"/>
  <c r="J17" i="1"/>
  <c r="I17" i="1"/>
  <c r="L16" i="1"/>
  <c r="K16" i="1" s="1"/>
  <c r="L15" i="1"/>
  <c r="I15" i="1" s="1"/>
  <c r="L14" i="1"/>
  <c r="J14" i="1" s="1"/>
  <c r="K14" i="1"/>
  <c r="I14" i="1"/>
  <c r="H14" i="1"/>
  <c r="L13" i="1"/>
  <c r="K13" i="1" s="1"/>
  <c r="L12" i="1"/>
  <c r="H12" i="1" s="1"/>
  <c r="L11" i="1"/>
  <c r="K11" i="1" s="1"/>
  <c r="L10" i="1"/>
  <c r="J10" i="1" s="1"/>
  <c r="L9" i="1"/>
  <c r="K9" i="1" s="1"/>
  <c r="L8" i="1"/>
  <c r="K8" i="1" s="1"/>
  <c r="L7" i="1"/>
  <c r="I7" i="1" s="1"/>
  <c r="L6" i="1"/>
  <c r="H6" i="1" s="1"/>
  <c r="L5" i="1"/>
  <c r="K5" i="1" s="1"/>
  <c r="L4" i="1"/>
  <c r="K4" i="1" s="1"/>
  <c r="L3" i="1"/>
  <c r="K3" i="1" s="1"/>
  <c r="L2" i="1"/>
  <c r="Q8" i="2" l="1"/>
  <c r="P8" i="2"/>
  <c r="O8" i="2"/>
  <c r="N8" i="2"/>
  <c r="R16" i="2"/>
  <c r="R24" i="2"/>
  <c r="F25" i="2"/>
  <c r="D25" i="2"/>
  <c r="F12" i="2"/>
  <c r="G12" i="2"/>
  <c r="E25" i="2"/>
  <c r="E39" i="2" s="1"/>
  <c r="D12" i="2"/>
  <c r="I39" i="1"/>
  <c r="K72" i="1"/>
  <c r="K35" i="1"/>
  <c r="K61" i="1"/>
  <c r="J67" i="1"/>
  <c r="I36" i="1"/>
  <c r="H41" i="1"/>
  <c r="I42" i="1"/>
  <c r="K45" i="1"/>
  <c r="I11" i="1"/>
  <c r="J42" i="1"/>
  <c r="K51" i="1"/>
  <c r="J75" i="1"/>
  <c r="J11" i="1"/>
  <c r="H39" i="1"/>
  <c r="K42" i="1"/>
  <c r="K65" i="1"/>
  <c r="I70" i="1"/>
  <c r="G83" i="1"/>
  <c r="K6" i="1"/>
  <c r="I19" i="1"/>
  <c r="J36" i="1"/>
  <c r="J32" i="1"/>
  <c r="I44" i="1"/>
  <c r="J48" i="1"/>
  <c r="K52" i="1"/>
  <c r="I59" i="1"/>
  <c r="J73" i="1"/>
  <c r="K20" i="1"/>
  <c r="J44" i="1"/>
  <c r="J59" i="1"/>
  <c r="K69" i="1"/>
  <c r="F83" i="1"/>
  <c r="H9" i="1"/>
  <c r="I9" i="1"/>
  <c r="I12" i="1"/>
  <c r="K23" i="1"/>
  <c r="I29" i="1"/>
  <c r="I80" i="1"/>
  <c r="H80" i="1"/>
  <c r="I6" i="1"/>
  <c r="J9" i="1"/>
  <c r="J12" i="1"/>
  <c r="J29" i="1"/>
  <c r="I37" i="1"/>
  <c r="H77" i="1"/>
  <c r="J80" i="1"/>
  <c r="J6" i="1"/>
  <c r="H24" i="1"/>
  <c r="K29" i="1"/>
  <c r="K34" i="1"/>
  <c r="J37" i="1"/>
  <c r="I77" i="1"/>
  <c r="E83" i="1"/>
  <c r="K60" i="1"/>
  <c r="K62" i="1"/>
  <c r="J70" i="1"/>
  <c r="K73" i="1"/>
  <c r="H4" i="1"/>
  <c r="J7" i="1"/>
  <c r="K12" i="1"/>
  <c r="J15" i="1"/>
  <c r="H22" i="1"/>
  <c r="H34" i="1"/>
  <c r="K48" i="1"/>
  <c r="H58" i="1"/>
  <c r="H61" i="1"/>
  <c r="I4" i="1"/>
  <c r="K7" i="1"/>
  <c r="K10" i="1"/>
  <c r="I22" i="1"/>
  <c r="I34" i="1"/>
  <c r="K36" i="1"/>
  <c r="J39" i="1"/>
  <c r="I61" i="1"/>
  <c r="K68" i="1"/>
  <c r="I72" i="1"/>
  <c r="H75" i="1"/>
  <c r="G26" i="1"/>
  <c r="H16" i="1"/>
  <c r="H19" i="1"/>
  <c r="J22" i="1"/>
  <c r="J31" i="1"/>
  <c r="J45" i="1"/>
  <c r="H49" i="1"/>
  <c r="H59" i="1"/>
  <c r="J65" i="1"/>
  <c r="J72" i="1"/>
  <c r="I75" i="1"/>
  <c r="K81" i="1"/>
  <c r="J4" i="1"/>
  <c r="J19" i="1"/>
  <c r="L82" i="1"/>
  <c r="K32" i="1"/>
  <c r="H47" i="1"/>
  <c r="F54" i="1"/>
  <c r="H64" i="1"/>
  <c r="H66" i="1"/>
  <c r="K70" i="1"/>
  <c r="I47" i="1"/>
  <c r="H52" i="1"/>
  <c r="G54" i="1"/>
  <c r="I64" i="1"/>
  <c r="H69" i="1"/>
  <c r="I78" i="1"/>
  <c r="H3" i="1"/>
  <c r="K15" i="1"/>
  <c r="I20" i="1"/>
  <c r="H31" i="1"/>
  <c r="H33" i="1"/>
  <c r="K37" i="1"/>
  <c r="J40" i="1"/>
  <c r="J47" i="1"/>
  <c r="H50" i="1"/>
  <c r="I52" i="1"/>
  <c r="J57" i="1"/>
  <c r="J64" i="1"/>
  <c r="H67" i="1"/>
  <c r="I69" i="1"/>
  <c r="K76" i="1"/>
  <c r="J78" i="1"/>
  <c r="D83" i="1"/>
  <c r="K2" i="1"/>
  <c r="I3" i="1"/>
  <c r="J3" i="1"/>
  <c r="H11" i="1"/>
  <c r="K18" i="1"/>
  <c r="J20" i="1"/>
  <c r="F26" i="1"/>
  <c r="K40" i="1"/>
  <c r="I45" i="1"/>
  <c r="K57" i="1"/>
  <c r="I62" i="1"/>
  <c r="H74" i="1"/>
  <c r="K78" i="1"/>
  <c r="J81" i="1"/>
  <c r="D54" i="1"/>
  <c r="I8" i="1"/>
  <c r="H13" i="1"/>
  <c r="I16" i="1"/>
  <c r="H21" i="1"/>
  <c r="I24" i="1"/>
  <c r="D26" i="1"/>
  <c r="H30" i="1"/>
  <c r="I33" i="1"/>
  <c r="H38" i="1"/>
  <c r="I41" i="1"/>
  <c r="H46" i="1"/>
  <c r="I49" i="1"/>
  <c r="E54" i="1"/>
  <c r="I58" i="1"/>
  <c r="H63" i="1"/>
  <c r="I66" i="1"/>
  <c r="H71" i="1"/>
  <c r="I74" i="1"/>
  <c r="H79" i="1"/>
  <c r="H2" i="1"/>
  <c r="I5" i="1"/>
  <c r="J8" i="1"/>
  <c r="H10" i="1"/>
  <c r="I13" i="1"/>
  <c r="J16" i="1"/>
  <c r="H18" i="1"/>
  <c r="I21" i="1"/>
  <c r="J24" i="1"/>
  <c r="E26" i="1"/>
  <c r="I30" i="1"/>
  <c r="J33" i="1"/>
  <c r="H35" i="1"/>
  <c r="I38" i="1"/>
  <c r="J41" i="1"/>
  <c r="H43" i="1"/>
  <c r="I46" i="1"/>
  <c r="J49" i="1"/>
  <c r="H51" i="1"/>
  <c r="J58" i="1"/>
  <c r="H60" i="1"/>
  <c r="I63" i="1"/>
  <c r="J66" i="1"/>
  <c r="H68" i="1"/>
  <c r="I71" i="1"/>
  <c r="J74" i="1"/>
  <c r="H76" i="1"/>
  <c r="I79" i="1"/>
  <c r="H8" i="1"/>
  <c r="H5" i="1"/>
  <c r="I2" i="1"/>
  <c r="J5" i="1"/>
  <c r="H7" i="1"/>
  <c r="I10" i="1"/>
  <c r="J13" i="1"/>
  <c r="H15" i="1"/>
  <c r="I18" i="1"/>
  <c r="J21" i="1"/>
  <c r="H23" i="1"/>
  <c r="J30" i="1"/>
  <c r="H32" i="1"/>
  <c r="I35" i="1"/>
  <c r="J38" i="1"/>
  <c r="H40" i="1"/>
  <c r="I43" i="1"/>
  <c r="J46" i="1"/>
  <c r="H48" i="1"/>
  <c r="I51" i="1"/>
  <c r="H57" i="1"/>
  <c r="I60" i="1"/>
  <c r="J63" i="1"/>
  <c r="H65" i="1"/>
  <c r="I68" i="1"/>
  <c r="J71" i="1"/>
  <c r="H73" i="1"/>
  <c r="I76" i="1"/>
  <c r="J79" i="1"/>
  <c r="H81" i="1"/>
  <c r="J2" i="1"/>
  <c r="N27" i="2" l="1"/>
  <c r="N26" i="2"/>
  <c r="R8" i="2"/>
  <c r="O26" i="2"/>
  <c r="O27" i="2"/>
  <c r="P27" i="2"/>
  <c r="P26" i="2"/>
  <c r="Q27" i="2"/>
  <c r="Q26" i="2"/>
  <c r="D39" i="2"/>
  <c r="D40" i="2"/>
  <c r="G40" i="2"/>
  <c r="G39" i="2"/>
  <c r="E40" i="2"/>
  <c r="F39" i="2"/>
  <c r="F40" i="2"/>
  <c r="K26" i="1"/>
  <c r="K83" i="1"/>
  <c r="J26" i="1"/>
  <c r="H83" i="1"/>
  <c r="K54" i="1"/>
  <c r="H54" i="1"/>
  <c r="I54" i="1"/>
  <c r="J54" i="1"/>
  <c r="I26" i="1"/>
  <c r="I83" i="1"/>
  <c r="H26" i="1"/>
  <c r="J83" i="1"/>
</calcChain>
</file>

<file path=xl/sharedStrings.xml><?xml version="1.0" encoding="utf-8"?>
<sst xmlns="http://schemas.openxmlformats.org/spreadsheetml/2006/main" count="614" uniqueCount="106">
  <si>
    <t>Slice ID</t>
  </si>
  <si>
    <t>Brain</t>
  </si>
  <si>
    <t>Area</t>
  </si>
  <si>
    <t># II/III</t>
  </si>
  <si>
    <t># IV</t>
  </si>
  <si>
    <t># V</t>
  </si>
  <si>
    <t># VI</t>
  </si>
  <si>
    <t>% II/III</t>
  </si>
  <si>
    <t>% IV</t>
  </si>
  <si>
    <t>% V</t>
  </si>
  <si>
    <t>% VI</t>
  </si>
  <si>
    <t>Total</t>
  </si>
  <si>
    <t>Total (imaris)</t>
  </si>
  <si>
    <t>um2 II/III</t>
  </si>
  <si>
    <t>um2 IV</t>
  </si>
  <si>
    <t>um2 V</t>
  </si>
  <si>
    <t>um2 VI</t>
  </si>
  <si>
    <t>M_1</t>
  </si>
  <si>
    <t>AL_254</t>
  </si>
  <si>
    <t>M</t>
  </si>
  <si>
    <t>M_2</t>
  </si>
  <si>
    <t>M_3</t>
  </si>
  <si>
    <t>M_4</t>
  </si>
  <si>
    <t>M_5</t>
  </si>
  <si>
    <t>SS_1</t>
  </si>
  <si>
    <t>SS</t>
  </si>
  <si>
    <t>SS_2</t>
  </si>
  <si>
    <t>SS_3</t>
  </si>
  <si>
    <t>SS_4</t>
  </si>
  <si>
    <t>SS_5</t>
  </si>
  <si>
    <t>SS_6</t>
  </si>
  <si>
    <t>SS_7</t>
  </si>
  <si>
    <t>SS_8</t>
  </si>
  <si>
    <t>SS_9</t>
  </si>
  <si>
    <t>Au_1</t>
  </si>
  <si>
    <t>Au</t>
  </si>
  <si>
    <t>Au_2</t>
  </si>
  <si>
    <t>Au_3</t>
  </si>
  <si>
    <t>Au_4</t>
  </si>
  <si>
    <t>Au_5</t>
  </si>
  <si>
    <t>Vi_1</t>
  </si>
  <si>
    <t>Vi</t>
  </si>
  <si>
    <t>Vi_2</t>
  </si>
  <si>
    <t>Vi_3</t>
  </si>
  <si>
    <t>Vi_4</t>
  </si>
  <si>
    <t>Mean</t>
  </si>
  <si>
    <t>Mean %</t>
  </si>
  <si>
    <t>M_6</t>
  </si>
  <si>
    <t>AL_251</t>
  </si>
  <si>
    <t>M_7</t>
  </si>
  <si>
    <t>M_8</t>
  </si>
  <si>
    <t>M_9</t>
  </si>
  <si>
    <t>M_10</t>
  </si>
  <si>
    <t>SS_10</t>
  </si>
  <si>
    <t>SS_11</t>
  </si>
  <si>
    <t>SS_12</t>
  </si>
  <si>
    <t>SS_13</t>
  </si>
  <si>
    <t>SS_14</t>
  </si>
  <si>
    <t>SS_15</t>
  </si>
  <si>
    <t>SS_16</t>
  </si>
  <si>
    <t>SS_17</t>
  </si>
  <si>
    <t>SS_18</t>
  </si>
  <si>
    <t>SS_19</t>
  </si>
  <si>
    <t>Au_6</t>
  </si>
  <si>
    <t>Au_7</t>
  </si>
  <si>
    <t>Au_8</t>
  </si>
  <si>
    <t>Au_9</t>
  </si>
  <si>
    <t>Vi_5</t>
  </si>
  <si>
    <t>Vi_6</t>
  </si>
  <si>
    <t>Vi_7</t>
  </si>
  <si>
    <t>Vi_8</t>
  </si>
  <si>
    <t>Vi_9</t>
  </si>
  <si>
    <t>M_11</t>
  </si>
  <si>
    <t>FK_16-25-158</t>
  </si>
  <si>
    <t>M_12</t>
  </si>
  <si>
    <t>M_13</t>
  </si>
  <si>
    <t>M_14</t>
  </si>
  <si>
    <t>M_15</t>
  </si>
  <si>
    <t>SS_20</t>
  </si>
  <si>
    <t>SS_21</t>
  </si>
  <si>
    <t>SS_22</t>
  </si>
  <si>
    <t>SS_23</t>
  </si>
  <si>
    <t>SS_24</t>
  </si>
  <si>
    <t>SS_25</t>
  </si>
  <si>
    <t>SS_26</t>
  </si>
  <si>
    <t>SS_27</t>
  </si>
  <si>
    <t>SS_28</t>
  </si>
  <si>
    <t>SS_29</t>
  </si>
  <si>
    <t>Au_10</t>
  </si>
  <si>
    <t>Au_11</t>
  </si>
  <si>
    <t>Au_12</t>
  </si>
  <si>
    <t>Au_13</t>
  </si>
  <si>
    <t>Au_14</t>
  </si>
  <si>
    <t>Vi_10</t>
  </si>
  <si>
    <t>Vi_11</t>
  </si>
  <si>
    <t>Vi_12</t>
  </si>
  <si>
    <t>Vi_13</t>
  </si>
  <si>
    <t>Vi_14</t>
  </si>
  <si>
    <t>#  VI+SP</t>
  </si>
  <si>
    <t># SP</t>
  </si>
  <si>
    <t xml:space="preserve">Mean (#) </t>
  </si>
  <si>
    <t xml:space="preserve">Mean (%) </t>
  </si>
  <si>
    <t>Gmean (%)</t>
  </si>
  <si>
    <t xml:space="preserve">Std (%) </t>
  </si>
  <si>
    <t>SSCx</t>
  </si>
  <si>
    <t>ViCx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</si>
</sst>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/>
    <xf numFmtId="11" fontId="0" fillId="0" borderId="0" xfId="0" applyNumberFormat="1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C1003E-EC64-0547-A368-71F286DDA117}">
  <dimension ref="A1:Q176"/>
  <sheetViews>
    <sheetView topLeftCell="A31" workbookViewId="0">
      <selection activeCell="A27" sqref="A27:XFD27"/>
    </sheetView>
  </sheetViews>
  <sheetFormatPr baseColWidth="10" defaultRowHeight="16" x14ac:dyDescent="0.2"/>
  <cols>
    <col min="2" max="2" width="16.5" customWidth="1"/>
    <col min="3" max="12" width="8.83203125"/>
    <col min="13" max="13" width="12.33203125" customWidth="1"/>
  </cols>
  <sheetData>
    <row r="1" spans="1:1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 x14ac:dyDescent="0.2">
      <c r="A2" t="s">
        <v>17</v>
      </c>
      <c r="B2" t="s">
        <v>18</v>
      </c>
      <c r="C2" t="s">
        <v>19</v>
      </c>
      <c r="D2">
        <v>1010</v>
      </c>
      <c r="E2">
        <v>389</v>
      </c>
      <c r="F2">
        <v>1016</v>
      </c>
      <c r="G2">
        <v>1299</v>
      </c>
      <c r="H2">
        <f>(D2/L2)*100</f>
        <v>27.194399569197632</v>
      </c>
      <c r="I2">
        <f t="shared" ref="I2:I24" si="0">(E2/L2)*100</f>
        <v>10.473882606354334</v>
      </c>
      <c r="J2">
        <f t="shared" ref="J2:J24" si="1">(F2/L2)*100</f>
        <v>27.355950457727516</v>
      </c>
      <c r="K2">
        <f t="shared" ref="K2:K24" si="2">(G2/L2)*100</f>
        <v>34.975767366720518</v>
      </c>
      <c r="L2">
        <f xml:space="preserve"> SUM(D2:G2)</f>
        <v>3714</v>
      </c>
      <c r="M2">
        <v>4148</v>
      </c>
      <c r="N2" s="2">
        <v>555000</v>
      </c>
      <c r="O2" s="2">
        <v>285000</v>
      </c>
      <c r="P2" s="2">
        <v>708000</v>
      </c>
      <c r="Q2" s="2">
        <v>596000</v>
      </c>
    </row>
    <row r="3" spans="1:17" x14ac:dyDescent="0.2">
      <c r="A3" t="s">
        <v>20</v>
      </c>
      <c r="B3" t="s">
        <v>18</v>
      </c>
      <c r="C3" t="s">
        <v>19</v>
      </c>
      <c r="D3">
        <v>895</v>
      </c>
      <c r="E3">
        <v>428</v>
      </c>
      <c r="F3">
        <v>1087</v>
      </c>
      <c r="G3">
        <v>1591</v>
      </c>
      <c r="H3">
        <f t="shared" ref="H3:H24" si="3">(D3/L3)*100</f>
        <v>22.369407648087979</v>
      </c>
      <c r="I3">
        <f t="shared" si="0"/>
        <v>10.697325668582854</v>
      </c>
      <c r="J3">
        <f t="shared" si="1"/>
        <v>27.168207948012995</v>
      </c>
      <c r="K3">
        <f t="shared" si="2"/>
        <v>39.765058735316174</v>
      </c>
      <c r="L3">
        <f t="shared" ref="L3:L24" si="4" xml:space="preserve"> SUM(D3:G3)</f>
        <v>4001</v>
      </c>
      <c r="M3">
        <v>4347</v>
      </c>
      <c r="N3" s="2">
        <v>510000</v>
      </c>
      <c r="O3" s="2">
        <v>336000</v>
      </c>
      <c r="P3" s="2">
        <v>829000</v>
      </c>
      <c r="Q3" s="2">
        <v>849000</v>
      </c>
    </row>
    <row r="4" spans="1:17" x14ac:dyDescent="0.2">
      <c r="A4" t="s">
        <v>21</v>
      </c>
      <c r="B4" t="s">
        <v>18</v>
      </c>
      <c r="C4" t="s">
        <v>19</v>
      </c>
      <c r="D4">
        <v>1287</v>
      </c>
      <c r="E4">
        <v>585</v>
      </c>
      <c r="F4">
        <v>820</v>
      </c>
      <c r="G4">
        <v>1620</v>
      </c>
      <c r="H4">
        <f t="shared" si="3"/>
        <v>29.846938775510207</v>
      </c>
      <c r="I4">
        <f t="shared" si="0"/>
        <v>13.566790352504638</v>
      </c>
      <c r="J4">
        <f t="shared" si="1"/>
        <v>19.01669758812616</v>
      </c>
      <c r="K4">
        <f t="shared" si="2"/>
        <v>37.569573283859</v>
      </c>
      <c r="L4">
        <f t="shared" si="4"/>
        <v>4312</v>
      </c>
      <c r="M4">
        <v>4663</v>
      </c>
      <c r="N4" s="2">
        <v>618000</v>
      </c>
      <c r="O4" s="2">
        <v>282000</v>
      </c>
      <c r="P4" s="2">
        <v>574000</v>
      </c>
      <c r="Q4" s="2">
        <v>757000</v>
      </c>
    </row>
    <row r="5" spans="1:17" x14ac:dyDescent="0.2">
      <c r="A5" t="s">
        <v>22</v>
      </c>
      <c r="B5" t="s">
        <v>18</v>
      </c>
      <c r="C5" t="s">
        <v>19</v>
      </c>
      <c r="D5">
        <v>1362</v>
      </c>
      <c r="E5">
        <v>892</v>
      </c>
      <c r="F5">
        <v>727</v>
      </c>
      <c r="G5">
        <v>2034</v>
      </c>
      <c r="H5">
        <f t="shared" si="3"/>
        <v>27.158524426719836</v>
      </c>
      <c r="I5">
        <f t="shared" si="0"/>
        <v>17.786640079760719</v>
      </c>
      <c r="J5">
        <f t="shared" si="1"/>
        <v>14.496510468594218</v>
      </c>
      <c r="K5">
        <f t="shared" si="2"/>
        <v>40.558325024925225</v>
      </c>
      <c r="L5">
        <f t="shared" si="4"/>
        <v>5015</v>
      </c>
      <c r="M5">
        <v>5734</v>
      </c>
      <c r="N5" s="2">
        <v>608000</v>
      </c>
      <c r="O5" s="2">
        <v>330000</v>
      </c>
      <c r="P5" s="2">
        <v>559000</v>
      </c>
      <c r="Q5" s="2">
        <v>896000</v>
      </c>
    </row>
    <row r="6" spans="1:17" x14ac:dyDescent="0.2">
      <c r="A6" t="s">
        <v>23</v>
      </c>
      <c r="B6" t="s">
        <v>18</v>
      </c>
      <c r="C6" t="s">
        <v>19</v>
      </c>
      <c r="D6">
        <v>993</v>
      </c>
      <c r="E6">
        <v>510</v>
      </c>
      <c r="F6">
        <v>744</v>
      </c>
      <c r="G6">
        <v>1390</v>
      </c>
      <c r="H6">
        <f t="shared" si="3"/>
        <v>27.302722023645863</v>
      </c>
      <c r="I6">
        <f t="shared" si="0"/>
        <v>14.022546054440474</v>
      </c>
      <c r="J6">
        <f t="shared" si="1"/>
        <v>20.456420126477866</v>
      </c>
      <c r="K6">
        <f t="shared" si="2"/>
        <v>38.218311795435802</v>
      </c>
      <c r="L6">
        <f t="shared" si="4"/>
        <v>3637</v>
      </c>
      <c r="M6">
        <v>4046</v>
      </c>
      <c r="N6" s="2">
        <v>571000</v>
      </c>
      <c r="O6" s="2">
        <v>321000</v>
      </c>
      <c r="P6" s="2">
        <v>580000</v>
      </c>
      <c r="Q6" s="2">
        <v>667000</v>
      </c>
    </row>
    <row r="7" spans="1:17" x14ac:dyDescent="0.2">
      <c r="A7" t="s">
        <v>24</v>
      </c>
      <c r="B7" t="s">
        <v>18</v>
      </c>
      <c r="C7" t="s">
        <v>25</v>
      </c>
      <c r="D7">
        <v>1275</v>
      </c>
      <c r="E7">
        <v>1052</v>
      </c>
      <c r="F7">
        <v>870</v>
      </c>
      <c r="G7">
        <v>2206</v>
      </c>
      <c r="H7">
        <f t="shared" si="3"/>
        <v>23.59800111049417</v>
      </c>
      <c r="I7">
        <f t="shared" si="0"/>
        <v>19.470664445678327</v>
      </c>
      <c r="J7">
        <f t="shared" si="1"/>
        <v>16.102165463631316</v>
      </c>
      <c r="K7">
        <f t="shared" si="2"/>
        <v>40.829168980196187</v>
      </c>
      <c r="L7">
        <f t="shared" si="4"/>
        <v>5403</v>
      </c>
      <c r="M7">
        <v>5943</v>
      </c>
      <c r="N7" s="2">
        <v>551000</v>
      </c>
      <c r="O7" s="2">
        <v>330000</v>
      </c>
      <c r="P7" s="2">
        <v>506000</v>
      </c>
      <c r="Q7" s="2">
        <v>842000</v>
      </c>
    </row>
    <row r="8" spans="1:17" x14ac:dyDescent="0.2">
      <c r="A8" t="s">
        <v>26</v>
      </c>
      <c r="B8" t="s">
        <v>18</v>
      </c>
      <c r="C8" t="s">
        <v>25</v>
      </c>
      <c r="D8">
        <v>1226</v>
      </c>
      <c r="E8">
        <v>1041</v>
      </c>
      <c r="F8">
        <v>682</v>
      </c>
      <c r="G8">
        <v>1458</v>
      </c>
      <c r="H8">
        <f t="shared" si="3"/>
        <v>27.819378261856137</v>
      </c>
      <c r="I8">
        <f t="shared" si="0"/>
        <v>23.6215112321307</v>
      </c>
      <c r="J8">
        <f t="shared" si="1"/>
        <v>15.475380077149989</v>
      </c>
      <c r="K8">
        <f t="shared" si="2"/>
        <v>33.08373042886317</v>
      </c>
      <c r="L8">
        <f t="shared" si="4"/>
        <v>4407</v>
      </c>
      <c r="M8">
        <v>5110</v>
      </c>
      <c r="N8" s="2">
        <v>592000</v>
      </c>
      <c r="O8" s="2">
        <v>362000</v>
      </c>
      <c r="P8" s="2">
        <v>541000</v>
      </c>
      <c r="Q8" s="2">
        <v>743000</v>
      </c>
    </row>
    <row r="9" spans="1:17" x14ac:dyDescent="0.2">
      <c r="A9" t="s">
        <v>27</v>
      </c>
      <c r="B9" t="s">
        <v>18</v>
      </c>
      <c r="C9" t="s">
        <v>25</v>
      </c>
      <c r="D9">
        <v>1314</v>
      </c>
      <c r="E9">
        <v>994</v>
      </c>
      <c r="F9">
        <v>785</v>
      </c>
      <c r="G9">
        <v>2025</v>
      </c>
      <c r="H9">
        <f t="shared" si="3"/>
        <v>25.674091441969519</v>
      </c>
      <c r="I9">
        <f t="shared" si="0"/>
        <v>19.42164908167253</v>
      </c>
      <c r="J9">
        <f t="shared" si="1"/>
        <v>15.338022665103557</v>
      </c>
      <c r="K9">
        <f t="shared" si="2"/>
        <v>39.566236811254399</v>
      </c>
      <c r="L9">
        <f t="shared" si="4"/>
        <v>5118</v>
      </c>
      <c r="M9">
        <v>5489</v>
      </c>
      <c r="N9" s="2">
        <v>580000</v>
      </c>
      <c r="O9" s="2">
        <v>326000</v>
      </c>
      <c r="P9" s="2">
        <v>526000</v>
      </c>
      <c r="Q9" s="2">
        <v>792000</v>
      </c>
    </row>
    <row r="10" spans="1:17" x14ac:dyDescent="0.2">
      <c r="A10" t="s">
        <v>28</v>
      </c>
      <c r="B10" t="s">
        <v>18</v>
      </c>
      <c r="C10" t="s">
        <v>25</v>
      </c>
      <c r="D10">
        <v>1603</v>
      </c>
      <c r="E10">
        <v>1080</v>
      </c>
      <c r="F10">
        <v>932</v>
      </c>
      <c r="G10">
        <v>1784</v>
      </c>
      <c r="H10">
        <f t="shared" si="3"/>
        <v>29.690683459899979</v>
      </c>
      <c r="I10">
        <f t="shared" si="0"/>
        <v>20.003704389701795</v>
      </c>
      <c r="J10">
        <f t="shared" si="1"/>
        <v>17.26245601037229</v>
      </c>
      <c r="K10">
        <f t="shared" si="2"/>
        <v>33.043156140025928</v>
      </c>
      <c r="L10">
        <f t="shared" si="4"/>
        <v>5399</v>
      </c>
      <c r="M10">
        <v>5800</v>
      </c>
      <c r="N10" s="2">
        <v>633000</v>
      </c>
      <c r="O10" s="2">
        <v>369000</v>
      </c>
      <c r="P10" s="2">
        <v>545000</v>
      </c>
      <c r="Q10" s="2">
        <v>700000</v>
      </c>
    </row>
    <row r="11" spans="1:17" x14ac:dyDescent="0.2">
      <c r="A11" t="s">
        <v>29</v>
      </c>
      <c r="B11" t="s">
        <v>18</v>
      </c>
      <c r="C11" t="s">
        <v>25</v>
      </c>
      <c r="D11">
        <v>1108</v>
      </c>
      <c r="E11">
        <v>1391</v>
      </c>
      <c r="F11">
        <v>723</v>
      </c>
      <c r="G11">
        <v>1970</v>
      </c>
      <c r="H11">
        <f t="shared" si="3"/>
        <v>21.340523882896765</v>
      </c>
      <c r="I11">
        <f t="shared" si="0"/>
        <v>26.791217257318952</v>
      </c>
      <c r="J11">
        <f t="shared" si="1"/>
        <v>13.92526964560863</v>
      </c>
      <c r="K11">
        <f t="shared" si="2"/>
        <v>37.942989214175654</v>
      </c>
      <c r="L11">
        <f t="shared" si="4"/>
        <v>5192</v>
      </c>
      <c r="M11">
        <v>5545</v>
      </c>
      <c r="N11" s="2">
        <v>540000</v>
      </c>
      <c r="O11" s="2">
        <v>466000</v>
      </c>
      <c r="P11" s="2">
        <v>541000</v>
      </c>
      <c r="Q11" s="2">
        <v>839000</v>
      </c>
    </row>
    <row r="12" spans="1:17" x14ac:dyDescent="0.2">
      <c r="A12" t="s">
        <v>30</v>
      </c>
      <c r="B12" t="s">
        <v>18</v>
      </c>
      <c r="C12" t="s">
        <v>25</v>
      </c>
      <c r="D12">
        <v>1325</v>
      </c>
      <c r="E12">
        <v>1021</v>
      </c>
      <c r="F12">
        <v>975</v>
      </c>
      <c r="G12">
        <v>1811</v>
      </c>
      <c r="H12">
        <f t="shared" si="3"/>
        <v>25.818394388152765</v>
      </c>
      <c r="I12">
        <f t="shared" si="0"/>
        <v>19.894777864380359</v>
      </c>
      <c r="J12">
        <f t="shared" si="1"/>
        <v>18.998441153546374</v>
      </c>
      <c r="K12">
        <f t="shared" si="2"/>
        <v>35.288386593920499</v>
      </c>
      <c r="L12">
        <f t="shared" si="4"/>
        <v>5132</v>
      </c>
      <c r="M12">
        <v>5481</v>
      </c>
      <c r="N12" s="2">
        <v>542000</v>
      </c>
      <c r="O12" s="2">
        <v>376000</v>
      </c>
      <c r="P12" s="2">
        <v>586000</v>
      </c>
      <c r="Q12" s="2">
        <v>704000</v>
      </c>
    </row>
    <row r="13" spans="1:17" x14ac:dyDescent="0.2">
      <c r="A13" t="s">
        <v>31</v>
      </c>
      <c r="B13" t="s">
        <v>18</v>
      </c>
      <c r="C13" t="s">
        <v>25</v>
      </c>
      <c r="D13">
        <v>1631</v>
      </c>
      <c r="E13">
        <v>1588</v>
      </c>
      <c r="F13">
        <v>1193</v>
      </c>
      <c r="G13">
        <v>2267</v>
      </c>
      <c r="H13">
        <f t="shared" si="3"/>
        <v>24.419823326845336</v>
      </c>
      <c r="I13">
        <f t="shared" si="0"/>
        <v>23.776014373409193</v>
      </c>
      <c r="J13">
        <f t="shared" si="1"/>
        <v>17.861955382542298</v>
      </c>
      <c r="K13">
        <f t="shared" si="2"/>
        <v>33.942206917203173</v>
      </c>
      <c r="L13">
        <f xml:space="preserve"> SUM(D13:G13)</f>
        <v>6679</v>
      </c>
      <c r="M13">
        <v>7137</v>
      </c>
      <c r="N13" s="2">
        <v>523000</v>
      </c>
      <c r="O13" s="2">
        <v>426000</v>
      </c>
      <c r="P13" s="2">
        <v>567000</v>
      </c>
      <c r="Q13" s="2">
        <v>691000</v>
      </c>
    </row>
    <row r="14" spans="1:17" x14ac:dyDescent="0.2">
      <c r="A14" t="s">
        <v>32</v>
      </c>
      <c r="B14" t="s">
        <v>18</v>
      </c>
      <c r="C14" t="s">
        <v>25</v>
      </c>
      <c r="D14">
        <v>1030</v>
      </c>
      <c r="E14">
        <v>1248</v>
      </c>
      <c r="F14">
        <v>576</v>
      </c>
      <c r="G14">
        <v>1407</v>
      </c>
      <c r="H14">
        <f t="shared" si="3"/>
        <v>24.172729406242667</v>
      </c>
      <c r="I14">
        <f t="shared" si="0"/>
        <v>29.288899319408589</v>
      </c>
      <c r="J14">
        <f t="shared" si="1"/>
        <v>13.517953532034735</v>
      </c>
      <c r="K14">
        <f t="shared" si="2"/>
        <v>33.02041774231401</v>
      </c>
      <c r="L14">
        <f t="shared" si="4"/>
        <v>4261</v>
      </c>
      <c r="M14">
        <v>4643</v>
      </c>
      <c r="N14" s="2">
        <v>515000</v>
      </c>
      <c r="O14" s="2">
        <v>435000</v>
      </c>
      <c r="P14" s="2">
        <v>449000</v>
      </c>
      <c r="Q14" s="2">
        <v>622000</v>
      </c>
    </row>
    <row r="15" spans="1:17" x14ac:dyDescent="0.2">
      <c r="A15" t="s">
        <v>33</v>
      </c>
      <c r="B15" t="s">
        <v>18</v>
      </c>
      <c r="C15" t="s">
        <v>25</v>
      </c>
      <c r="D15">
        <v>1226</v>
      </c>
      <c r="E15">
        <v>924</v>
      </c>
      <c r="F15">
        <v>634</v>
      </c>
      <c r="G15">
        <v>1573</v>
      </c>
      <c r="H15">
        <f t="shared" si="3"/>
        <v>28.138627495983474</v>
      </c>
      <c r="I15">
        <f t="shared" si="0"/>
        <v>21.207252696809732</v>
      </c>
      <c r="J15">
        <f t="shared" si="1"/>
        <v>14.551296763828322</v>
      </c>
      <c r="K15">
        <f t="shared" si="2"/>
        <v>36.102823043378471</v>
      </c>
      <c r="L15">
        <f t="shared" si="4"/>
        <v>4357</v>
      </c>
      <c r="M15">
        <v>4779</v>
      </c>
      <c r="N15" s="2">
        <v>564000</v>
      </c>
      <c r="O15" s="2">
        <v>421000</v>
      </c>
      <c r="P15" s="2">
        <v>448000</v>
      </c>
      <c r="Q15" s="2">
        <v>688000</v>
      </c>
    </row>
    <row r="16" spans="1:17" x14ac:dyDescent="0.2">
      <c r="A16" t="s">
        <v>34</v>
      </c>
      <c r="B16" t="s">
        <v>18</v>
      </c>
      <c r="C16" t="s">
        <v>35</v>
      </c>
      <c r="D16">
        <v>928</v>
      </c>
      <c r="E16">
        <v>598</v>
      </c>
      <c r="F16">
        <v>796</v>
      </c>
      <c r="G16">
        <v>1125</v>
      </c>
      <c r="H16">
        <f t="shared" si="3"/>
        <v>26.921961125616477</v>
      </c>
      <c r="I16">
        <f t="shared" si="0"/>
        <v>17.34841891499855</v>
      </c>
      <c r="J16">
        <f t="shared" si="1"/>
        <v>23.092544241369307</v>
      </c>
      <c r="K16">
        <f t="shared" si="2"/>
        <v>32.637075718015666</v>
      </c>
      <c r="L16">
        <f t="shared" si="4"/>
        <v>3447</v>
      </c>
      <c r="M16">
        <v>3972</v>
      </c>
      <c r="N16" s="2">
        <v>446000</v>
      </c>
      <c r="O16" s="2">
        <v>285000</v>
      </c>
      <c r="P16" s="2">
        <v>559000</v>
      </c>
      <c r="Q16" s="2">
        <v>510000</v>
      </c>
    </row>
    <row r="17" spans="1:17" x14ac:dyDescent="0.2">
      <c r="A17" t="s">
        <v>36</v>
      </c>
      <c r="B17" t="s">
        <v>18</v>
      </c>
      <c r="C17" t="s">
        <v>35</v>
      </c>
      <c r="D17">
        <v>748</v>
      </c>
      <c r="E17">
        <v>625</v>
      </c>
      <c r="F17">
        <v>780</v>
      </c>
      <c r="G17">
        <v>1424</v>
      </c>
      <c r="H17">
        <f t="shared" si="3"/>
        <v>20.91137824993011</v>
      </c>
      <c r="I17">
        <f t="shared" si="0"/>
        <v>17.472742521666202</v>
      </c>
      <c r="J17">
        <f t="shared" si="1"/>
        <v>21.805982667039419</v>
      </c>
      <c r="K17">
        <f t="shared" si="2"/>
        <v>39.809896561364269</v>
      </c>
      <c r="L17">
        <f t="shared" si="4"/>
        <v>3577</v>
      </c>
      <c r="M17">
        <v>4081</v>
      </c>
      <c r="N17" s="2">
        <v>397000</v>
      </c>
      <c r="O17" s="2">
        <v>311000</v>
      </c>
      <c r="P17" s="2">
        <v>480000</v>
      </c>
      <c r="Q17" s="2">
        <v>539000</v>
      </c>
    </row>
    <row r="18" spans="1:17" x14ac:dyDescent="0.2">
      <c r="A18" t="s">
        <v>37</v>
      </c>
      <c r="B18" t="s">
        <v>18</v>
      </c>
      <c r="C18" t="s">
        <v>35</v>
      </c>
      <c r="D18">
        <v>1066</v>
      </c>
      <c r="E18">
        <v>866</v>
      </c>
      <c r="F18">
        <v>632</v>
      </c>
      <c r="G18">
        <v>1320</v>
      </c>
      <c r="H18">
        <f t="shared" si="3"/>
        <v>27.44593202883625</v>
      </c>
      <c r="I18">
        <f t="shared" si="0"/>
        <v>22.296601441812562</v>
      </c>
      <c r="J18">
        <f t="shared" si="1"/>
        <v>16.271884654994849</v>
      </c>
      <c r="K18">
        <f t="shared" si="2"/>
        <v>33.985581874356335</v>
      </c>
      <c r="L18">
        <f t="shared" si="4"/>
        <v>3884</v>
      </c>
      <c r="M18">
        <v>4341</v>
      </c>
      <c r="N18" s="2">
        <v>335000</v>
      </c>
      <c r="O18" s="2">
        <v>300000</v>
      </c>
      <c r="P18" s="2">
        <v>346000</v>
      </c>
      <c r="Q18" s="2">
        <v>461000</v>
      </c>
    </row>
    <row r="19" spans="1:17" x14ac:dyDescent="0.2">
      <c r="A19" t="s">
        <v>38</v>
      </c>
      <c r="B19" t="s">
        <v>18</v>
      </c>
      <c r="C19" t="s">
        <v>35</v>
      </c>
      <c r="D19">
        <v>815</v>
      </c>
      <c r="E19">
        <v>469</v>
      </c>
      <c r="F19">
        <v>322</v>
      </c>
      <c r="G19">
        <v>627</v>
      </c>
      <c r="H19">
        <f t="shared" si="3"/>
        <v>36.497984773846845</v>
      </c>
      <c r="I19">
        <f t="shared" si="0"/>
        <v>21.003134796238246</v>
      </c>
      <c r="J19">
        <f t="shared" si="1"/>
        <v>14.420062695924765</v>
      </c>
      <c r="K19">
        <f t="shared" si="2"/>
        <v>28.078817733990146</v>
      </c>
      <c r="L19">
        <f t="shared" si="4"/>
        <v>2233</v>
      </c>
      <c r="M19">
        <v>3163</v>
      </c>
      <c r="N19" s="2">
        <v>352000</v>
      </c>
      <c r="O19" s="2">
        <v>282000</v>
      </c>
      <c r="P19" s="2">
        <v>390000</v>
      </c>
      <c r="Q19" s="2">
        <v>395000</v>
      </c>
    </row>
    <row r="20" spans="1:17" x14ac:dyDescent="0.2">
      <c r="A20" t="s">
        <v>39</v>
      </c>
      <c r="B20" t="s">
        <v>18</v>
      </c>
      <c r="C20" t="s">
        <v>35</v>
      </c>
      <c r="D20">
        <v>844</v>
      </c>
      <c r="E20">
        <v>561</v>
      </c>
      <c r="F20">
        <v>792</v>
      </c>
      <c r="G20">
        <v>923</v>
      </c>
      <c r="H20">
        <f t="shared" si="3"/>
        <v>27.051282051282051</v>
      </c>
      <c r="I20">
        <f t="shared" si="0"/>
        <v>17.98076923076923</v>
      </c>
      <c r="J20">
        <f t="shared" si="1"/>
        <v>25.384615384615383</v>
      </c>
      <c r="K20">
        <f t="shared" si="2"/>
        <v>29.583333333333332</v>
      </c>
      <c r="L20">
        <f t="shared" si="4"/>
        <v>3120</v>
      </c>
      <c r="M20">
        <v>3451</v>
      </c>
      <c r="N20" s="2">
        <v>357000</v>
      </c>
      <c r="O20" s="2">
        <v>260000</v>
      </c>
      <c r="P20" s="2">
        <v>428000</v>
      </c>
      <c r="Q20" s="2">
        <v>382000</v>
      </c>
    </row>
    <row r="21" spans="1:17" x14ac:dyDescent="0.2">
      <c r="A21" t="s">
        <v>40</v>
      </c>
      <c r="B21" t="s">
        <v>18</v>
      </c>
      <c r="C21" t="s">
        <v>41</v>
      </c>
      <c r="D21">
        <v>551</v>
      </c>
      <c r="E21">
        <v>386</v>
      </c>
      <c r="F21">
        <v>580</v>
      </c>
      <c r="G21">
        <v>612</v>
      </c>
      <c r="H21">
        <f t="shared" si="3"/>
        <v>25.88069516204791</v>
      </c>
      <c r="I21">
        <f t="shared" si="0"/>
        <v>18.130577736026304</v>
      </c>
      <c r="J21">
        <f t="shared" si="1"/>
        <v>27.24283701268201</v>
      </c>
      <c r="K21">
        <f t="shared" si="2"/>
        <v>28.745890089243776</v>
      </c>
      <c r="L21">
        <f t="shared" si="4"/>
        <v>2129</v>
      </c>
      <c r="M21">
        <v>3386</v>
      </c>
      <c r="N21" s="2">
        <v>337000</v>
      </c>
      <c r="O21" s="2">
        <v>251000</v>
      </c>
      <c r="P21" s="2">
        <v>436000</v>
      </c>
      <c r="Q21" s="2">
        <v>369000</v>
      </c>
    </row>
    <row r="22" spans="1:17" x14ac:dyDescent="0.2">
      <c r="A22" t="s">
        <v>42</v>
      </c>
      <c r="B22" t="s">
        <v>18</v>
      </c>
      <c r="C22" t="s">
        <v>41</v>
      </c>
      <c r="D22">
        <v>1077</v>
      </c>
      <c r="E22">
        <v>830</v>
      </c>
      <c r="F22">
        <v>704</v>
      </c>
      <c r="G22">
        <v>815</v>
      </c>
      <c r="H22">
        <f t="shared" si="3"/>
        <v>31.436077057793344</v>
      </c>
      <c r="I22">
        <f t="shared" si="0"/>
        <v>24.226503210741392</v>
      </c>
      <c r="J22">
        <f t="shared" si="1"/>
        <v>20.548744892002336</v>
      </c>
      <c r="K22">
        <f t="shared" si="2"/>
        <v>23.788674839462931</v>
      </c>
      <c r="L22">
        <f t="shared" si="4"/>
        <v>3426</v>
      </c>
      <c r="M22">
        <v>3624</v>
      </c>
      <c r="N22" s="2">
        <v>372000</v>
      </c>
      <c r="O22" s="2">
        <v>262000</v>
      </c>
      <c r="P22" s="2">
        <v>339000</v>
      </c>
      <c r="Q22" s="2">
        <v>291000</v>
      </c>
    </row>
    <row r="23" spans="1:17" x14ac:dyDescent="0.2">
      <c r="A23" t="s">
        <v>43</v>
      </c>
      <c r="B23" t="s">
        <v>18</v>
      </c>
      <c r="C23" t="s">
        <v>41</v>
      </c>
      <c r="D23">
        <v>833</v>
      </c>
      <c r="E23">
        <v>737</v>
      </c>
      <c r="F23">
        <v>633</v>
      </c>
      <c r="G23">
        <v>691</v>
      </c>
      <c r="H23">
        <f t="shared" si="3"/>
        <v>28.783690393918455</v>
      </c>
      <c r="I23">
        <f t="shared" si="0"/>
        <v>25.466482377332412</v>
      </c>
      <c r="J23">
        <f t="shared" si="1"/>
        <v>21.872840359364201</v>
      </c>
      <c r="K23">
        <f t="shared" si="2"/>
        <v>23.876986869384933</v>
      </c>
      <c r="L23">
        <f t="shared" si="4"/>
        <v>2894</v>
      </c>
      <c r="M23">
        <v>3015</v>
      </c>
      <c r="N23" s="2">
        <v>339000</v>
      </c>
      <c r="O23" s="2">
        <v>280000</v>
      </c>
      <c r="P23" s="2">
        <v>339000</v>
      </c>
      <c r="Q23" s="2">
        <v>301000</v>
      </c>
    </row>
    <row r="24" spans="1:17" x14ac:dyDescent="0.2">
      <c r="A24" t="s">
        <v>44</v>
      </c>
      <c r="B24" t="s">
        <v>18</v>
      </c>
      <c r="C24" t="s">
        <v>41</v>
      </c>
      <c r="D24">
        <v>924</v>
      </c>
      <c r="E24">
        <v>804</v>
      </c>
      <c r="F24">
        <v>650</v>
      </c>
      <c r="G24">
        <v>937</v>
      </c>
      <c r="H24">
        <f t="shared" si="3"/>
        <v>27.873303167420815</v>
      </c>
      <c r="I24">
        <f t="shared" si="0"/>
        <v>24.25339366515837</v>
      </c>
      <c r="J24">
        <f t="shared" si="1"/>
        <v>19.607843137254903</v>
      </c>
      <c r="K24">
        <f t="shared" si="2"/>
        <v>28.265460030165912</v>
      </c>
      <c r="L24">
        <f t="shared" si="4"/>
        <v>3315</v>
      </c>
      <c r="M24">
        <v>3584</v>
      </c>
      <c r="N24" s="2">
        <v>335000</v>
      </c>
      <c r="O24" s="2">
        <v>284000</v>
      </c>
      <c r="P24" s="2">
        <v>350000</v>
      </c>
      <c r="Q24" s="2">
        <v>357000</v>
      </c>
    </row>
    <row r="25" spans="1:17" x14ac:dyDescent="0.2">
      <c r="A25" s="3" t="s">
        <v>45</v>
      </c>
      <c r="D25">
        <f xml:space="preserve"> AVERAGE(D2:D24)</f>
        <v>1090.0434782608695</v>
      </c>
      <c r="E25">
        <f xml:space="preserve"> AVERAGE(E2:E24)</f>
        <v>826.91304347826087</v>
      </c>
      <c r="F25">
        <f xml:space="preserve"> AVERAGE(F2:F24)</f>
        <v>767.52173913043475</v>
      </c>
      <c r="G25">
        <f xml:space="preserve"> AVERAGE(G2:G24)</f>
        <v>1430.8260869565217</v>
      </c>
    </row>
    <row r="26" spans="1:17" x14ac:dyDescent="0.2">
      <c r="A26" s="3" t="s">
        <v>46</v>
      </c>
      <c r="D26">
        <f xml:space="preserve"> D25/(D25+E25+F25+G25)*100</f>
        <v>26.487554409838143</v>
      </c>
      <c r="E26">
        <f xml:space="preserve"> E25/(E25+F25+G25+D25)*100</f>
        <v>20.093606051641807</v>
      </c>
      <c r="F26">
        <f xml:space="preserve"> F25/(F25+G25+E25+D25)*100</f>
        <v>18.650424713688036</v>
      </c>
      <c r="G26">
        <f xml:space="preserve"> G25/(G25+F25+D25+E25)*100</f>
        <v>34.768414824832014</v>
      </c>
      <c r="H26">
        <f xml:space="preserve"> AVERAGE(H3:H25)</f>
        <v>26.825097711772592</v>
      </c>
      <c r="I26">
        <f xml:space="preserve"> AVERAGE(I3:I25)</f>
        <v>20.35125530502464</v>
      </c>
      <c r="J26">
        <f xml:space="preserve"> AVERAGE(J3:J25)</f>
        <v>18.837187812285269</v>
      </c>
      <c r="K26">
        <f xml:space="preserve"> AVERAGE(K3:K25)</f>
        <v>33.986459170917492</v>
      </c>
    </row>
    <row r="29" spans="1:17" x14ac:dyDescent="0.2">
      <c r="A29" t="s">
        <v>47</v>
      </c>
      <c r="B29" t="s">
        <v>48</v>
      </c>
      <c r="C29" t="s">
        <v>19</v>
      </c>
      <c r="D29">
        <v>1011</v>
      </c>
      <c r="E29">
        <v>368</v>
      </c>
      <c r="F29">
        <v>1264</v>
      </c>
      <c r="G29">
        <v>1724</v>
      </c>
      <c r="H29">
        <f>(D29/L29)*100</f>
        <v>23.15090451110602</v>
      </c>
      <c r="I29">
        <f t="shared" ref="I29:I52" si="5">(E29/L29)*100</f>
        <v>8.4268376459812231</v>
      </c>
      <c r="J29">
        <f t="shared" ref="J29:J52" si="6">(F29/L29)*100</f>
        <v>28.944355392718112</v>
      </c>
      <c r="K29">
        <f t="shared" ref="K29:K52" si="7">(G29/L29)*100</f>
        <v>39.477902450194641</v>
      </c>
      <c r="L29">
        <f xml:space="preserve"> SUM(D29:G29)</f>
        <v>4367</v>
      </c>
      <c r="M29">
        <v>4762</v>
      </c>
      <c r="N29" s="2">
        <v>470000</v>
      </c>
      <c r="O29" s="2">
        <v>233000</v>
      </c>
      <c r="P29" s="2">
        <v>805000</v>
      </c>
      <c r="Q29" s="2">
        <v>794000</v>
      </c>
    </row>
    <row r="30" spans="1:17" x14ac:dyDescent="0.2">
      <c r="A30" t="s">
        <v>49</v>
      </c>
      <c r="B30" t="s">
        <v>48</v>
      </c>
      <c r="C30" t="s">
        <v>19</v>
      </c>
      <c r="D30">
        <v>1423</v>
      </c>
      <c r="E30">
        <v>524</v>
      </c>
      <c r="F30">
        <v>921</v>
      </c>
      <c r="G30">
        <v>1824</v>
      </c>
      <c r="H30">
        <f t="shared" ref="H30:H52" si="8">(D30/L30)*100</f>
        <v>30.328218243819265</v>
      </c>
      <c r="I30">
        <f t="shared" si="5"/>
        <v>11.167945439045184</v>
      </c>
      <c r="J30">
        <f t="shared" si="6"/>
        <v>19.629156010230179</v>
      </c>
      <c r="K30">
        <f t="shared" si="7"/>
        <v>38.874680306905368</v>
      </c>
      <c r="L30">
        <f t="shared" ref="L30:L52" si="9" xml:space="preserve"> SUM(D30:G30)</f>
        <v>4692</v>
      </c>
      <c r="M30">
        <v>5071</v>
      </c>
      <c r="N30" s="2">
        <v>684000</v>
      </c>
      <c r="O30" s="2">
        <v>286000</v>
      </c>
      <c r="P30" s="2">
        <v>658000</v>
      </c>
      <c r="Q30" s="2">
        <v>859000</v>
      </c>
    </row>
    <row r="31" spans="1:17" x14ac:dyDescent="0.2">
      <c r="A31" t="s">
        <v>50</v>
      </c>
      <c r="B31" t="s">
        <v>48</v>
      </c>
      <c r="C31" t="s">
        <v>19</v>
      </c>
      <c r="D31">
        <v>1051</v>
      </c>
      <c r="E31">
        <v>466</v>
      </c>
      <c r="F31">
        <v>990</v>
      </c>
      <c r="G31">
        <v>1713</v>
      </c>
      <c r="H31">
        <f t="shared" si="8"/>
        <v>24.90521327014218</v>
      </c>
      <c r="I31">
        <f t="shared" si="5"/>
        <v>11.042654028436019</v>
      </c>
      <c r="J31">
        <f t="shared" si="6"/>
        <v>23.459715639810426</v>
      </c>
      <c r="K31">
        <f t="shared" si="7"/>
        <v>40.592417061611371</v>
      </c>
      <c r="L31">
        <f t="shared" si="9"/>
        <v>4220</v>
      </c>
      <c r="M31">
        <v>4515</v>
      </c>
      <c r="N31" s="2">
        <v>552000</v>
      </c>
      <c r="O31" s="2">
        <v>286000</v>
      </c>
      <c r="P31" s="2">
        <v>673000</v>
      </c>
      <c r="Q31" s="2">
        <v>813000</v>
      </c>
    </row>
    <row r="32" spans="1:17" x14ac:dyDescent="0.2">
      <c r="A32" t="s">
        <v>51</v>
      </c>
      <c r="B32" t="s">
        <v>48</v>
      </c>
      <c r="C32" t="s">
        <v>19</v>
      </c>
      <c r="D32">
        <v>1173</v>
      </c>
      <c r="E32">
        <v>399</v>
      </c>
      <c r="F32">
        <v>908</v>
      </c>
      <c r="G32">
        <v>1337</v>
      </c>
      <c r="H32">
        <f t="shared" si="8"/>
        <v>30.73094052921142</v>
      </c>
      <c r="I32">
        <f t="shared" si="5"/>
        <v>10.453235525281634</v>
      </c>
      <c r="J32">
        <f t="shared" si="6"/>
        <v>23.788315430966726</v>
      </c>
      <c r="K32">
        <f t="shared" si="7"/>
        <v>35.027508514540209</v>
      </c>
      <c r="L32">
        <f t="shared" si="9"/>
        <v>3817</v>
      </c>
      <c r="M32">
        <v>4803</v>
      </c>
      <c r="N32" s="2">
        <v>685000</v>
      </c>
      <c r="O32" s="2">
        <v>272000</v>
      </c>
      <c r="P32" s="2">
        <v>700000</v>
      </c>
      <c r="Q32" s="2">
        <v>750000</v>
      </c>
    </row>
    <row r="33" spans="1:17" x14ac:dyDescent="0.2">
      <c r="A33" t="s">
        <v>52</v>
      </c>
      <c r="B33" t="s">
        <v>48</v>
      </c>
      <c r="C33" t="s">
        <v>19</v>
      </c>
      <c r="D33">
        <v>667</v>
      </c>
      <c r="E33">
        <v>406</v>
      </c>
      <c r="F33">
        <v>715</v>
      </c>
      <c r="G33">
        <v>1098</v>
      </c>
      <c r="H33">
        <f t="shared" si="8"/>
        <v>23.111573111573112</v>
      </c>
      <c r="I33">
        <f t="shared" si="5"/>
        <v>14.067914067914067</v>
      </c>
      <c r="J33">
        <f t="shared" si="6"/>
        <v>24.774774774774773</v>
      </c>
      <c r="K33">
        <f t="shared" si="7"/>
        <v>38.045738045738048</v>
      </c>
      <c r="L33">
        <f t="shared" si="9"/>
        <v>2886</v>
      </c>
      <c r="M33">
        <v>4386</v>
      </c>
      <c r="N33" s="2">
        <v>601000</v>
      </c>
      <c r="O33" s="2">
        <v>343000</v>
      </c>
      <c r="P33" s="2">
        <v>703000</v>
      </c>
      <c r="Q33" s="2">
        <v>780000</v>
      </c>
    </row>
    <row r="34" spans="1:17" x14ac:dyDescent="0.2">
      <c r="A34" t="s">
        <v>53</v>
      </c>
      <c r="B34" t="s">
        <v>48</v>
      </c>
      <c r="C34" t="s">
        <v>25</v>
      </c>
      <c r="D34">
        <v>1282</v>
      </c>
      <c r="E34">
        <v>989</v>
      </c>
      <c r="F34">
        <v>670</v>
      </c>
      <c r="G34">
        <v>1983</v>
      </c>
      <c r="H34">
        <f t="shared" si="8"/>
        <v>26.035743298131603</v>
      </c>
      <c r="I34">
        <f t="shared" si="5"/>
        <v>20.085296506904957</v>
      </c>
      <c r="J34">
        <f t="shared" si="6"/>
        <v>13.606823720552397</v>
      </c>
      <c r="K34">
        <f t="shared" si="7"/>
        <v>40.272136474411049</v>
      </c>
      <c r="L34">
        <f t="shared" si="9"/>
        <v>4924</v>
      </c>
      <c r="M34">
        <v>5186</v>
      </c>
      <c r="N34" s="2">
        <v>603000</v>
      </c>
      <c r="O34" s="2">
        <v>351000</v>
      </c>
      <c r="P34" s="2">
        <v>483000</v>
      </c>
      <c r="Q34" s="2">
        <v>819000</v>
      </c>
    </row>
    <row r="35" spans="1:17" x14ac:dyDescent="0.2">
      <c r="A35" t="s">
        <v>54</v>
      </c>
      <c r="B35" t="s">
        <v>48</v>
      </c>
      <c r="C35" t="s">
        <v>25</v>
      </c>
      <c r="D35">
        <v>1164</v>
      </c>
      <c r="E35">
        <v>957</v>
      </c>
      <c r="F35">
        <v>561</v>
      </c>
      <c r="G35">
        <v>1670</v>
      </c>
      <c r="H35">
        <f t="shared" si="8"/>
        <v>26.746323529411764</v>
      </c>
      <c r="I35">
        <f t="shared" si="5"/>
        <v>21.989889705882355</v>
      </c>
      <c r="J35">
        <f t="shared" si="6"/>
        <v>12.890625</v>
      </c>
      <c r="K35">
        <f t="shared" si="7"/>
        <v>38.373161764705884</v>
      </c>
      <c r="L35">
        <f t="shared" si="9"/>
        <v>4352</v>
      </c>
      <c r="M35">
        <v>5493</v>
      </c>
      <c r="N35" s="2">
        <v>586000</v>
      </c>
      <c r="O35" s="2">
        <v>450000</v>
      </c>
      <c r="P35" s="2">
        <v>551000</v>
      </c>
      <c r="Q35" s="2">
        <v>811000</v>
      </c>
    </row>
    <row r="36" spans="1:17" x14ac:dyDescent="0.2">
      <c r="A36" t="s">
        <v>55</v>
      </c>
      <c r="B36" t="s">
        <v>48</v>
      </c>
      <c r="C36" t="s">
        <v>25</v>
      </c>
      <c r="D36">
        <v>1199</v>
      </c>
      <c r="E36">
        <v>1234</v>
      </c>
      <c r="F36">
        <v>811</v>
      </c>
      <c r="G36">
        <v>1786</v>
      </c>
      <c r="H36">
        <f t="shared" si="8"/>
        <v>23.836978131212724</v>
      </c>
      <c r="I36">
        <f t="shared" si="5"/>
        <v>24.532803180914513</v>
      </c>
      <c r="J36">
        <f t="shared" si="6"/>
        <v>16.123260437375745</v>
      </c>
      <c r="K36">
        <f t="shared" si="7"/>
        <v>35.506958250497014</v>
      </c>
      <c r="L36">
        <f t="shared" si="9"/>
        <v>5030</v>
      </c>
      <c r="M36">
        <v>5350</v>
      </c>
      <c r="N36" s="2">
        <v>580000</v>
      </c>
      <c r="O36" s="2">
        <v>418000</v>
      </c>
      <c r="P36" s="2">
        <v>529000</v>
      </c>
      <c r="Q36" s="2">
        <v>769000</v>
      </c>
    </row>
    <row r="37" spans="1:17" x14ac:dyDescent="0.2">
      <c r="A37" t="s">
        <v>56</v>
      </c>
      <c r="B37" t="s">
        <v>48</v>
      </c>
      <c r="C37" t="s">
        <v>25</v>
      </c>
      <c r="D37">
        <v>1308</v>
      </c>
      <c r="E37">
        <v>1136</v>
      </c>
      <c r="F37">
        <v>839</v>
      </c>
      <c r="G37">
        <v>2062</v>
      </c>
      <c r="H37">
        <f t="shared" si="8"/>
        <v>24.471468662301216</v>
      </c>
      <c r="I37">
        <f t="shared" si="5"/>
        <v>21.253507951356408</v>
      </c>
      <c r="J37">
        <f t="shared" si="6"/>
        <v>15.696913002806362</v>
      </c>
      <c r="K37">
        <f t="shared" si="7"/>
        <v>38.578110383536014</v>
      </c>
      <c r="L37">
        <f t="shared" si="9"/>
        <v>5345</v>
      </c>
      <c r="M37">
        <v>6048</v>
      </c>
      <c r="N37" s="2">
        <v>609000</v>
      </c>
      <c r="O37" s="2">
        <v>432000</v>
      </c>
      <c r="P37" s="2">
        <v>525000</v>
      </c>
      <c r="Q37" s="2">
        <v>784000</v>
      </c>
    </row>
    <row r="38" spans="1:17" x14ac:dyDescent="0.2">
      <c r="A38" t="s">
        <v>57</v>
      </c>
      <c r="B38" t="s">
        <v>48</v>
      </c>
      <c r="C38" t="s">
        <v>25</v>
      </c>
      <c r="D38">
        <v>1250</v>
      </c>
      <c r="E38">
        <v>1557</v>
      </c>
      <c r="F38">
        <v>865</v>
      </c>
      <c r="G38">
        <v>2021</v>
      </c>
      <c r="H38">
        <f t="shared" si="8"/>
        <v>21.956789039170914</v>
      </c>
      <c r="I38">
        <f t="shared" si="5"/>
        <v>27.349376427191284</v>
      </c>
      <c r="J38">
        <f t="shared" si="6"/>
        <v>15.194098015106272</v>
      </c>
      <c r="K38">
        <f t="shared" si="7"/>
        <v>35.499736518531527</v>
      </c>
      <c r="L38">
        <f t="shared" si="9"/>
        <v>5693</v>
      </c>
      <c r="M38">
        <v>6037</v>
      </c>
      <c r="N38" s="2">
        <v>603000</v>
      </c>
      <c r="O38" s="2">
        <v>478000</v>
      </c>
      <c r="P38" s="2">
        <v>551000</v>
      </c>
      <c r="Q38" s="2">
        <v>792000</v>
      </c>
    </row>
    <row r="39" spans="1:17" x14ac:dyDescent="0.2">
      <c r="A39" t="s">
        <v>58</v>
      </c>
      <c r="B39" t="s">
        <v>48</v>
      </c>
      <c r="C39" t="s">
        <v>25</v>
      </c>
      <c r="D39">
        <v>1204</v>
      </c>
      <c r="E39">
        <v>998</v>
      </c>
      <c r="F39">
        <v>600</v>
      </c>
      <c r="G39">
        <v>1391</v>
      </c>
      <c r="H39">
        <f t="shared" si="8"/>
        <v>28.714524207011689</v>
      </c>
      <c r="I39">
        <f t="shared" si="5"/>
        <v>23.801574051991416</v>
      </c>
      <c r="J39">
        <f t="shared" si="6"/>
        <v>14.309563558311472</v>
      </c>
      <c r="K39">
        <f t="shared" si="7"/>
        <v>33.174338182685425</v>
      </c>
      <c r="L39">
        <f t="shared" si="9"/>
        <v>4193</v>
      </c>
      <c r="M39">
        <v>4716</v>
      </c>
      <c r="N39" s="2">
        <v>549000</v>
      </c>
      <c r="O39" s="2">
        <v>398000</v>
      </c>
      <c r="P39" s="2">
        <v>470000</v>
      </c>
      <c r="Q39" s="2">
        <v>695000</v>
      </c>
    </row>
    <row r="40" spans="1:17" x14ac:dyDescent="0.2">
      <c r="A40" t="s">
        <v>59</v>
      </c>
      <c r="B40" t="s">
        <v>48</v>
      </c>
      <c r="C40" t="s">
        <v>25</v>
      </c>
      <c r="D40">
        <v>1271</v>
      </c>
      <c r="E40">
        <v>1301</v>
      </c>
      <c r="F40">
        <v>722</v>
      </c>
      <c r="G40">
        <v>1913</v>
      </c>
      <c r="H40">
        <f t="shared" si="8"/>
        <v>24.409448818897637</v>
      </c>
      <c r="I40">
        <f t="shared" si="5"/>
        <v>24.985596312656039</v>
      </c>
      <c r="J40">
        <f t="shared" si="6"/>
        <v>13.865949683118878</v>
      </c>
      <c r="K40">
        <f t="shared" si="7"/>
        <v>36.739005185327443</v>
      </c>
      <c r="L40">
        <f t="shared" si="9"/>
        <v>5207</v>
      </c>
      <c r="M40">
        <v>5623</v>
      </c>
      <c r="N40" s="2">
        <v>523000</v>
      </c>
      <c r="O40" s="2">
        <v>418000</v>
      </c>
      <c r="P40" s="2">
        <v>483000</v>
      </c>
      <c r="Q40" s="2">
        <v>718000</v>
      </c>
    </row>
    <row r="41" spans="1:17" x14ac:dyDescent="0.2">
      <c r="A41" t="s">
        <v>60</v>
      </c>
      <c r="B41" t="s">
        <v>48</v>
      </c>
      <c r="C41" t="s">
        <v>25</v>
      </c>
      <c r="D41">
        <v>1221</v>
      </c>
      <c r="E41">
        <v>1271</v>
      </c>
      <c r="F41">
        <v>816</v>
      </c>
      <c r="G41">
        <v>1947</v>
      </c>
      <c r="H41">
        <f t="shared" si="8"/>
        <v>23.235014272121791</v>
      </c>
      <c r="I41">
        <f t="shared" si="5"/>
        <v>24.18648905803996</v>
      </c>
      <c r="J41">
        <f t="shared" si="6"/>
        <v>15.528068506184587</v>
      </c>
      <c r="K41">
        <f t="shared" si="7"/>
        <v>37.050428163653663</v>
      </c>
      <c r="L41">
        <f t="shared" si="9"/>
        <v>5255</v>
      </c>
      <c r="M41">
        <v>5709</v>
      </c>
      <c r="N41" s="2">
        <v>565000</v>
      </c>
      <c r="O41" s="2">
        <v>383000</v>
      </c>
      <c r="P41" s="2">
        <v>521000</v>
      </c>
      <c r="Q41" s="2">
        <v>731000</v>
      </c>
    </row>
    <row r="42" spans="1:17" x14ac:dyDescent="0.2">
      <c r="A42" t="s">
        <v>61</v>
      </c>
      <c r="B42" t="s">
        <v>48</v>
      </c>
      <c r="C42" t="s">
        <v>25</v>
      </c>
      <c r="D42">
        <v>1305</v>
      </c>
      <c r="E42">
        <v>1063</v>
      </c>
      <c r="F42">
        <v>843</v>
      </c>
      <c r="G42">
        <v>2072</v>
      </c>
      <c r="H42">
        <f t="shared" si="8"/>
        <v>24.701873935264054</v>
      </c>
      <c r="I42">
        <f t="shared" si="5"/>
        <v>20.121143289797462</v>
      </c>
      <c r="J42">
        <f t="shared" si="6"/>
        <v>15.956842703009656</v>
      </c>
      <c r="K42">
        <f t="shared" si="7"/>
        <v>39.220140071928824</v>
      </c>
      <c r="L42">
        <f t="shared" si="9"/>
        <v>5283</v>
      </c>
      <c r="M42">
        <v>5660</v>
      </c>
      <c r="N42" s="2">
        <v>5.2499999999999998E+56</v>
      </c>
      <c r="O42" s="2">
        <v>326000</v>
      </c>
      <c r="P42" s="2">
        <v>488000</v>
      </c>
      <c r="Q42" s="2">
        <v>748000</v>
      </c>
    </row>
    <row r="43" spans="1:17" x14ac:dyDescent="0.2">
      <c r="A43" t="s">
        <v>62</v>
      </c>
      <c r="B43" t="s">
        <v>48</v>
      </c>
      <c r="C43" t="s">
        <v>25</v>
      </c>
      <c r="D43">
        <v>1095</v>
      </c>
      <c r="E43">
        <v>1108</v>
      </c>
      <c r="F43">
        <v>585</v>
      </c>
      <c r="G43">
        <v>1549</v>
      </c>
      <c r="H43">
        <f t="shared" si="8"/>
        <v>25.24786718930136</v>
      </c>
      <c r="I43">
        <f t="shared" si="5"/>
        <v>25.547613557758819</v>
      </c>
      <c r="J43">
        <f t="shared" si="6"/>
        <v>13.488586580585658</v>
      </c>
      <c r="K43">
        <f t="shared" si="7"/>
        <v>35.715932672354164</v>
      </c>
      <c r="L43">
        <f t="shared" si="9"/>
        <v>4337</v>
      </c>
      <c r="M43">
        <v>4714</v>
      </c>
      <c r="N43" s="2">
        <v>508000</v>
      </c>
      <c r="O43" s="2">
        <v>370000</v>
      </c>
      <c r="P43" s="2">
        <v>391000</v>
      </c>
      <c r="Q43" s="2">
        <v>653000</v>
      </c>
    </row>
    <row r="44" spans="1:17" x14ac:dyDescent="0.2">
      <c r="A44" t="s">
        <v>63</v>
      </c>
      <c r="B44" t="s">
        <v>48</v>
      </c>
      <c r="C44" t="s">
        <v>35</v>
      </c>
      <c r="D44">
        <v>1027</v>
      </c>
      <c r="E44">
        <v>686</v>
      </c>
      <c r="F44">
        <v>765</v>
      </c>
      <c r="G44">
        <v>1451</v>
      </c>
      <c r="H44">
        <f t="shared" si="8"/>
        <v>26.138966658182746</v>
      </c>
      <c r="I44">
        <f t="shared" si="5"/>
        <v>17.459913463985746</v>
      </c>
      <c r="J44">
        <f t="shared" si="6"/>
        <v>19.470603206922881</v>
      </c>
      <c r="K44">
        <f t="shared" si="7"/>
        <v>36.930516670908631</v>
      </c>
      <c r="L44">
        <f t="shared" si="9"/>
        <v>3929</v>
      </c>
      <c r="M44">
        <v>4654</v>
      </c>
      <c r="N44" s="2">
        <v>534000</v>
      </c>
      <c r="O44" s="2">
        <v>339000</v>
      </c>
      <c r="P44" s="2">
        <v>509000</v>
      </c>
      <c r="Q44" s="2">
        <v>622000</v>
      </c>
    </row>
    <row r="45" spans="1:17" x14ac:dyDescent="0.2">
      <c r="A45" t="s">
        <v>64</v>
      </c>
      <c r="B45" t="s">
        <v>48</v>
      </c>
      <c r="C45" t="s">
        <v>35</v>
      </c>
      <c r="D45">
        <v>854</v>
      </c>
      <c r="E45">
        <v>589</v>
      </c>
      <c r="F45">
        <v>643</v>
      </c>
      <c r="G45">
        <v>1357</v>
      </c>
      <c r="H45">
        <f t="shared" si="8"/>
        <v>24.803950043566658</v>
      </c>
      <c r="I45">
        <f t="shared" si="5"/>
        <v>17.10717397618356</v>
      </c>
      <c r="J45">
        <f t="shared" si="6"/>
        <v>18.675573627650305</v>
      </c>
      <c r="K45">
        <f t="shared" si="7"/>
        <v>39.41330235259948</v>
      </c>
      <c r="L45">
        <f t="shared" si="9"/>
        <v>3443</v>
      </c>
      <c r="M45">
        <v>4304</v>
      </c>
      <c r="N45" s="2">
        <v>500000</v>
      </c>
      <c r="O45" s="2">
        <v>320000</v>
      </c>
      <c r="P45" s="2">
        <v>487000</v>
      </c>
      <c r="Q45" s="2">
        <v>658000</v>
      </c>
    </row>
    <row r="46" spans="1:17" x14ac:dyDescent="0.2">
      <c r="A46" t="s">
        <v>65</v>
      </c>
      <c r="B46" t="s">
        <v>48</v>
      </c>
      <c r="C46" t="s">
        <v>35</v>
      </c>
      <c r="D46">
        <v>935</v>
      </c>
      <c r="E46">
        <v>648</v>
      </c>
      <c r="F46">
        <v>784</v>
      </c>
      <c r="G46">
        <v>1008</v>
      </c>
      <c r="H46">
        <f t="shared" si="8"/>
        <v>27.703703703703702</v>
      </c>
      <c r="I46">
        <f t="shared" si="5"/>
        <v>19.2</v>
      </c>
      <c r="J46">
        <f t="shared" si="6"/>
        <v>23.229629629629631</v>
      </c>
      <c r="K46">
        <f t="shared" si="7"/>
        <v>29.866666666666671</v>
      </c>
      <c r="L46">
        <f t="shared" si="9"/>
        <v>3375</v>
      </c>
      <c r="M46">
        <v>3581</v>
      </c>
      <c r="N46" s="2">
        <v>512000</v>
      </c>
      <c r="O46" s="2">
        <v>3.4</v>
      </c>
      <c r="P46" s="2">
        <v>5.34</v>
      </c>
      <c r="Q46" s="2">
        <v>516000</v>
      </c>
    </row>
    <row r="47" spans="1:17" x14ac:dyDescent="0.2">
      <c r="A47" t="s">
        <v>66</v>
      </c>
      <c r="B47" t="s">
        <v>48</v>
      </c>
      <c r="C47" t="s">
        <v>35</v>
      </c>
      <c r="D47">
        <v>997</v>
      </c>
      <c r="E47">
        <v>754</v>
      </c>
      <c r="F47">
        <v>796</v>
      </c>
      <c r="G47">
        <v>1216</v>
      </c>
      <c r="H47">
        <f t="shared" si="8"/>
        <v>26.494817964390116</v>
      </c>
      <c r="I47">
        <f t="shared" si="5"/>
        <v>20.03720435822482</v>
      </c>
      <c r="J47">
        <f t="shared" si="6"/>
        <v>21.15333510496944</v>
      </c>
      <c r="K47">
        <f t="shared" si="7"/>
        <v>32.314642572415622</v>
      </c>
      <c r="L47">
        <f t="shared" si="9"/>
        <v>3763</v>
      </c>
      <c r="M47">
        <v>3949</v>
      </c>
      <c r="N47" s="2">
        <v>480000</v>
      </c>
      <c r="O47" s="2">
        <v>339000</v>
      </c>
      <c r="P47" s="2">
        <v>533000</v>
      </c>
      <c r="Q47" s="2">
        <v>514000</v>
      </c>
    </row>
    <row r="48" spans="1:17" x14ac:dyDescent="0.2">
      <c r="A48" t="s">
        <v>67</v>
      </c>
      <c r="B48" t="s">
        <v>48</v>
      </c>
      <c r="C48" t="s">
        <v>41</v>
      </c>
      <c r="D48">
        <v>1080</v>
      </c>
      <c r="E48">
        <v>727</v>
      </c>
      <c r="F48">
        <v>633</v>
      </c>
      <c r="G48">
        <v>1078</v>
      </c>
      <c r="H48">
        <f t="shared" si="8"/>
        <v>30.69926094371802</v>
      </c>
      <c r="I48">
        <f t="shared" si="5"/>
        <v>20.665150653780557</v>
      </c>
      <c r="J48">
        <f t="shared" si="6"/>
        <v>17.993177942012505</v>
      </c>
      <c r="K48">
        <f t="shared" si="7"/>
        <v>30.642410460488918</v>
      </c>
      <c r="L48">
        <f t="shared" si="9"/>
        <v>3518</v>
      </c>
      <c r="M48">
        <v>3718</v>
      </c>
      <c r="N48" s="2">
        <v>435000</v>
      </c>
      <c r="O48" s="2">
        <v>307000</v>
      </c>
      <c r="P48" s="2">
        <v>378000</v>
      </c>
      <c r="Q48" s="2">
        <v>425000</v>
      </c>
    </row>
    <row r="49" spans="1:17" x14ac:dyDescent="0.2">
      <c r="A49" t="s">
        <v>68</v>
      </c>
      <c r="B49" t="s">
        <v>48</v>
      </c>
      <c r="C49" t="s">
        <v>41</v>
      </c>
      <c r="D49">
        <v>926</v>
      </c>
      <c r="E49">
        <v>550</v>
      </c>
      <c r="F49">
        <v>580</v>
      </c>
      <c r="G49">
        <v>861</v>
      </c>
      <c r="H49">
        <f t="shared" si="8"/>
        <v>31.744943435035992</v>
      </c>
      <c r="I49">
        <f t="shared" si="5"/>
        <v>18.854988001371272</v>
      </c>
      <c r="J49">
        <f t="shared" si="6"/>
        <v>19.883441892355158</v>
      </c>
      <c r="K49">
        <f t="shared" si="7"/>
        <v>29.516626671237571</v>
      </c>
      <c r="L49">
        <f t="shared" si="9"/>
        <v>2917</v>
      </c>
      <c r="M49">
        <v>3134</v>
      </c>
      <c r="N49" s="2">
        <v>456000</v>
      </c>
      <c r="O49" s="2">
        <v>305000</v>
      </c>
      <c r="P49" s="2">
        <v>405000</v>
      </c>
      <c r="Q49" s="2">
        <v>413000</v>
      </c>
    </row>
    <row r="50" spans="1:17" x14ac:dyDescent="0.2">
      <c r="A50" t="s">
        <v>69</v>
      </c>
      <c r="B50" t="s">
        <v>48</v>
      </c>
      <c r="C50" t="s">
        <v>41</v>
      </c>
      <c r="D50">
        <v>806</v>
      </c>
      <c r="E50">
        <v>634</v>
      </c>
      <c r="F50">
        <v>545</v>
      </c>
      <c r="G50">
        <v>840</v>
      </c>
      <c r="H50">
        <f t="shared" si="8"/>
        <v>28.530973451327434</v>
      </c>
      <c r="I50">
        <f t="shared" si="5"/>
        <v>22.442477876106196</v>
      </c>
      <c r="J50">
        <f t="shared" si="6"/>
        <v>19.292035398230091</v>
      </c>
      <c r="K50">
        <f t="shared" si="7"/>
        <v>29.734513274336283</v>
      </c>
      <c r="L50">
        <f t="shared" si="9"/>
        <v>2825</v>
      </c>
      <c r="M50">
        <v>3372</v>
      </c>
      <c r="N50" s="2">
        <v>391000</v>
      </c>
      <c r="O50" s="2">
        <v>276000</v>
      </c>
      <c r="P50" s="2">
        <v>371000</v>
      </c>
      <c r="Q50" s="2">
        <v>349000</v>
      </c>
    </row>
    <row r="51" spans="1:17" x14ac:dyDescent="0.2">
      <c r="A51" t="s">
        <v>70</v>
      </c>
      <c r="B51" t="s">
        <v>48</v>
      </c>
      <c r="C51" t="s">
        <v>41</v>
      </c>
      <c r="D51">
        <v>1059</v>
      </c>
      <c r="E51">
        <v>736</v>
      </c>
      <c r="F51">
        <v>675</v>
      </c>
      <c r="G51">
        <v>1064</v>
      </c>
      <c r="H51">
        <f>(D51/L51)*100</f>
        <v>29.966044142614599</v>
      </c>
      <c r="I51">
        <f t="shared" si="5"/>
        <v>20.826259196378043</v>
      </c>
      <c r="J51">
        <f t="shared" si="6"/>
        <v>19.100169779286926</v>
      </c>
      <c r="K51">
        <f t="shared" si="7"/>
        <v>30.107526881720432</v>
      </c>
      <c r="L51">
        <f t="shared" si="9"/>
        <v>3534</v>
      </c>
      <c r="M51">
        <v>3716</v>
      </c>
      <c r="N51" s="2">
        <v>434000</v>
      </c>
      <c r="O51" s="2">
        <v>286000</v>
      </c>
      <c r="P51" s="2">
        <v>393000</v>
      </c>
      <c r="Q51" s="2">
        <v>398000</v>
      </c>
    </row>
    <row r="52" spans="1:17" x14ac:dyDescent="0.2">
      <c r="A52" t="s">
        <v>71</v>
      </c>
      <c r="B52" t="s">
        <v>48</v>
      </c>
      <c r="C52" t="s">
        <v>41</v>
      </c>
      <c r="D52">
        <v>1050</v>
      </c>
      <c r="E52">
        <v>919</v>
      </c>
      <c r="F52">
        <v>781</v>
      </c>
      <c r="G52">
        <v>852</v>
      </c>
      <c r="H52">
        <f t="shared" si="8"/>
        <v>29.150471960022212</v>
      </c>
      <c r="I52">
        <f t="shared" si="5"/>
        <v>25.513603553581344</v>
      </c>
      <c r="J52">
        <f t="shared" si="6"/>
        <v>21.682398667406996</v>
      </c>
      <c r="K52">
        <f t="shared" si="7"/>
        <v>23.653525818989451</v>
      </c>
      <c r="L52">
        <f t="shared" si="9"/>
        <v>3602</v>
      </c>
      <c r="M52">
        <v>3861</v>
      </c>
      <c r="N52" s="2">
        <v>427000</v>
      </c>
      <c r="O52" s="2">
        <v>302000</v>
      </c>
      <c r="P52" s="2">
        <v>403000</v>
      </c>
      <c r="Q52" s="2">
        <v>319000</v>
      </c>
    </row>
    <row r="53" spans="1:17" x14ac:dyDescent="0.2">
      <c r="A53" s="3" t="s">
        <v>45</v>
      </c>
      <c r="D53">
        <f xml:space="preserve"> AVERAGE(D29:D52)</f>
        <v>1098.25</v>
      </c>
      <c r="E53">
        <f t="shared" ref="E53:G53" si="10" xml:space="preserve"> AVERAGE(E29:E52)</f>
        <v>834.16666666666663</v>
      </c>
      <c r="F53">
        <f t="shared" si="10"/>
        <v>763</v>
      </c>
      <c r="G53">
        <f t="shared" si="10"/>
        <v>1492.375</v>
      </c>
    </row>
    <row r="54" spans="1:17" x14ac:dyDescent="0.2">
      <c r="A54" s="3" t="s">
        <v>46</v>
      </c>
      <c r="D54">
        <f xml:space="preserve"> D53/(D53+E53+F53+G53)*100</f>
        <v>26.225039052006334</v>
      </c>
      <c r="E54">
        <f xml:space="preserve"> E53/(E53+F53+G53+D53)*100</f>
        <v>19.919010616175989</v>
      </c>
      <c r="F54">
        <f xml:space="preserve"> F53/(F53+G53+E53+D53)*100</f>
        <v>18.219626493677062</v>
      </c>
      <c r="G54">
        <f xml:space="preserve"> G53/(G53+F53+D53+E53)*100</f>
        <v>35.636323838140626</v>
      </c>
      <c r="H54">
        <f xml:space="preserve"> AVERAGE(H29:H53)</f>
        <v>26.534000543801596</v>
      </c>
      <c r="I54">
        <f t="shared" ref="I54:K54" si="11" xml:space="preserve"> AVERAGE(I29:I53)</f>
        <v>19.629943659531786</v>
      </c>
      <c r="J54">
        <f t="shared" si="11"/>
        <v>18.65572557100063</v>
      </c>
      <c r="K54">
        <f t="shared" si="11"/>
        <v>35.18033022566599</v>
      </c>
    </row>
    <row r="57" spans="1:17" x14ac:dyDescent="0.2">
      <c r="A57" t="s">
        <v>72</v>
      </c>
      <c r="B57" t="s">
        <v>73</v>
      </c>
      <c r="C57" t="s">
        <v>19</v>
      </c>
      <c r="D57">
        <v>868</v>
      </c>
      <c r="E57">
        <v>413</v>
      </c>
      <c r="F57">
        <v>1109</v>
      </c>
      <c r="G57">
        <v>1497</v>
      </c>
      <c r="H57">
        <f>(D57/L57)*100</f>
        <v>22.330846411113971</v>
      </c>
      <c r="I57">
        <f t="shared" ref="I57:I81" si="12">(E57/L57)*100</f>
        <v>10.625160792384873</v>
      </c>
      <c r="J57">
        <f t="shared" ref="J57:J81" si="13">(F57/L57)*100</f>
        <v>28.531000771803448</v>
      </c>
      <c r="K57">
        <f t="shared" ref="K57:K81" si="14">(G57/L57)*100</f>
        <v>38.512992024697709</v>
      </c>
      <c r="L57">
        <f xml:space="preserve"> SUM(D57:G57)</f>
        <v>3887</v>
      </c>
      <c r="M57">
        <v>4060</v>
      </c>
      <c r="N57" s="2">
        <v>571000</v>
      </c>
      <c r="O57" s="2">
        <v>296000</v>
      </c>
      <c r="P57" s="2">
        <v>887000</v>
      </c>
      <c r="Q57" s="2">
        <v>881000</v>
      </c>
    </row>
    <row r="58" spans="1:17" x14ac:dyDescent="0.2">
      <c r="A58" t="s">
        <v>74</v>
      </c>
      <c r="B58" t="s">
        <v>73</v>
      </c>
      <c r="C58" t="s">
        <v>19</v>
      </c>
      <c r="D58">
        <v>1108</v>
      </c>
      <c r="E58">
        <v>515</v>
      </c>
      <c r="F58">
        <v>983</v>
      </c>
      <c r="G58">
        <v>1353</v>
      </c>
      <c r="H58">
        <f t="shared" ref="H58:H81" si="15">(D58/L58)*100</f>
        <v>27.986865370042942</v>
      </c>
      <c r="I58">
        <f t="shared" si="12"/>
        <v>13.00833543824198</v>
      </c>
      <c r="J58">
        <f t="shared" si="13"/>
        <v>24.829502399595857</v>
      </c>
      <c r="K58">
        <f t="shared" si="14"/>
        <v>34.175296792119219</v>
      </c>
      <c r="L58">
        <f t="shared" ref="L58:L81" si="16" xml:space="preserve"> SUM(D58:G58)</f>
        <v>3959</v>
      </c>
      <c r="M58">
        <v>4171</v>
      </c>
      <c r="N58" s="2">
        <v>585000</v>
      </c>
      <c r="O58" s="2">
        <v>321000</v>
      </c>
      <c r="P58" s="2">
        <v>730000</v>
      </c>
      <c r="Q58" s="2">
        <v>731000</v>
      </c>
    </row>
    <row r="59" spans="1:17" x14ac:dyDescent="0.2">
      <c r="A59" t="s">
        <v>75</v>
      </c>
      <c r="B59" t="s">
        <v>73</v>
      </c>
      <c r="C59" t="s">
        <v>19</v>
      </c>
      <c r="D59">
        <v>1233</v>
      </c>
      <c r="E59">
        <v>661</v>
      </c>
      <c r="F59">
        <v>1131</v>
      </c>
      <c r="G59">
        <v>1735</v>
      </c>
      <c r="H59">
        <f t="shared" si="15"/>
        <v>25.903361344537817</v>
      </c>
      <c r="I59">
        <f t="shared" si="12"/>
        <v>13.88655462184874</v>
      </c>
      <c r="J59">
        <f t="shared" si="13"/>
        <v>23.760504201680671</v>
      </c>
      <c r="K59">
        <f t="shared" si="14"/>
        <v>36.449579831932773</v>
      </c>
      <c r="L59">
        <f t="shared" si="16"/>
        <v>4760</v>
      </c>
      <c r="M59">
        <v>4978</v>
      </c>
      <c r="N59" s="2">
        <v>617000</v>
      </c>
      <c r="O59" s="2">
        <v>314000</v>
      </c>
      <c r="P59" s="2">
        <v>753000</v>
      </c>
      <c r="Q59" s="2">
        <v>844000</v>
      </c>
    </row>
    <row r="60" spans="1:17" x14ac:dyDescent="0.2">
      <c r="A60" t="s">
        <v>76</v>
      </c>
      <c r="B60" t="s">
        <v>73</v>
      </c>
      <c r="C60" t="s">
        <v>19</v>
      </c>
      <c r="D60">
        <v>1125</v>
      </c>
      <c r="E60">
        <v>595</v>
      </c>
      <c r="F60">
        <v>848</v>
      </c>
      <c r="G60">
        <v>1849</v>
      </c>
      <c r="H60">
        <f t="shared" si="15"/>
        <v>25.469775865972377</v>
      </c>
      <c r="I60">
        <f t="shared" si="12"/>
        <v>13.47068145800317</v>
      </c>
      <c r="J60">
        <f t="shared" si="13"/>
        <v>19.198551052750737</v>
      </c>
      <c r="K60">
        <f t="shared" si="14"/>
        <v>41.860991623273712</v>
      </c>
      <c r="L60">
        <f t="shared" si="16"/>
        <v>4417</v>
      </c>
      <c r="M60">
        <v>5469</v>
      </c>
      <c r="N60" s="2">
        <v>611000</v>
      </c>
      <c r="O60" s="2">
        <v>317000</v>
      </c>
      <c r="P60" s="2">
        <v>664000</v>
      </c>
      <c r="Q60" s="2">
        <v>904000</v>
      </c>
    </row>
    <row r="61" spans="1:17" x14ac:dyDescent="0.2">
      <c r="A61" t="s">
        <v>77</v>
      </c>
      <c r="B61" t="s">
        <v>73</v>
      </c>
      <c r="C61" t="s">
        <v>19</v>
      </c>
      <c r="D61">
        <v>1094</v>
      </c>
      <c r="E61">
        <v>445</v>
      </c>
      <c r="F61">
        <v>1014</v>
      </c>
      <c r="G61">
        <v>1599</v>
      </c>
      <c r="H61">
        <f t="shared" si="15"/>
        <v>26.348747591522159</v>
      </c>
      <c r="I61">
        <f t="shared" si="12"/>
        <v>10.717726396917149</v>
      </c>
      <c r="J61">
        <f t="shared" si="13"/>
        <v>24.421965317919074</v>
      </c>
      <c r="K61">
        <f t="shared" si="14"/>
        <v>38.51156069364162</v>
      </c>
      <c r="L61">
        <f t="shared" si="16"/>
        <v>4152</v>
      </c>
      <c r="M61">
        <v>4663</v>
      </c>
      <c r="N61" s="2">
        <v>628000</v>
      </c>
      <c r="O61" s="2">
        <v>302000</v>
      </c>
      <c r="P61" s="2">
        <v>732000</v>
      </c>
      <c r="Q61" s="2">
        <v>809000</v>
      </c>
    </row>
    <row r="62" spans="1:17" x14ac:dyDescent="0.2">
      <c r="A62" t="s">
        <v>78</v>
      </c>
      <c r="B62" t="s">
        <v>73</v>
      </c>
      <c r="C62" t="s">
        <v>25</v>
      </c>
      <c r="D62">
        <v>758</v>
      </c>
      <c r="E62">
        <v>1102</v>
      </c>
      <c r="F62">
        <v>619</v>
      </c>
      <c r="G62">
        <v>1922</v>
      </c>
      <c r="H62">
        <f t="shared" si="15"/>
        <v>17.223358327652807</v>
      </c>
      <c r="I62">
        <f t="shared" si="12"/>
        <v>25.039763690070437</v>
      </c>
      <c r="J62">
        <f t="shared" si="13"/>
        <v>14.064985230629404</v>
      </c>
      <c r="K62">
        <f t="shared" si="14"/>
        <v>43.671892751647349</v>
      </c>
      <c r="L62">
        <f t="shared" si="16"/>
        <v>4401</v>
      </c>
      <c r="M62">
        <v>4625</v>
      </c>
      <c r="N62" s="2">
        <v>512000</v>
      </c>
      <c r="O62" s="2">
        <v>457000</v>
      </c>
      <c r="P62" s="2">
        <v>550000</v>
      </c>
      <c r="Q62" s="2">
        <v>874000</v>
      </c>
    </row>
    <row r="63" spans="1:17" x14ac:dyDescent="0.2">
      <c r="A63" t="s">
        <v>79</v>
      </c>
      <c r="B63" t="s">
        <v>73</v>
      </c>
      <c r="C63" t="s">
        <v>25</v>
      </c>
      <c r="D63">
        <v>1132</v>
      </c>
      <c r="E63">
        <v>990</v>
      </c>
      <c r="F63">
        <v>682</v>
      </c>
      <c r="G63">
        <v>1884</v>
      </c>
      <c r="H63">
        <f t="shared" si="15"/>
        <v>24.14675767918089</v>
      </c>
      <c r="I63">
        <f t="shared" si="12"/>
        <v>21.117747440273039</v>
      </c>
      <c r="J63">
        <f t="shared" si="13"/>
        <v>14.547781569965871</v>
      </c>
      <c r="K63">
        <f t="shared" si="14"/>
        <v>40.1877133105802</v>
      </c>
      <c r="L63">
        <f t="shared" si="16"/>
        <v>4688</v>
      </c>
      <c r="M63">
        <v>4887</v>
      </c>
      <c r="N63" s="2">
        <v>638000</v>
      </c>
      <c r="O63" s="2">
        <v>371000</v>
      </c>
      <c r="P63" s="2">
        <v>586000</v>
      </c>
      <c r="Q63" s="2">
        <v>906000</v>
      </c>
    </row>
    <row r="64" spans="1:17" x14ac:dyDescent="0.2">
      <c r="A64" t="s">
        <v>80</v>
      </c>
      <c r="B64" t="s">
        <v>73</v>
      </c>
      <c r="C64" t="s">
        <v>25</v>
      </c>
      <c r="D64">
        <v>1055</v>
      </c>
      <c r="E64">
        <v>1140</v>
      </c>
      <c r="F64">
        <v>757</v>
      </c>
      <c r="G64">
        <v>1548</v>
      </c>
      <c r="H64">
        <f t="shared" si="15"/>
        <v>23.444444444444446</v>
      </c>
      <c r="I64">
        <f t="shared" si="12"/>
        <v>25.333333333333336</v>
      </c>
      <c r="J64">
        <f t="shared" si="13"/>
        <v>16.822222222222223</v>
      </c>
      <c r="K64">
        <f t="shared" si="14"/>
        <v>34.4</v>
      </c>
      <c r="L64">
        <f t="shared" si="16"/>
        <v>4500</v>
      </c>
      <c r="M64">
        <v>4693</v>
      </c>
      <c r="N64" s="2">
        <v>629000</v>
      </c>
      <c r="O64" s="2">
        <v>454000</v>
      </c>
      <c r="P64" s="2">
        <v>586000</v>
      </c>
      <c r="Q64" s="2">
        <v>741000</v>
      </c>
    </row>
    <row r="65" spans="1:17" x14ac:dyDescent="0.2">
      <c r="A65" t="s">
        <v>81</v>
      </c>
      <c r="B65" t="s">
        <v>73</v>
      </c>
      <c r="C65" t="s">
        <v>25</v>
      </c>
      <c r="D65">
        <v>1169</v>
      </c>
      <c r="E65">
        <v>1090</v>
      </c>
      <c r="F65">
        <v>1056</v>
      </c>
      <c r="G65">
        <v>1694</v>
      </c>
      <c r="H65">
        <f t="shared" si="15"/>
        <v>23.337991615092832</v>
      </c>
      <c r="I65">
        <f t="shared" si="12"/>
        <v>21.760830505090837</v>
      </c>
      <c r="J65">
        <f t="shared" si="13"/>
        <v>21.082052305849473</v>
      </c>
      <c r="K65">
        <f t="shared" si="14"/>
        <v>33.819125573966858</v>
      </c>
      <c r="L65">
        <f t="shared" si="16"/>
        <v>5009</v>
      </c>
      <c r="M65">
        <v>5317</v>
      </c>
      <c r="N65" s="2">
        <v>622000</v>
      </c>
      <c r="O65" s="2">
        <v>426000</v>
      </c>
      <c r="P65" s="2">
        <v>736000</v>
      </c>
      <c r="Q65" s="2">
        <v>809000</v>
      </c>
    </row>
    <row r="66" spans="1:17" x14ac:dyDescent="0.2">
      <c r="A66" t="s">
        <v>82</v>
      </c>
      <c r="B66" t="s">
        <v>73</v>
      </c>
      <c r="C66" t="s">
        <v>25</v>
      </c>
      <c r="D66">
        <v>1154</v>
      </c>
      <c r="E66">
        <v>1371</v>
      </c>
      <c r="F66">
        <v>719</v>
      </c>
      <c r="G66">
        <v>1639</v>
      </c>
      <c r="H66">
        <f t="shared" si="15"/>
        <v>23.633012492320297</v>
      </c>
      <c r="I66">
        <f t="shared" si="12"/>
        <v>28.077001843129224</v>
      </c>
      <c r="J66">
        <f t="shared" si="13"/>
        <v>14.724554577104239</v>
      </c>
      <c r="K66">
        <f t="shared" si="14"/>
        <v>33.565431087446242</v>
      </c>
      <c r="L66">
        <f t="shared" si="16"/>
        <v>4883</v>
      </c>
      <c r="M66">
        <v>5177</v>
      </c>
      <c r="N66" s="2">
        <v>622000</v>
      </c>
      <c r="O66" s="2">
        <v>479000</v>
      </c>
      <c r="P66" s="2">
        <v>546000</v>
      </c>
      <c r="Q66" s="2">
        <v>737000</v>
      </c>
    </row>
    <row r="67" spans="1:17" x14ac:dyDescent="0.2">
      <c r="A67" t="s">
        <v>83</v>
      </c>
      <c r="B67" t="s">
        <v>73</v>
      </c>
      <c r="C67" t="s">
        <v>25</v>
      </c>
      <c r="D67">
        <v>1053</v>
      </c>
      <c r="E67">
        <v>879</v>
      </c>
      <c r="F67">
        <v>881</v>
      </c>
      <c r="G67">
        <v>1957</v>
      </c>
      <c r="H67">
        <f t="shared" si="15"/>
        <v>22.075471698113208</v>
      </c>
      <c r="I67">
        <f t="shared" si="12"/>
        <v>18.427672955974842</v>
      </c>
      <c r="J67">
        <f t="shared" si="13"/>
        <v>18.469601677148848</v>
      </c>
      <c r="K67">
        <f t="shared" si="14"/>
        <v>41.027253668763102</v>
      </c>
      <c r="L67">
        <f t="shared" si="16"/>
        <v>4770</v>
      </c>
      <c r="M67">
        <v>5120</v>
      </c>
      <c r="N67" s="2">
        <v>610000</v>
      </c>
      <c r="O67" s="2">
        <v>403000</v>
      </c>
      <c r="P67" s="2">
        <v>608000</v>
      </c>
      <c r="Q67" s="2">
        <v>869000</v>
      </c>
    </row>
    <row r="68" spans="1:17" x14ac:dyDescent="0.2">
      <c r="A68" t="s">
        <v>84</v>
      </c>
      <c r="B68" t="s">
        <v>73</v>
      </c>
      <c r="C68" t="s">
        <v>25</v>
      </c>
      <c r="D68">
        <v>970</v>
      </c>
      <c r="E68">
        <v>1137</v>
      </c>
      <c r="F68">
        <v>721</v>
      </c>
      <c r="G68">
        <v>1627</v>
      </c>
      <c r="H68">
        <f t="shared" si="15"/>
        <v>21.773288439955106</v>
      </c>
      <c r="I68">
        <f t="shared" si="12"/>
        <v>25.521885521885523</v>
      </c>
      <c r="J68">
        <f t="shared" si="13"/>
        <v>16.184062850729518</v>
      </c>
      <c r="K68">
        <f t="shared" si="14"/>
        <v>36.520763187429857</v>
      </c>
      <c r="L68">
        <f t="shared" si="16"/>
        <v>4455</v>
      </c>
      <c r="M68">
        <v>4879</v>
      </c>
      <c r="N68" s="2">
        <v>664000</v>
      </c>
      <c r="O68" s="2">
        <v>503000</v>
      </c>
      <c r="P68" s="2">
        <v>620000</v>
      </c>
      <c r="Q68" s="2">
        <v>812000</v>
      </c>
    </row>
    <row r="69" spans="1:17" x14ac:dyDescent="0.2">
      <c r="A69" t="s">
        <v>85</v>
      </c>
      <c r="B69" t="s">
        <v>73</v>
      </c>
      <c r="C69" t="s">
        <v>25</v>
      </c>
      <c r="D69">
        <v>941</v>
      </c>
      <c r="E69">
        <v>1160</v>
      </c>
      <c r="F69">
        <v>728</v>
      </c>
      <c r="G69">
        <v>1450</v>
      </c>
      <c r="H69">
        <f t="shared" si="15"/>
        <v>21.991119420425335</v>
      </c>
      <c r="I69">
        <f t="shared" si="12"/>
        <v>27.109137648983406</v>
      </c>
      <c r="J69">
        <f t="shared" si="13"/>
        <v>17.013320869362001</v>
      </c>
      <c r="K69">
        <f t="shared" si="14"/>
        <v>33.886422061229261</v>
      </c>
      <c r="L69">
        <f t="shared" si="16"/>
        <v>4279</v>
      </c>
      <c r="M69">
        <v>4481</v>
      </c>
      <c r="N69" s="2">
        <v>559000</v>
      </c>
      <c r="O69" s="2">
        <v>470000</v>
      </c>
      <c r="P69" s="2">
        <v>591000</v>
      </c>
      <c r="Q69" s="2">
        <v>746000</v>
      </c>
    </row>
    <row r="70" spans="1:17" x14ac:dyDescent="0.2">
      <c r="A70" t="s">
        <v>86</v>
      </c>
      <c r="B70" t="s">
        <v>73</v>
      </c>
      <c r="C70" t="s">
        <v>25</v>
      </c>
      <c r="D70">
        <v>1115</v>
      </c>
      <c r="E70">
        <v>1023</v>
      </c>
      <c r="F70">
        <v>605</v>
      </c>
      <c r="G70">
        <v>1253</v>
      </c>
      <c r="H70">
        <f t="shared" si="15"/>
        <v>27.902902902902905</v>
      </c>
      <c r="I70">
        <f t="shared" si="12"/>
        <v>25.600600600600597</v>
      </c>
      <c r="J70">
        <f t="shared" si="13"/>
        <v>15.14014014014014</v>
      </c>
      <c r="K70">
        <f t="shared" si="14"/>
        <v>31.356356356356358</v>
      </c>
      <c r="L70">
        <f t="shared" si="16"/>
        <v>3996</v>
      </c>
      <c r="M70">
        <v>4209</v>
      </c>
      <c r="N70" s="2">
        <v>595000</v>
      </c>
      <c r="O70" s="2">
        <v>470000</v>
      </c>
      <c r="P70" s="2">
        <v>591000</v>
      </c>
      <c r="Q70" s="2">
        <v>746000</v>
      </c>
    </row>
    <row r="71" spans="1:17" x14ac:dyDescent="0.2">
      <c r="A71" t="s">
        <v>87</v>
      </c>
      <c r="B71" t="s">
        <v>73</v>
      </c>
      <c r="C71" t="s">
        <v>25</v>
      </c>
      <c r="D71">
        <v>1068</v>
      </c>
      <c r="E71">
        <v>1158</v>
      </c>
      <c r="F71">
        <v>693</v>
      </c>
      <c r="G71">
        <v>1545</v>
      </c>
      <c r="H71">
        <f t="shared" si="15"/>
        <v>23.9247311827957</v>
      </c>
      <c r="I71">
        <f t="shared" si="12"/>
        <v>25.940860215053764</v>
      </c>
      <c r="J71">
        <f t="shared" si="13"/>
        <v>15.524193548387096</v>
      </c>
      <c r="K71">
        <f t="shared" si="14"/>
        <v>34.61021505376344</v>
      </c>
      <c r="L71">
        <f t="shared" si="16"/>
        <v>4464</v>
      </c>
      <c r="M71">
        <v>4652</v>
      </c>
      <c r="N71" s="2">
        <v>622000</v>
      </c>
      <c r="O71" s="2">
        <v>469000</v>
      </c>
      <c r="P71" s="2">
        <v>551000</v>
      </c>
      <c r="Q71" s="2">
        <v>733000</v>
      </c>
    </row>
    <row r="72" spans="1:17" x14ac:dyDescent="0.2">
      <c r="A72" t="s">
        <v>88</v>
      </c>
      <c r="B72" t="s">
        <v>73</v>
      </c>
      <c r="C72" t="s">
        <v>35</v>
      </c>
      <c r="D72">
        <v>973</v>
      </c>
      <c r="E72">
        <v>668</v>
      </c>
      <c r="F72">
        <v>605</v>
      </c>
      <c r="G72">
        <v>1368</v>
      </c>
      <c r="H72">
        <f t="shared" si="15"/>
        <v>26.923076923076923</v>
      </c>
      <c r="I72">
        <f t="shared" si="12"/>
        <v>18.483674598782514</v>
      </c>
      <c r="J72">
        <f t="shared" si="13"/>
        <v>16.740453790813504</v>
      </c>
      <c r="K72">
        <f t="shared" si="14"/>
        <v>37.852794687327062</v>
      </c>
      <c r="L72">
        <f t="shared" si="16"/>
        <v>3614</v>
      </c>
      <c r="M72">
        <v>3745</v>
      </c>
      <c r="N72" s="2">
        <v>570000</v>
      </c>
      <c r="O72" s="2">
        <v>411000</v>
      </c>
      <c r="P72" s="2">
        <v>523000</v>
      </c>
      <c r="Q72" s="2">
        <v>728000</v>
      </c>
    </row>
    <row r="73" spans="1:17" x14ac:dyDescent="0.2">
      <c r="A73" t="s">
        <v>89</v>
      </c>
      <c r="B73" t="s">
        <v>73</v>
      </c>
      <c r="C73" t="s">
        <v>35</v>
      </c>
      <c r="D73">
        <v>946</v>
      </c>
      <c r="E73">
        <v>432</v>
      </c>
      <c r="F73">
        <v>807</v>
      </c>
      <c r="G73">
        <v>1161</v>
      </c>
      <c r="H73">
        <f t="shared" si="15"/>
        <v>28.272564255827852</v>
      </c>
      <c r="I73">
        <f t="shared" si="12"/>
        <v>12.910938433950985</v>
      </c>
      <c r="J73">
        <f t="shared" si="13"/>
        <v>24.118350268977885</v>
      </c>
      <c r="K73">
        <f t="shared" si="14"/>
        <v>34.698147041243274</v>
      </c>
      <c r="L73">
        <f t="shared" si="16"/>
        <v>3346</v>
      </c>
      <c r="M73">
        <v>3524</v>
      </c>
      <c r="N73" s="2">
        <v>511000</v>
      </c>
      <c r="O73" s="2">
        <v>286000</v>
      </c>
      <c r="P73" s="2">
        <v>550000</v>
      </c>
      <c r="Q73" s="2">
        <v>685000</v>
      </c>
    </row>
    <row r="74" spans="1:17" x14ac:dyDescent="0.2">
      <c r="A74" t="s">
        <v>90</v>
      </c>
      <c r="B74" t="s">
        <v>73</v>
      </c>
      <c r="C74" t="s">
        <v>35</v>
      </c>
      <c r="D74">
        <v>838</v>
      </c>
      <c r="E74">
        <v>514</v>
      </c>
      <c r="F74">
        <v>780</v>
      </c>
      <c r="G74">
        <v>762</v>
      </c>
      <c r="H74">
        <f t="shared" si="15"/>
        <v>28.956461644782312</v>
      </c>
      <c r="I74">
        <f t="shared" si="12"/>
        <v>17.760884588804423</v>
      </c>
      <c r="J74">
        <f t="shared" si="13"/>
        <v>26.952315134761573</v>
      </c>
      <c r="K74">
        <f t="shared" si="14"/>
        <v>26.330338631651696</v>
      </c>
      <c r="L74">
        <f t="shared" si="16"/>
        <v>2894</v>
      </c>
      <c r="M74">
        <v>3345</v>
      </c>
      <c r="N74" s="2">
        <v>455000</v>
      </c>
      <c r="O74" s="2">
        <v>292000</v>
      </c>
      <c r="P74" s="2">
        <v>545000</v>
      </c>
      <c r="Q74" s="2">
        <v>414000</v>
      </c>
    </row>
    <row r="75" spans="1:17" x14ac:dyDescent="0.2">
      <c r="A75" t="s">
        <v>91</v>
      </c>
      <c r="B75" t="s">
        <v>73</v>
      </c>
      <c r="C75" t="s">
        <v>35</v>
      </c>
      <c r="D75">
        <v>997</v>
      </c>
      <c r="E75">
        <v>618</v>
      </c>
      <c r="F75">
        <v>846</v>
      </c>
      <c r="G75">
        <v>1235</v>
      </c>
      <c r="H75">
        <f t="shared" si="15"/>
        <v>26.975108225108222</v>
      </c>
      <c r="I75">
        <f t="shared" si="12"/>
        <v>16.720779220779221</v>
      </c>
      <c r="J75">
        <f t="shared" si="13"/>
        <v>22.88961038961039</v>
      </c>
      <c r="K75">
        <f t="shared" si="14"/>
        <v>33.41450216450216</v>
      </c>
      <c r="L75">
        <f t="shared" si="16"/>
        <v>3696</v>
      </c>
      <c r="M75">
        <v>3909</v>
      </c>
      <c r="N75" s="2">
        <v>535000</v>
      </c>
      <c r="O75" s="2">
        <v>336000</v>
      </c>
      <c r="P75" s="2">
        <v>565000</v>
      </c>
      <c r="Q75" s="2">
        <v>677000</v>
      </c>
    </row>
    <row r="76" spans="1:17" x14ac:dyDescent="0.2">
      <c r="A76" t="s">
        <v>92</v>
      </c>
      <c r="B76" t="s">
        <v>73</v>
      </c>
      <c r="C76" t="s">
        <v>35</v>
      </c>
      <c r="D76">
        <v>846</v>
      </c>
      <c r="E76">
        <v>452</v>
      </c>
      <c r="F76">
        <v>845</v>
      </c>
      <c r="G76">
        <v>677</v>
      </c>
      <c r="H76">
        <f t="shared" si="15"/>
        <v>30</v>
      </c>
      <c r="I76">
        <f t="shared" si="12"/>
        <v>16.028368794326241</v>
      </c>
      <c r="J76">
        <f t="shared" si="13"/>
        <v>29.964539007092199</v>
      </c>
      <c r="K76">
        <f t="shared" si="14"/>
        <v>24.00709219858156</v>
      </c>
      <c r="L76">
        <f t="shared" si="16"/>
        <v>2820</v>
      </c>
      <c r="M76">
        <v>2974</v>
      </c>
      <c r="N76" s="2">
        <v>419000</v>
      </c>
      <c r="O76" s="2">
        <v>276000</v>
      </c>
      <c r="P76" s="2">
        <v>550000</v>
      </c>
      <c r="Q76" s="2">
        <v>389000</v>
      </c>
    </row>
    <row r="77" spans="1:17" x14ac:dyDescent="0.2">
      <c r="A77" t="s">
        <v>93</v>
      </c>
      <c r="B77" t="s">
        <v>73</v>
      </c>
      <c r="C77" t="s">
        <v>41</v>
      </c>
      <c r="D77">
        <v>844</v>
      </c>
      <c r="E77">
        <v>552</v>
      </c>
      <c r="F77">
        <v>702</v>
      </c>
      <c r="G77">
        <v>787</v>
      </c>
      <c r="H77">
        <f t="shared" si="15"/>
        <v>29.254766031195839</v>
      </c>
      <c r="I77">
        <f t="shared" si="12"/>
        <v>19.133448873483534</v>
      </c>
      <c r="J77">
        <f t="shared" si="13"/>
        <v>24.332755632582323</v>
      </c>
      <c r="K77">
        <f t="shared" si="14"/>
        <v>27.279029462738301</v>
      </c>
      <c r="L77">
        <f t="shared" si="16"/>
        <v>2885</v>
      </c>
      <c r="M77">
        <v>3684</v>
      </c>
      <c r="N77" s="2">
        <v>442000</v>
      </c>
      <c r="O77" s="2">
        <v>270000</v>
      </c>
      <c r="P77" s="2">
        <v>469000</v>
      </c>
      <c r="Q77" s="2">
        <v>417000</v>
      </c>
    </row>
    <row r="78" spans="1:17" x14ac:dyDescent="0.2">
      <c r="A78" t="s">
        <v>94</v>
      </c>
      <c r="B78" t="s">
        <v>73</v>
      </c>
      <c r="C78" t="s">
        <v>41</v>
      </c>
      <c r="D78">
        <v>1011</v>
      </c>
      <c r="E78">
        <v>890</v>
      </c>
      <c r="F78">
        <v>684</v>
      </c>
      <c r="G78">
        <v>903</v>
      </c>
      <c r="H78">
        <f t="shared" si="15"/>
        <v>28.985091743119266</v>
      </c>
      <c r="I78">
        <f t="shared" si="12"/>
        <v>25.51605504587156</v>
      </c>
      <c r="J78">
        <f t="shared" si="13"/>
        <v>19.610091743119266</v>
      </c>
      <c r="K78">
        <f t="shared" si="14"/>
        <v>25.888761467889911</v>
      </c>
      <c r="L78">
        <f t="shared" si="16"/>
        <v>3488</v>
      </c>
      <c r="M78">
        <v>3623</v>
      </c>
      <c r="N78" s="2">
        <v>464000</v>
      </c>
      <c r="O78" s="2">
        <v>344000</v>
      </c>
      <c r="P78" s="2">
        <v>438000</v>
      </c>
      <c r="Q78" s="2">
        <v>395000</v>
      </c>
    </row>
    <row r="79" spans="1:17" x14ac:dyDescent="0.2">
      <c r="A79" t="s">
        <v>95</v>
      </c>
      <c r="B79" t="s">
        <v>73</v>
      </c>
      <c r="C79" t="s">
        <v>41</v>
      </c>
      <c r="D79">
        <v>843</v>
      </c>
      <c r="E79">
        <v>682</v>
      </c>
      <c r="F79">
        <v>707</v>
      </c>
      <c r="G79">
        <v>982</v>
      </c>
      <c r="H79">
        <f t="shared" si="15"/>
        <v>26.228998133167391</v>
      </c>
      <c r="I79">
        <f t="shared" si="12"/>
        <v>21.219663970130679</v>
      </c>
      <c r="J79">
        <f t="shared" si="13"/>
        <v>21.997510889856876</v>
      </c>
      <c r="K79">
        <f t="shared" si="14"/>
        <v>30.553827006845051</v>
      </c>
      <c r="L79">
        <f t="shared" si="16"/>
        <v>3214</v>
      </c>
      <c r="M79">
        <v>3474</v>
      </c>
      <c r="N79" s="2">
        <v>452000</v>
      </c>
      <c r="O79" s="2">
        <v>311000</v>
      </c>
      <c r="P79" s="2">
        <v>434000</v>
      </c>
      <c r="Q79" s="2">
        <v>422000</v>
      </c>
    </row>
    <row r="80" spans="1:17" x14ac:dyDescent="0.2">
      <c r="A80" t="s">
        <v>96</v>
      </c>
      <c r="B80" t="s">
        <v>73</v>
      </c>
      <c r="C80" t="s">
        <v>41</v>
      </c>
      <c r="D80">
        <v>844</v>
      </c>
      <c r="E80">
        <v>999</v>
      </c>
      <c r="F80">
        <v>729</v>
      </c>
      <c r="G80">
        <v>903</v>
      </c>
      <c r="H80">
        <f t="shared" si="15"/>
        <v>24.28776978417266</v>
      </c>
      <c r="I80">
        <f t="shared" si="12"/>
        <v>28.74820143884892</v>
      </c>
      <c r="J80">
        <f t="shared" si="13"/>
        <v>20.978417266187048</v>
      </c>
      <c r="K80">
        <f t="shared" si="14"/>
        <v>25.985611510791369</v>
      </c>
      <c r="L80">
        <f t="shared" si="16"/>
        <v>3475</v>
      </c>
      <c r="M80">
        <v>3704</v>
      </c>
      <c r="N80" s="2">
        <v>407000</v>
      </c>
      <c r="O80" s="2">
        <v>345000</v>
      </c>
      <c r="P80" s="2">
        <v>426000</v>
      </c>
      <c r="Q80" s="2">
        <v>384000</v>
      </c>
    </row>
    <row r="81" spans="1:17" x14ac:dyDescent="0.2">
      <c r="A81" t="s">
        <v>97</v>
      </c>
      <c r="B81" t="s">
        <v>73</v>
      </c>
      <c r="C81" t="s">
        <v>41</v>
      </c>
      <c r="D81">
        <v>1161</v>
      </c>
      <c r="E81">
        <v>947</v>
      </c>
      <c r="F81">
        <v>707</v>
      </c>
      <c r="G81">
        <v>992</v>
      </c>
      <c r="H81">
        <f t="shared" si="15"/>
        <v>30.49645390070922</v>
      </c>
      <c r="I81">
        <f t="shared" si="12"/>
        <v>24.875229839768849</v>
      </c>
      <c r="J81">
        <f t="shared" si="13"/>
        <v>18.571053322826373</v>
      </c>
      <c r="K81">
        <f t="shared" si="14"/>
        <v>26.057262936695562</v>
      </c>
      <c r="L81">
        <f t="shared" si="16"/>
        <v>3807</v>
      </c>
      <c r="M81">
        <v>3987</v>
      </c>
      <c r="N81" s="2">
        <v>481000</v>
      </c>
      <c r="O81" s="2">
        <v>354000</v>
      </c>
      <c r="P81" s="2">
        <v>418000</v>
      </c>
      <c r="Q81" s="2">
        <v>431000</v>
      </c>
    </row>
    <row r="82" spans="1:17" x14ac:dyDescent="0.2">
      <c r="A82" s="3" t="s">
        <v>45</v>
      </c>
      <c r="D82">
        <f xml:space="preserve"> AVERAGE(D57:D81)</f>
        <v>1005.84</v>
      </c>
      <c r="E82">
        <f t="shared" ref="E82:G82" si="17" xml:space="preserve"> AVERAGE(E57:E81)</f>
        <v>817.32</v>
      </c>
      <c r="F82">
        <f t="shared" si="17"/>
        <v>798.32</v>
      </c>
      <c r="G82">
        <f t="shared" si="17"/>
        <v>1372.88</v>
      </c>
      <c r="L82">
        <f>SUM(L2:L81)</f>
        <v>295018</v>
      </c>
    </row>
    <row r="83" spans="1:17" x14ac:dyDescent="0.2">
      <c r="A83" s="3" t="s">
        <v>46</v>
      </c>
      <c r="D83">
        <f xml:space="preserve"> D82/(D82+E82+F82+G82)*100</f>
        <v>25.181505923351928</v>
      </c>
      <c r="E83">
        <f xml:space="preserve"> E82/(E82+F82+G82+D82)*100</f>
        <v>20.46185121020639</v>
      </c>
      <c r="F83">
        <f xml:space="preserve"> F82/(F82+G82+E82+D82)*100</f>
        <v>19.986180514525479</v>
      </c>
      <c r="G83">
        <f xml:space="preserve"> G82/(G82+F82+D82+E82)*100</f>
        <v>34.370462351916196</v>
      </c>
      <c r="H83">
        <f xml:space="preserve"> AVERAGE(H58:H82)</f>
        <v>25.647588292338266</v>
      </c>
      <c r="I83">
        <f t="shared" ref="I83:K83" si="18" xml:space="preserve"> AVERAGE(I58:I82)</f>
        <v>20.683724019756372</v>
      </c>
      <c r="J83">
        <f t="shared" si="18"/>
        <v>20.080772308721361</v>
      </c>
      <c r="K83">
        <f t="shared" si="18"/>
        <v>33.587915379183997</v>
      </c>
    </row>
    <row r="88" spans="1:17" x14ac:dyDescent="0.2">
      <c r="A88" t="s">
        <v>17</v>
      </c>
      <c r="B88" t="s">
        <v>18</v>
      </c>
      <c r="C88" t="s">
        <v>19</v>
      </c>
      <c r="D88">
        <v>1010</v>
      </c>
      <c r="E88">
        <v>389</v>
      </c>
      <c r="F88">
        <v>1016</v>
      </c>
      <c r="G88">
        <v>1299</v>
      </c>
      <c r="L88">
        <v>3714</v>
      </c>
      <c r="N88" s="2"/>
      <c r="O88" s="2"/>
      <c r="P88" s="2"/>
      <c r="Q88" s="2"/>
    </row>
    <row r="89" spans="1:17" x14ac:dyDescent="0.2">
      <c r="A89" t="s">
        <v>20</v>
      </c>
      <c r="B89" t="s">
        <v>18</v>
      </c>
      <c r="C89" t="s">
        <v>19</v>
      </c>
      <c r="D89">
        <v>895</v>
      </c>
      <c r="E89">
        <v>428</v>
      </c>
      <c r="F89">
        <v>1087</v>
      </c>
      <c r="G89">
        <v>1591</v>
      </c>
      <c r="L89">
        <v>4001</v>
      </c>
      <c r="N89" s="2"/>
      <c r="O89" s="2"/>
      <c r="P89" s="2"/>
      <c r="Q89" s="2"/>
    </row>
    <row r="90" spans="1:17" x14ac:dyDescent="0.2">
      <c r="A90" t="s">
        <v>21</v>
      </c>
      <c r="B90" t="s">
        <v>18</v>
      </c>
      <c r="C90" t="s">
        <v>19</v>
      </c>
      <c r="D90">
        <v>1287</v>
      </c>
      <c r="E90">
        <v>585</v>
      </c>
      <c r="F90">
        <v>820</v>
      </c>
      <c r="G90">
        <v>1620</v>
      </c>
      <c r="L90">
        <v>4312</v>
      </c>
      <c r="N90" s="2"/>
      <c r="O90" s="2"/>
      <c r="P90" s="2"/>
      <c r="Q90" s="2"/>
    </row>
    <row r="91" spans="1:17" x14ac:dyDescent="0.2">
      <c r="A91" t="s">
        <v>22</v>
      </c>
      <c r="B91" t="s">
        <v>18</v>
      </c>
      <c r="C91" t="s">
        <v>19</v>
      </c>
      <c r="D91">
        <v>1362</v>
      </c>
      <c r="E91">
        <v>892</v>
      </c>
      <c r="F91">
        <v>727</v>
      </c>
      <c r="G91">
        <v>2034</v>
      </c>
      <c r="L91">
        <v>5015</v>
      </c>
      <c r="N91" s="2"/>
      <c r="O91" s="2"/>
      <c r="P91" s="2"/>
      <c r="Q91" s="2"/>
    </row>
    <row r="92" spans="1:17" x14ac:dyDescent="0.2">
      <c r="A92" t="s">
        <v>23</v>
      </c>
      <c r="B92" t="s">
        <v>18</v>
      </c>
      <c r="C92" t="s">
        <v>19</v>
      </c>
      <c r="D92">
        <v>993</v>
      </c>
      <c r="E92">
        <v>510</v>
      </c>
      <c r="F92">
        <v>744</v>
      </c>
      <c r="G92">
        <v>1390</v>
      </c>
      <c r="L92">
        <v>3637</v>
      </c>
      <c r="N92" s="2"/>
      <c r="O92" s="2"/>
      <c r="P92" s="2"/>
      <c r="Q92" s="2"/>
    </row>
    <row r="93" spans="1:17" x14ac:dyDescent="0.2">
      <c r="A93" t="s">
        <v>47</v>
      </c>
      <c r="B93" t="s">
        <v>48</v>
      </c>
      <c r="C93" t="s">
        <v>19</v>
      </c>
      <c r="D93">
        <v>1011</v>
      </c>
      <c r="E93">
        <v>368</v>
      </c>
      <c r="F93">
        <v>1264</v>
      </c>
      <c r="G93">
        <v>1724</v>
      </c>
      <c r="L93">
        <v>4367</v>
      </c>
      <c r="N93" s="2"/>
      <c r="O93" s="2"/>
      <c r="P93" s="2"/>
      <c r="Q93" s="2"/>
    </row>
    <row r="94" spans="1:17" x14ac:dyDescent="0.2">
      <c r="A94" t="s">
        <v>49</v>
      </c>
      <c r="B94" t="s">
        <v>48</v>
      </c>
      <c r="C94" t="s">
        <v>19</v>
      </c>
      <c r="D94">
        <v>1423</v>
      </c>
      <c r="E94">
        <v>524</v>
      </c>
      <c r="F94">
        <v>921</v>
      </c>
      <c r="G94">
        <v>1824</v>
      </c>
      <c r="L94">
        <v>4692</v>
      </c>
      <c r="N94" s="2"/>
      <c r="O94" s="2"/>
      <c r="P94" s="2"/>
      <c r="Q94" s="2"/>
    </row>
    <row r="95" spans="1:17" x14ac:dyDescent="0.2">
      <c r="A95" t="s">
        <v>50</v>
      </c>
      <c r="B95" t="s">
        <v>48</v>
      </c>
      <c r="C95" t="s">
        <v>19</v>
      </c>
      <c r="D95">
        <v>1051</v>
      </c>
      <c r="E95">
        <v>466</v>
      </c>
      <c r="F95">
        <v>990</v>
      </c>
      <c r="G95">
        <v>1713</v>
      </c>
      <c r="L95">
        <v>4220</v>
      </c>
      <c r="N95" s="2"/>
      <c r="O95" s="2"/>
      <c r="P95" s="2"/>
      <c r="Q95" s="2"/>
    </row>
    <row r="96" spans="1:17" x14ac:dyDescent="0.2">
      <c r="A96" t="s">
        <v>51</v>
      </c>
      <c r="B96" t="s">
        <v>48</v>
      </c>
      <c r="C96" t="s">
        <v>19</v>
      </c>
      <c r="D96">
        <v>1173</v>
      </c>
      <c r="E96">
        <v>399</v>
      </c>
      <c r="F96">
        <v>908</v>
      </c>
      <c r="G96">
        <v>1337</v>
      </c>
      <c r="L96">
        <v>3817</v>
      </c>
      <c r="N96" s="2"/>
      <c r="O96" s="2"/>
      <c r="P96" s="2"/>
      <c r="Q96" s="2"/>
    </row>
    <row r="97" spans="1:17" x14ac:dyDescent="0.2">
      <c r="A97" t="s">
        <v>52</v>
      </c>
      <c r="B97" t="s">
        <v>48</v>
      </c>
      <c r="C97" t="s">
        <v>19</v>
      </c>
      <c r="D97">
        <v>667</v>
      </c>
      <c r="E97">
        <v>406</v>
      </c>
      <c r="F97">
        <v>715</v>
      </c>
      <c r="G97">
        <v>1098</v>
      </c>
      <c r="L97">
        <v>2886</v>
      </c>
      <c r="N97" s="2"/>
      <c r="O97" s="2"/>
      <c r="P97" s="2"/>
      <c r="Q97" s="2"/>
    </row>
    <row r="98" spans="1:17" x14ac:dyDescent="0.2">
      <c r="A98" t="s">
        <v>72</v>
      </c>
      <c r="B98" t="s">
        <v>73</v>
      </c>
      <c r="C98" t="s">
        <v>19</v>
      </c>
      <c r="D98">
        <v>868</v>
      </c>
      <c r="E98">
        <v>413</v>
      </c>
      <c r="F98">
        <v>1109</v>
      </c>
      <c r="G98">
        <v>1497</v>
      </c>
      <c r="L98">
        <v>3887</v>
      </c>
      <c r="N98" s="2"/>
      <c r="O98" s="2"/>
      <c r="P98" s="2"/>
    </row>
    <row r="99" spans="1:17" x14ac:dyDescent="0.2">
      <c r="A99" t="s">
        <v>74</v>
      </c>
      <c r="B99" t="s">
        <v>73</v>
      </c>
      <c r="C99" t="s">
        <v>19</v>
      </c>
      <c r="D99">
        <v>1108</v>
      </c>
      <c r="E99">
        <v>515</v>
      </c>
      <c r="F99">
        <v>983</v>
      </c>
      <c r="G99">
        <v>1353</v>
      </c>
      <c r="L99">
        <v>3959</v>
      </c>
      <c r="N99" s="2"/>
      <c r="O99" s="2"/>
      <c r="P99" s="2"/>
    </row>
    <row r="100" spans="1:17" x14ac:dyDescent="0.2">
      <c r="A100" t="s">
        <v>75</v>
      </c>
      <c r="B100" t="s">
        <v>73</v>
      </c>
      <c r="C100" t="s">
        <v>19</v>
      </c>
      <c r="D100">
        <v>1233</v>
      </c>
      <c r="E100">
        <v>661</v>
      </c>
      <c r="F100">
        <v>1131</v>
      </c>
      <c r="G100">
        <v>1735</v>
      </c>
      <c r="L100">
        <v>4760</v>
      </c>
      <c r="N100" s="2"/>
      <c r="O100" s="2"/>
      <c r="P100" s="2"/>
    </row>
    <row r="101" spans="1:17" x14ac:dyDescent="0.2">
      <c r="A101" t="s">
        <v>76</v>
      </c>
      <c r="B101" t="s">
        <v>73</v>
      </c>
      <c r="C101" t="s">
        <v>19</v>
      </c>
      <c r="D101">
        <v>1125</v>
      </c>
      <c r="E101">
        <v>595</v>
      </c>
      <c r="F101">
        <v>848</v>
      </c>
      <c r="G101">
        <v>1849</v>
      </c>
      <c r="L101">
        <v>4417</v>
      </c>
      <c r="N101" s="2"/>
      <c r="O101" s="2"/>
      <c r="P101" s="2"/>
    </row>
    <row r="102" spans="1:17" x14ac:dyDescent="0.2">
      <c r="A102" t="s">
        <v>77</v>
      </c>
      <c r="B102" t="s">
        <v>73</v>
      </c>
      <c r="C102" t="s">
        <v>19</v>
      </c>
      <c r="D102">
        <v>1094</v>
      </c>
      <c r="E102">
        <v>445</v>
      </c>
      <c r="F102">
        <v>1014</v>
      </c>
      <c r="G102">
        <v>1599</v>
      </c>
      <c r="L102">
        <v>4152</v>
      </c>
      <c r="N102" s="2"/>
      <c r="O102" s="2"/>
      <c r="P102" s="2"/>
    </row>
    <row r="104" spans="1:17" x14ac:dyDescent="0.2">
      <c r="D104">
        <f>SUM(D88:D102)</f>
        <v>16300</v>
      </c>
      <c r="E104">
        <f t="shared" ref="E104:G104" si="19">SUM(E88:E102)</f>
        <v>7596</v>
      </c>
      <c r="F104">
        <f t="shared" si="19"/>
        <v>14277</v>
      </c>
      <c r="G104">
        <f t="shared" si="19"/>
        <v>23663</v>
      </c>
      <c r="L104">
        <f t="shared" ref="L104" si="20">SUM(L88:L102)</f>
        <v>61836</v>
      </c>
    </row>
    <row r="108" spans="1:17" x14ac:dyDescent="0.2">
      <c r="A108" t="s">
        <v>24</v>
      </c>
      <c r="B108" t="s">
        <v>18</v>
      </c>
      <c r="C108" t="s">
        <v>25</v>
      </c>
      <c r="D108">
        <v>1275</v>
      </c>
      <c r="E108">
        <v>1052</v>
      </c>
      <c r="F108">
        <v>870</v>
      </c>
      <c r="G108">
        <v>2206</v>
      </c>
      <c r="L108">
        <v>5403</v>
      </c>
      <c r="N108" s="2"/>
      <c r="O108" s="2"/>
      <c r="P108" s="2"/>
      <c r="Q108" s="2"/>
    </row>
    <row r="109" spans="1:17" x14ac:dyDescent="0.2">
      <c r="A109" t="s">
        <v>26</v>
      </c>
      <c r="B109" t="s">
        <v>18</v>
      </c>
      <c r="C109" t="s">
        <v>25</v>
      </c>
      <c r="D109">
        <v>1226</v>
      </c>
      <c r="E109">
        <v>1041</v>
      </c>
      <c r="F109">
        <v>682</v>
      </c>
      <c r="G109">
        <v>1458</v>
      </c>
      <c r="L109">
        <v>4407</v>
      </c>
      <c r="N109" s="2"/>
      <c r="O109" s="2"/>
      <c r="P109" s="2"/>
      <c r="Q109" s="2"/>
    </row>
    <row r="110" spans="1:17" x14ac:dyDescent="0.2">
      <c r="A110" t="s">
        <v>27</v>
      </c>
      <c r="B110" t="s">
        <v>18</v>
      </c>
      <c r="C110" t="s">
        <v>25</v>
      </c>
      <c r="D110">
        <v>1314</v>
      </c>
      <c r="E110">
        <v>994</v>
      </c>
      <c r="F110">
        <v>785</v>
      </c>
      <c r="G110">
        <v>2025</v>
      </c>
      <c r="L110">
        <v>5118</v>
      </c>
      <c r="N110" s="2"/>
      <c r="O110" s="2"/>
      <c r="P110" s="2"/>
      <c r="Q110" s="2"/>
    </row>
    <row r="111" spans="1:17" x14ac:dyDescent="0.2">
      <c r="A111" t="s">
        <v>28</v>
      </c>
      <c r="B111" t="s">
        <v>18</v>
      </c>
      <c r="C111" t="s">
        <v>25</v>
      </c>
      <c r="D111">
        <v>1603</v>
      </c>
      <c r="E111">
        <v>1080</v>
      </c>
      <c r="F111">
        <v>932</v>
      </c>
      <c r="G111">
        <v>1784</v>
      </c>
      <c r="L111">
        <v>5399</v>
      </c>
      <c r="N111" s="2"/>
      <c r="O111" s="2"/>
      <c r="P111" s="2"/>
      <c r="Q111" s="2"/>
    </row>
    <row r="112" spans="1:17" x14ac:dyDescent="0.2">
      <c r="A112" t="s">
        <v>29</v>
      </c>
      <c r="B112" t="s">
        <v>18</v>
      </c>
      <c r="C112" t="s">
        <v>25</v>
      </c>
      <c r="D112">
        <v>1108</v>
      </c>
      <c r="E112">
        <v>1391</v>
      </c>
      <c r="F112">
        <v>723</v>
      </c>
      <c r="G112">
        <v>1970</v>
      </c>
      <c r="L112">
        <v>5192</v>
      </c>
      <c r="N112" s="2"/>
      <c r="O112" s="2"/>
      <c r="P112" s="2"/>
      <c r="Q112" s="2"/>
    </row>
    <row r="113" spans="1:17" x14ac:dyDescent="0.2">
      <c r="A113" t="s">
        <v>30</v>
      </c>
      <c r="B113" t="s">
        <v>18</v>
      </c>
      <c r="C113" t="s">
        <v>25</v>
      </c>
      <c r="D113">
        <v>1325</v>
      </c>
      <c r="E113">
        <v>1021</v>
      </c>
      <c r="F113">
        <v>975</v>
      </c>
      <c r="G113">
        <v>1811</v>
      </c>
      <c r="L113">
        <v>5132</v>
      </c>
      <c r="N113" s="2"/>
      <c r="O113" s="2"/>
      <c r="P113" s="2"/>
      <c r="Q113" s="2"/>
    </row>
    <row r="114" spans="1:17" x14ac:dyDescent="0.2">
      <c r="A114" t="s">
        <v>31</v>
      </c>
      <c r="B114" t="s">
        <v>18</v>
      </c>
      <c r="C114" t="s">
        <v>25</v>
      </c>
      <c r="D114">
        <v>1631</v>
      </c>
      <c r="E114">
        <v>1588</v>
      </c>
      <c r="F114">
        <v>1193</v>
      </c>
      <c r="G114">
        <v>2267</v>
      </c>
      <c r="L114">
        <v>6679</v>
      </c>
      <c r="N114" s="2"/>
      <c r="O114" s="2"/>
      <c r="P114" s="2"/>
      <c r="Q114" s="2"/>
    </row>
    <row r="115" spans="1:17" x14ac:dyDescent="0.2">
      <c r="A115" t="s">
        <v>32</v>
      </c>
      <c r="B115" t="s">
        <v>18</v>
      </c>
      <c r="C115" t="s">
        <v>25</v>
      </c>
      <c r="D115">
        <v>1030</v>
      </c>
      <c r="E115">
        <v>1248</v>
      </c>
      <c r="F115">
        <v>576</v>
      </c>
      <c r="G115">
        <v>1407</v>
      </c>
      <c r="L115">
        <v>4261</v>
      </c>
      <c r="N115" s="2"/>
      <c r="O115" s="2"/>
      <c r="P115" s="2"/>
      <c r="Q115" s="2"/>
    </row>
    <row r="116" spans="1:17" x14ac:dyDescent="0.2">
      <c r="A116" t="s">
        <v>33</v>
      </c>
      <c r="B116" t="s">
        <v>18</v>
      </c>
      <c r="C116" t="s">
        <v>25</v>
      </c>
      <c r="D116">
        <v>1226</v>
      </c>
      <c r="E116">
        <v>924</v>
      </c>
      <c r="F116">
        <v>634</v>
      </c>
      <c r="G116">
        <v>1573</v>
      </c>
      <c r="L116">
        <v>4357</v>
      </c>
      <c r="N116" s="2"/>
      <c r="O116" s="2"/>
      <c r="P116" s="2"/>
      <c r="Q116" s="2"/>
    </row>
    <row r="117" spans="1:17" x14ac:dyDescent="0.2">
      <c r="A117" t="s">
        <v>53</v>
      </c>
      <c r="B117" t="s">
        <v>48</v>
      </c>
      <c r="C117" t="s">
        <v>25</v>
      </c>
      <c r="D117">
        <v>1282</v>
      </c>
      <c r="E117">
        <v>989</v>
      </c>
      <c r="F117">
        <v>670</v>
      </c>
      <c r="G117">
        <v>1983</v>
      </c>
      <c r="L117">
        <v>4924</v>
      </c>
      <c r="N117" s="2"/>
      <c r="O117" s="2"/>
      <c r="P117" s="2"/>
      <c r="Q117" s="2"/>
    </row>
    <row r="118" spans="1:17" x14ac:dyDescent="0.2">
      <c r="A118" t="s">
        <v>54</v>
      </c>
      <c r="B118" t="s">
        <v>48</v>
      </c>
      <c r="C118" t="s">
        <v>25</v>
      </c>
      <c r="D118">
        <v>1164</v>
      </c>
      <c r="E118">
        <v>957</v>
      </c>
      <c r="F118">
        <v>561</v>
      </c>
      <c r="G118">
        <v>1670</v>
      </c>
      <c r="L118">
        <v>4352</v>
      </c>
      <c r="N118" s="2"/>
      <c r="O118" s="2"/>
      <c r="P118" s="2"/>
      <c r="Q118" s="2"/>
    </row>
    <row r="119" spans="1:17" x14ac:dyDescent="0.2">
      <c r="A119" t="s">
        <v>55</v>
      </c>
      <c r="B119" t="s">
        <v>48</v>
      </c>
      <c r="C119" t="s">
        <v>25</v>
      </c>
      <c r="D119">
        <v>1199</v>
      </c>
      <c r="E119">
        <v>1234</v>
      </c>
      <c r="F119">
        <v>811</v>
      </c>
      <c r="G119">
        <v>1786</v>
      </c>
      <c r="L119">
        <v>5030</v>
      </c>
      <c r="N119" s="2"/>
      <c r="O119" s="2"/>
      <c r="P119" s="2"/>
      <c r="Q119" s="2"/>
    </row>
    <row r="120" spans="1:17" x14ac:dyDescent="0.2">
      <c r="A120" t="s">
        <v>56</v>
      </c>
      <c r="B120" t="s">
        <v>48</v>
      </c>
      <c r="C120" t="s">
        <v>25</v>
      </c>
      <c r="D120">
        <v>1308</v>
      </c>
      <c r="E120">
        <v>1136</v>
      </c>
      <c r="F120">
        <v>839</v>
      </c>
      <c r="G120">
        <v>2062</v>
      </c>
      <c r="L120">
        <v>5345</v>
      </c>
      <c r="N120" s="2"/>
      <c r="O120" s="2"/>
      <c r="P120" s="2"/>
      <c r="Q120" s="2"/>
    </row>
    <row r="121" spans="1:17" x14ac:dyDescent="0.2">
      <c r="A121" t="s">
        <v>57</v>
      </c>
      <c r="B121" t="s">
        <v>48</v>
      </c>
      <c r="C121" t="s">
        <v>25</v>
      </c>
      <c r="D121">
        <v>1250</v>
      </c>
      <c r="E121">
        <v>1557</v>
      </c>
      <c r="F121">
        <v>865</v>
      </c>
      <c r="G121">
        <v>2021</v>
      </c>
      <c r="L121">
        <v>5693</v>
      </c>
      <c r="N121" s="2"/>
      <c r="O121" s="2"/>
      <c r="P121" s="2"/>
      <c r="Q121" s="2"/>
    </row>
    <row r="122" spans="1:17" x14ac:dyDescent="0.2">
      <c r="A122" t="s">
        <v>58</v>
      </c>
      <c r="B122" t="s">
        <v>48</v>
      </c>
      <c r="C122" t="s">
        <v>25</v>
      </c>
      <c r="D122">
        <v>1204</v>
      </c>
      <c r="E122">
        <v>998</v>
      </c>
      <c r="F122">
        <v>600</v>
      </c>
      <c r="G122">
        <v>1391</v>
      </c>
      <c r="L122">
        <v>4193</v>
      </c>
      <c r="N122" s="2"/>
      <c r="O122" s="2"/>
      <c r="P122" s="2"/>
      <c r="Q122" s="2"/>
    </row>
    <row r="123" spans="1:17" x14ac:dyDescent="0.2">
      <c r="A123" t="s">
        <v>59</v>
      </c>
      <c r="B123" t="s">
        <v>48</v>
      </c>
      <c r="C123" t="s">
        <v>25</v>
      </c>
      <c r="D123">
        <v>1271</v>
      </c>
      <c r="E123">
        <v>1301</v>
      </c>
      <c r="F123">
        <v>722</v>
      </c>
      <c r="G123">
        <v>1913</v>
      </c>
      <c r="L123">
        <v>5207</v>
      </c>
      <c r="N123" s="2"/>
      <c r="O123" s="2"/>
      <c r="P123" s="2"/>
      <c r="Q123" s="2"/>
    </row>
    <row r="124" spans="1:17" x14ac:dyDescent="0.2">
      <c r="A124" t="s">
        <v>60</v>
      </c>
      <c r="B124" t="s">
        <v>48</v>
      </c>
      <c r="C124" t="s">
        <v>25</v>
      </c>
      <c r="D124">
        <v>1221</v>
      </c>
      <c r="E124">
        <v>1271</v>
      </c>
      <c r="F124">
        <v>816</v>
      </c>
      <c r="G124">
        <v>1947</v>
      </c>
      <c r="L124">
        <v>5255</v>
      </c>
      <c r="N124" s="2"/>
      <c r="O124" s="2"/>
      <c r="P124" s="2"/>
      <c r="Q124" s="2"/>
    </row>
    <row r="125" spans="1:17" x14ac:dyDescent="0.2">
      <c r="A125" t="s">
        <v>61</v>
      </c>
      <c r="B125" t="s">
        <v>48</v>
      </c>
      <c r="C125" t="s">
        <v>25</v>
      </c>
      <c r="D125">
        <v>1305</v>
      </c>
      <c r="E125">
        <v>1063</v>
      </c>
      <c r="F125">
        <v>843</v>
      </c>
      <c r="G125">
        <v>2072</v>
      </c>
      <c r="L125">
        <v>5283</v>
      </c>
      <c r="N125" s="2"/>
      <c r="O125" s="2"/>
      <c r="P125" s="2"/>
      <c r="Q125" s="2"/>
    </row>
    <row r="126" spans="1:17" x14ac:dyDescent="0.2">
      <c r="A126" t="s">
        <v>62</v>
      </c>
      <c r="B126" t="s">
        <v>48</v>
      </c>
      <c r="C126" t="s">
        <v>25</v>
      </c>
      <c r="D126">
        <v>1095</v>
      </c>
      <c r="E126">
        <v>1108</v>
      </c>
      <c r="F126">
        <v>585</v>
      </c>
      <c r="G126">
        <v>1549</v>
      </c>
      <c r="L126">
        <v>4337</v>
      </c>
      <c r="N126" s="2"/>
      <c r="O126" s="2"/>
      <c r="P126" s="2"/>
      <c r="Q126" s="2"/>
    </row>
    <row r="127" spans="1:17" x14ac:dyDescent="0.2">
      <c r="A127" t="s">
        <v>78</v>
      </c>
      <c r="B127" t="s">
        <v>73</v>
      </c>
      <c r="C127" t="s">
        <v>25</v>
      </c>
      <c r="D127">
        <v>758</v>
      </c>
      <c r="E127">
        <v>1102</v>
      </c>
      <c r="F127">
        <v>619</v>
      </c>
      <c r="G127">
        <v>1922</v>
      </c>
      <c r="L127">
        <v>4401</v>
      </c>
      <c r="N127" s="2"/>
      <c r="O127" s="2"/>
      <c r="P127" s="2"/>
      <c r="Q127" s="2"/>
    </row>
    <row r="128" spans="1:17" x14ac:dyDescent="0.2">
      <c r="A128" t="s">
        <v>79</v>
      </c>
      <c r="B128" t="s">
        <v>73</v>
      </c>
      <c r="C128" t="s">
        <v>25</v>
      </c>
      <c r="D128">
        <v>1132</v>
      </c>
      <c r="E128">
        <v>990</v>
      </c>
      <c r="F128">
        <v>682</v>
      </c>
      <c r="G128">
        <v>1884</v>
      </c>
      <c r="L128">
        <v>4688</v>
      </c>
      <c r="N128" s="2"/>
      <c r="O128" s="2"/>
      <c r="P128" s="2"/>
      <c r="Q128" s="2"/>
    </row>
    <row r="129" spans="1:17" x14ac:dyDescent="0.2">
      <c r="A129" t="s">
        <v>80</v>
      </c>
      <c r="B129" t="s">
        <v>73</v>
      </c>
      <c r="C129" t="s">
        <v>25</v>
      </c>
      <c r="D129">
        <v>1055</v>
      </c>
      <c r="E129">
        <v>1140</v>
      </c>
      <c r="F129">
        <v>757</v>
      </c>
      <c r="G129">
        <v>1548</v>
      </c>
      <c r="L129">
        <v>4500</v>
      </c>
      <c r="N129" s="2"/>
      <c r="O129" s="2"/>
      <c r="P129" s="2"/>
      <c r="Q129" s="2"/>
    </row>
    <row r="130" spans="1:17" x14ac:dyDescent="0.2">
      <c r="A130" t="s">
        <v>81</v>
      </c>
      <c r="B130" t="s">
        <v>73</v>
      </c>
      <c r="C130" t="s">
        <v>25</v>
      </c>
      <c r="D130">
        <v>1169</v>
      </c>
      <c r="E130">
        <v>1090</v>
      </c>
      <c r="F130">
        <v>1056</v>
      </c>
      <c r="G130">
        <v>1694</v>
      </c>
      <c r="L130">
        <v>5009</v>
      </c>
      <c r="N130" s="2"/>
      <c r="O130" s="2"/>
      <c r="P130" s="2"/>
      <c r="Q130" s="2"/>
    </row>
    <row r="131" spans="1:17" x14ac:dyDescent="0.2">
      <c r="A131" t="s">
        <v>82</v>
      </c>
      <c r="B131" t="s">
        <v>73</v>
      </c>
      <c r="C131" t="s">
        <v>25</v>
      </c>
      <c r="D131">
        <v>1154</v>
      </c>
      <c r="E131">
        <v>1371</v>
      </c>
      <c r="F131">
        <v>719</v>
      </c>
      <c r="G131">
        <v>1639</v>
      </c>
      <c r="L131">
        <v>4883</v>
      </c>
      <c r="N131" s="2"/>
      <c r="O131" s="2"/>
      <c r="P131" s="2"/>
      <c r="Q131" s="2"/>
    </row>
    <row r="132" spans="1:17" x14ac:dyDescent="0.2">
      <c r="A132" t="s">
        <v>83</v>
      </c>
      <c r="B132" t="s">
        <v>73</v>
      </c>
      <c r="C132" t="s">
        <v>25</v>
      </c>
      <c r="D132">
        <v>1053</v>
      </c>
      <c r="E132">
        <v>879</v>
      </c>
      <c r="F132">
        <v>881</v>
      </c>
      <c r="G132">
        <v>1957</v>
      </c>
      <c r="L132">
        <v>4770</v>
      </c>
      <c r="N132" s="2"/>
      <c r="O132" s="2"/>
      <c r="P132" s="2"/>
      <c r="Q132" s="2"/>
    </row>
    <row r="133" spans="1:17" x14ac:dyDescent="0.2">
      <c r="A133" t="s">
        <v>84</v>
      </c>
      <c r="B133" t="s">
        <v>73</v>
      </c>
      <c r="C133" t="s">
        <v>25</v>
      </c>
      <c r="D133">
        <v>970</v>
      </c>
      <c r="E133">
        <v>1137</v>
      </c>
      <c r="F133">
        <v>721</v>
      </c>
      <c r="G133">
        <v>1627</v>
      </c>
      <c r="L133">
        <v>4455</v>
      </c>
      <c r="N133" s="2"/>
      <c r="O133" s="2"/>
      <c r="P133" s="2"/>
      <c r="Q133" s="2"/>
    </row>
    <row r="134" spans="1:17" x14ac:dyDescent="0.2">
      <c r="A134" t="s">
        <v>85</v>
      </c>
      <c r="B134" t="s">
        <v>73</v>
      </c>
      <c r="C134" t="s">
        <v>25</v>
      </c>
      <c r="D134">
        <v>941</v>
      </c>
      <c r="E134">
        <v>1160</v>
      </c>
      <c r="F134">
        <v>728</v>
      </c>
      <c r="G134">
        <v>1450</v>
      </c>
      <c r="L134">
        <v>4279</v>
      </c>
      <c r="N134" s="2"/>
      <c r="O134" s="2"/>
      <c r="P134" s="2"/>
      <c r="Q134" s="2"/>
    </row>
    <row r="135" spans="1:17" x14ac:dyDescent="0.2">
      <c r="A135" t="s">
        <v>86</v>
      </c>
      <c r="B135" t="s">
        <v>73</v>
      </c>
      <c r="C135" t="s">
        <v>25</v>
      </c>
      <c r="D135">
        <v>1115</v>
      </c>
      <c r="E135">
        <v>1023</v>
      </c>
      <c r="F135">
        <v>605</v>
      </c>
      <c r="G135">
        <v>1253</v>
      </c>
      <c r="L135">
        <v>3996</v>
      </c>
      <c r="N135" s="2"/>
      <c r="O135" s="2"/>
      <c r="P135" s="2"/>
      <c r="Q135" s="2"/>
    </row>
    <row r="136" spans="1:17" x14ac:dyDescent="0.2">
      <c r="A136" t="s">
        <v>87</v>
      </c>
      <c r="B136" t="s">
        <v>73</v>
      </c>
      <c r="C136" t="s">
        <v>25</v>
      </c>
      <c r="D136">
        <v>1068</v>
      </c>
      <c r="E136">
        <v>1158</v>
      </c>
      <c r="F136">
        <v>693</v>
      </c>
      <c r="G136">
        <v>1545</v>
      </c>
      <c r="L136">
        <v>4464</v>
      </c>
      <c r="N136" s="2"/>
      <c r="O136" s="2"/>
      <c r="P136" s="2"/>
      <c r="Q136" s="2"/>
    </row>
    <row r="138" spans="1:17" x14ac:dyDescent="0.2">
      <c r="D138">
        <f>SUM(D108:D136)</f>
        <v>34452</v>
      </c>
      <c r="E138">
        <f t="shared" ref="E138:L138" si="21">SUM(E108:E136)</f>
        <v>33003</v>
      </c>
      <c r="F138">
        <f t="shared" si="21"/>
        <v>22143</v>
      </c>
      <c r="G138">
        <f t="shared" si="21"/>
        <v>51414</v>
      </c>
      <c r="L138">
        <f t="shared" si="21"/>
        <v>141012</v>
      </c>
    </row>
    <row r="142" spans="1:17" x14ac:dyDescent="0.2">
      <c r="A142" t="s">
        <v>34</v>
      </c>
      <c r="B142" t="s">
        <v>18</v>
      </c>
      <c r="C142" t="s">
        <v>35</v>
      </c>
      <c r="D142">
        <v>928</v>
      </c>
      <c r="E142">
        <v>598</v>
      </c>
      <c r="F142">
        <v>796</v>
      </c>
      <c r="G142">
        <v>1125</v>
      </c>
      <c r="L142">
        <v>3447</v>
      </c>
      <c r="N142" s="2"/>
      <c r="O142" s="2"/>
      <c r="P142" s="2"/>
      <c r="Q142" s="2"/>
    </row>
    <row r="143" spans="1:17" x14ac:dyDescent="0.2">
      <c r="A143" t="s">
        <v>36</v>
      </c>
      <c r="B143" t="s">
        <v>18</v>
      </c>
      <c r="C143" t="s">
        <v>35</v>
      </c>
      <c r="D143">
        <v>748</v>
      </c>
      <c r="E143">
        <v>625</v>
      </c>
      <c r="F143">
        <v>780</v>
      </c>
      <c r="G143">
        <v>1424</v>
      </c>
      <c r="L143">
        <v>3577</v>
      </c>
      <c r="N143" s="2"/>
      <c r="O143" s="2"/>
      <c r="P143" s="2"/>
      <c r="Q143" s="2"/>
    </row>
    <row r="144" spans="1:17" x14ac:dyDescent="0.2">
      <c r="A144" t="s">
        <v>37</v>
      </c>
      <c r="B144" t="s">
        <v>18</v>
      </c>
      <c r="C144" t="s">
        <v>35</v>
      </c>
      <c r="D144">
        <v>1066</v>
      </c>
      <c r="E144">
        <v>866</v>
      </c>
      <c r="F144">
        <v>632</v>
      </c>
      <c r="G144">
        <v>1320</v>
      </c>
      <c r="L144">
        <v>3884</v>
      </c>
      <c r="N144" s="2"/>
      <c r="O144" s="2"/>
      <c r="P144" s="2"/>
      <c r="Q144" s="2"/>
    </row>
    <row r="145" spans="1:17" x14ac:dyDescent="0.2">
      <c r="A145" t="s">
        <v>38</v>
      </c>
      <c r="B145" t="s">
        <v>18</v>
      </c>
      <c r="C145" t="s">
        <v>35</v>
      </c>
      <c r="D145">
        <v>815</v>
      </c>
      <c r="E145">
        <v>469</v>
      </c>
      <c r="F145">
        <v>322</v>
      </c>
      <c r="G145">
        <v>627</v>
      </c>
      <c r="L145">
        <v>2233</v>
      </c>
      <c r="N145" s="2"/>
      <c r="O145" s="2"/>
      <c r="P145" s="2"/>
      <c r="Q145" s="2"/>
    </row>
    <row r="146" spans="1:17" x14ac:dyDescent="0.2">
      <c r="A146" t="s">
        <v>39</v>
      </c>
      <c r="B146" t="s">
        <v>18</v>
      </c>
      <c r="C146" t="s">
        <v>35</v>
      </c>
      <c r="D146">
        <v>844</v>
      </c>
      <c r="E146">
        <v>561</v>
      </c>
      <c r="F146">
        <v>792</v>
      </c>
      <c r="G146">
        <v>923</v>
      </c>
      <c r="L146">
        <v>3120</v>
      </c>
      <c r="N146" s="2"/>
      <c r="O146" s="2"/>
      <c r="P146" s="2"/>
      <c r="Q146" s="2"/>
    </row>
    <row r="147" spans="1:17" x14ac:dyDescent="0.2">
      <c r="A147" t="s">
        <v>63</v>
      </c>
      <c r="B147" t="s">
        <v>48</v>
      </c>
      <c r="C147" t="s">
        <v>35</v>
      </c>
      <c r="D147">
        <v>1027</v>
      </c>
      <c r="E147">
        <v>686</v>
      </c>
      <c r="F147">
        <v>765</v>
      </c>
      <c r="G147">
        <v>1451</v>
      </c>
      <c r="L147">
        <v>3929</v>
      </c>
      <c r="N147" s="2"/>
      <c r="O147" s="2"/>
      <c r="P147" s="2"/>
      <c r="Q147" s="2"/>
    </row>
    <row r="148" spans="1:17" x14ac:dyDescent="0.2">
      <c r="A148" t="s">
        <v>64</v>
      </c>
      <c r="B148" t="s">
        <v>48</v>
      </c>
      <c r="C148" t="s">
        <v>35</v>
      </c>
      <c r="D148">
        <v>854</v>
      </c>
      <c r="E148">
        <v>589</v>
      </c>
      <c r="F148">
        <v>643</v>
      </c>
      <c r="G148">
        <v>1357</v>
      </c>
      <c r="L148">
        <v>3443</v>
      </c>
      <c r="N148" s="2"/>
      <c r="O148" s="2"/>
      <c r="P148" s="2"/>
      <c r="Q148" s="2"/>
    </row>
    <row r="149" spans="1:17" x14ac:dyDescent="0.2">
      <c r="A149" t="s">
        <v>65</v>
      </c>
      <c r="B149" t="s">
        <v>48</v>
      </c>
      <c r="C149" t="s">
        <v>35</v>
      </c>
      <c r="D149">
        <v>935</v>
      </c>
      <c r="E149">
        <v>648</v>
      </c>
      <c r="F149">
        <v>784</v>
      </c>
      <c r="G149">
        <v>1008</v>
      </c>
      <c r="L149">
        <v>3375</v>
      </c>
      <c r="N149" s="2"/>
      <c r="O149" s="2"/>
      <c r="P149" s="2"/>
      <c r="Q149" s="2"/>
    </row>
    <row r="150" spans="1:17" x14ac:dyDescent="0.2">
      <c r="A150" t="s">
        <v>66</v>
      </c>
      <c r="B150" t="s">
        <v>48</v>
      </c>
      <c r="C150" t="s">
        <v>35</v>
      </c>
      <c r="D150">
        <v>997</v>
      </c>
      <c r="E150">
        <v>754</v>
      </c>
      <c r="F150">
        <v>796</v>
      </c>
      <c r="G150">
        <v>1216</v>
      </c>
      <c r="L150">
        <v>3763</v>
      </c>
      <c r="N150" s="2"/>
      <c r="O150" s="2"/>
      <c r="P150" s="2"/>
      <c r="Q150" s="2"/>
    </row>
    <row r="151" spans="1:17" x14ac:dyDescent="0.2">
      <c r="A151" t="s">
        <v>88</v>
      </c>
      <c r="B151" t="s">
        <v>73</v>
      </c>
      <c r="C151" t="s">
        <v>35</v>
      </c>
      <c r="D151">
        <v>973</v>
      </c>
      <c r="E151">
        <v>668</v>
      </c>
      <c r="F151">
        <v>605</v>
      </c>
      <c r="G151">
        <v>1368</v>
      </c>
      <c r="L151">
        <v>3614</v>
      </c>
      <c r="N151" s="2"/>
      <c r="O151" s="2"/>
      <c r="P151" s="2"/>
      <c r="Q151" s="2"/>
    </row>
    <row r="152" spans="1:17" x14ac:dyDescent="0.2">
      <c r="A152" t="s">
        <v>89</v>
      </c>
      <c r="B152" t="s">
        <v>73</v>
      </c>
      <c r="C152" t="s">
        <v>35</v>
      </c>
      <c r="D152">
        <v>946</v>
      </c>
      <c r="E152">
        <v>432</v>
      </c>
      <c r="F152">
        <v>807</v>
      </c>
      <c r="G152">
        <v>1161</v>
      </c>
      <c r="L152">
        <v>3346</v>
      </c>
      <c r="N152" s="2"/>
      <c r="O152" s="2"/>
      <c r="P152" s="2"/>
      <c r="Q152" s="2"/>
    </row>
    <row r="153" spans="1:17" x14ac:dyDescent="0.2">
      <c r="A153" t="s">
        <v>90</v>
      </c>
      <c r="B153" t="s">
        <v>73</v>
      </c>
      <c r="C153" t="s">
        <v>35</v>
      </c>
      <c r="D153">
        <v>838</v>
      </c>
      <c r="E153">
        <v>514</v>
      </c>
      <c r="F153">
        <v>780</v>
      </c>
      <c r="G153">
        <v>762</v>
      </c>
      <c r="L153">
        <v>2894</v>
      </c>
      <c r="N153" s="2"/>
      <c r="O153" s="2"/>
      <c r="P153" s="2"/>
      <c r="Q153" s="2"/>
    </row>
    <row r="154" spans="1:17" x14ac:dyDescent="0.2">
      <c r="A154" t="s">
        <v>91</v>
      </c>
      <c r="B154" t="s">
        <v>73</v>
      </c>
      <c r="C154" t="s">
        <v>35</v>
      </c>
      <c r="D154">
        <v>997</v>
      </c>
      <c r="E154">
        <v>618</v>
      </c>
      <c r="F154">
        <v>846</v>
      </c>
      <c r="G154">
        <v>1235</v>
      </c>
      <c r="L154">
        <v>3696</v>
      </c>
      <c r="N154" s="2"/>
      <c r="O154" s="2"/>
      <c r="P154" s="2"/>
      <c r="Q154" s="2"/>
    </row>
    <row r="155" spans="1:17" x14ac:dyDescent="0.2">
      <c r="A155" t="s">
        <v>92</v>
      </c>
      <c r="B155" t="s">
        <v>73</v>
      </c>
      <c r="C155" t="s">
        <v>35</v>
      </c>
      <c r="D155">
        <v>846</v>
      </c>
      <c r="E155">
        <v>452</v>
      </c>
      <c r="F155">
        <v>845</v>
      </c>
      <c r="G155">
        <v>677</v>
      </c>
      <c r="L155">
        <v>2820</v>
      </c>
      <c r="N155" s="2"/>
      <c r="O155" s="2"/>
      <c r="P155" s="2"/>
      <c r="Q155" s="2"/>
    </row>
    <row r="157" spans="1:17" x14ac:dyDescent="0.2">
      <c r="D157">
        <f>SUM(D142:D155)</f>
        <v>12814</v>
      </c>
      <c r="E157">
        <f t="shared" ref="E157:G157" si="22">SUM(E142:E155)</f>
        <v>8480</v>
      </c>
      <c r="F157">
        <f t="shared" si="22"/>
        <v>10193</v>
      </c>
      <c r="G157">
        <f t="shared" si="22"/>
        <v>15654</v>
      </c>
      <c r="L157">
        <f t="shared" ref="L157" si="23">SUM(L142:L155)</f>
        <v>47141</v>
      </c>
    </row>
    <row r="161" spans="1:17" x14ac:dyDescent="0.2">
      <c r="A161" t="s">
        <v>40</v>
      </c>
      <c r="B161" t="s">
        <v>18</v>
      </c>
      <c r="C161" t="s">
        <v>41</v>
      </c>
      <c r="D161">
        <v>551</v>
      </c>
      <c r="E161">
        <v>386</v>
      </c>
      <c r="F161">
        <v>580</v>
      </c>
      <c r="G161">
        <v>612</v>
      </c>
      <c r="L161">
        <v>2129</v>
      </c>
      <c r="N161" s="2"/>
      <c r="O161" s="2"/>
      <c r="P161" s="2"/>
      <c r="Q161" s="2"/>
    </row>
    <row r="162" spans="1:17" x14ac:dyDescent="0.2">
      <c r="A162" t="s">
        <v>42</v>
      </c>
      <c r="B162" t="s">
        <v>18</v>
      </c>
      <c r="C162" t="s">
        <v>41</v>
      </c>
      <c r="D162">
        <v>1077</v>
      </c>
      <c r="E162">
        <v>830</v>
      </c>
      <c r="F162">
        <v>704</v>
      </c>
      <c r="G162">
        <v>815</v>
      </c>
      <c r="L162">
        <v>3426</v>
      </c>
      <c r="N162" s="2"/>
      <c r="O162" s="2"/>
      <c r="P162" s="2"/>
      <c r="Q162" s="2"/>
    </row>
    <row r="163" spans="1:17" x14ac:dyDescent="0.2">
      <c r="A163" t="s">
        <v>43</v>
      </c>
      <c r="B163" t="s">
        <v>18</v>
      </c>
      <c r="C163" t="s">
        <v>41</v>
      </c>
      <c r="D163">
        <v>833</v>
      </c>
      <c r="E163">
        <v>737</v>
      </c>
      <c r="F163">
        <v>633</v>
      </c>
      <c r="G163">
        <v>691</v>
      </c>
      <c r="L163">
        <v>2894</v>
      </c>
      <c r="N163" s="2"/>
      <c r="O163" s="2"/>
      <c r="P163" s="2"/>
      <c r="Q163" s="2"/>
    </row>
    <row r="164" spans="1:17" x14ac:dyDescent="0.2">
      <c r="A164" t="s">
        <v>44</v>
      </c>
      <c r="B164" t="s">
        <v>18</v>
      </c>
      <c r="C164" t="s">
        <v>41</v>
      </c>
      <c r="D164">
        <v>924</v>
      </c>
      <c r="E164">
        <v>804</v>
      </c>
      <c r="F164">
        <v>650</v>
      </c>
      <c r="G164">
        <v>937</v>
      </c>
      <c r="L164">
        <v>3315</v>
      </c>
      <c r="N164" s="2"/>
      <c r="O164" s="2"/>
      <c r="P164" s="2"/>
      <c r="Q164" s="2"/>
    </row>
    <row r="165" spans="1:17" x14ac:dyDescent="0.2">
      <c r="A165" t="s">
        <v>67</v>
      </c>
      <c r="B165" t="s">
        <v>48</v>
      </c>
      <c r="C165" t="s">
        <v>41</v>
      </c>
      <c r="D165">
        <v>1080</v>
      </c>
      <c r="E165">
        <v>727</v>
      </c>
      <c r="F165">
        <v>633</v>
      </c>
      <c r="G165">
        <v>1078</v>
      </c>
      <c r="L165">
        <v>3518</v>
      </c>
      <c r="N165" s="2"/>
      <c r="O165" s="2"/>
      <c r="P165" s="2"/>
      <c r="Q165" s="2"/>
    </row>
    <row r="166" spans="1:17" x14ac:dyDescent="0.2">
      <c r="A166" t="s">
        <v>68</v>
      </c>
      <c r="B166" t="s">
        <v>48</v>
      </c>
      <c r="C166" t="s">
        <v>41</v>
      </c>
      <c r="D166">
        <v>926</v>
      </c>
      <c r="E166">
        <v>550</v>
      </c>
      <c r="F166">
        <v>580</v>
      </c>
      <c r="G166">
        <v>861</v>
      </c>
      <c r="L166">
        <v>2917</v>
      </c>
      <c r="N166" s="2"/>
      <c r="O166" s="2"/>
      <c r="P166" s="2"/>
      <c r="Q166" s="2"/>
    </row>
    <row r="167" spans="1:17" x14ac:dyDescent="0.2">
      <c r="A167" t="s">
        <v>69</v>
      </c>
      <c r="B167" t="s">
        <v>48</v>
      </c>
      <c r="C167" t="s">
        <v>41</v>
      </c>
      <c r="D167">
        <v>806</v>
      </c>
      <c r="E167">
        <v>634</v>
      </c>
      <c r="F167">
        <v>545</v>
      </c>
      <c r="G167">
        <v>840</v>
      </c>
      <c r="L167">
        <v>2825</v>
      </c>
      <c r="N167" s="2"/>
      <c r="O167" s="2"/>
      <c r="P167" s="2"/>
      <c r="Q167" s="2"/>
    </row>
    <row r="168" spans="1:17" x14ac:dyDescent="0.2">
      <c r="A168" t="s">
        <v>70</v>
      </c>
      <c r="B168" t="s">
        <v>48</v>
      </c>
      <c r="C168" t="s">
        <v>41</v>
      </c>
      <c r="D168">
        <v>1059</v>
      </c>
      <c r="E168">
        <v>736</v>
      </c>
      <c r="F168">
        <v>675</v>
      </c>
      <c r="G168">
        <v>1064</v>
      </c>
      <c r="L168">
        <v>3534</v>
      </c>
      <c r="N168" s="2"/>
      <c r="O168" s="2"/>
      <c r="P168" s="2"/>
      <c r="Q168" s="2"/>
    </row>
    <row r="169" spans="1:17" x14ac:dyDescent="0.2">
      <c r="A169" t="s">
        <v>71</v>
      </c>
      <c r="B169" t="s">
        <v>48</v>
      </c>
      <c r="C169" t="s">
        <v>41</v>
      </c>
      <c r="D169">
        <v>1050</v>
      </c>
      <c r="E169">
        <v>919</v>
      </c>
      <c r="F169">
        <v>781</v>
      </c>
      <c r="G169">
        <v>852</v>
      </c>
      <c r="L169">
        <v>3602</v>
      </c>
      <c r="N169" s="2"/>
      <c r="O169" s="2"/>
      <c r="P169" s="2"/>
      <c r="Q169" s="2"/>
    </row>
    <row r="170" spans="1:17" x14ac:dyDescent="0.2">
      <c r="A170" t="s">
        <v>93</v>
      </c>
      <c r="B170" t="s">
        <v>73</v>
      </c>
      <c r="C170" t="s">
        <v>41</v>
      </c>
      <c r="D170">
        <v>844</v>
      </c>
      <c r="E170">
        <v>552</v>
      </c>
      <c r="F170">
        <v>702</v>
      </c>
      <c r="G170">
        <v>787</v>
      </c>
      <c r="L170">
        <v>2885</v>
      </c>
      <c r="N170" s="2"/>
      <c r="O170" s="2"/>
      <c r="P170" s="2"/>
      <c r="Q170" s="2"/>
    </row>
    <row r="171" spans="1:17" x14ac:dyDescent="0.2">
      <c r="A171" t="s">
        <v>94</v>
      </c>
      <c r="B171" t="s">
        <v>73</v>
      </c>
      <c r="C171" t="s">
        <v>41</v>
      </c>
      <c r="D171">
        <v>1011</v>
      </c>
      <c r="E171">
        <v>890</v>
      </c>
      <c r="F171">
        <v>684</v>
      </c>
      <c r="G171">
        <v>903</v>
      </c>
      <c r="L171">
        <v>3488</v>
      </c>
      <c r="N171" s="2"/>
      <c r="O171" s="2"/>
      <c r="P171" s="2"/>
      <c r="Q171" s="2"/>
    </row>
    <row r="172" spans="1:17" x14ac:dyDescent="0.2">
      <c r="A172" t="s">
        <v>95</v>
      </c>
      <c r="B172" t="s">
        <v>73</v>
      </c>
      <c r="C172" t="s">
        <v>41</v>
      </c>
      <c r="D172">
        <v>843</v>
      </c>
      <c r="E172">
        <v>682</v>
      </c>
      <c r="F172">
        <v>707</v>
      </c>
      <c r="G172">
        <v>982</v>
      </c>
      <c r="L172">
        <v>3214</v>
      </c>
      <c r="N172" s="2"/>
      <c r="O172" s="2"/>
      <c r="P172" s="2"/>
      <c r="Q172" s="2"/>
    </row>
    <row r="173" spans="1:17" x14ac:dyDescent="0.2">
      <c r="A173" t="s">
        <v>96</v>
      </c>
      <c r="B173" t="s">
        <v>73</v>
      </c>
      <c r="C173" t="s">
        <v>41</v>
      </c>
      <c r="D173">
        <v>844</v>
      </c>
      <c r="E173">
        <v>999</v>
      </c>
      <c r="F173">
        <v>729</v>
      </c>
      <c r="G173">
        <v>903</v>
      </c>
      <c r="L173">
        <v>3475</v>
      </c>
      <c r="N173" s="2"/>
      <c r="O173" s="2"/>
      <c r="P173" s="2"/>
      <c r="Q173" s="2"/>
    </row>
    <row r="174" spans="1:17" x14ac:dyDescent="0.2">
      <c r="A174" t="s">
        <v>97</v>
      </c>
      <c r="B174" t="s">
        <v>73</v>
      </c>
      <c r="C174" t="s">
        <v>41</v>
      </c>
      <c r="D174">
        <v>1161</v>
      </c>
      <c r="E174">
        <v>947</v>
      </c>
      <c r="F174">
        <v>707</v>
      </c>
      <c r="G174">
        <v>992</v>
      </c>
      <c r="L174">
        <v>3807</v>
      </c>
      <c r="N174" s="2"/>
      <c r="O174" s="2"/>
      <c r="P174" s="2"/>
      <c r="Q174" s="2"/>
    </row>
    <row r="176" spans="1:17" x14ac:dyDescent="0.2">
      <c r="D176">
        <f>SUM(D161:D174)</f>
        <v>13009</v>
      </c>
      <c r="E176">
        <f t="shared" ref="E176:L176" si="24">SUM(E161:E174)</f>
        <v>10393</v>
      </c>
      <c r="F176">
        <f t="shared" si="24"/>
        <v>9310</v>
      </c>
      <c r="G176">
        <f t="shared" si="24"/>
        <v>12317</v>
      </c>
      <c r="L176">
        <f t="shared" si="24"/>
        <v>45029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11A27E-3384-E249-B927-4468D80FEAAA}">
  <dimension ref="A1:S40"/>
  <sheetViews>
    <sheetView tabSelected="1" workbookViewId="0">
      <selection activeCell="T9" sqref="T9"/>
    </sheetView>
  </sheetViews>
  <sheetFormatPr baseColWidth="10" defaultRowHeight="16" x14ac:dyDescent="0.2"/>
  <cols>
    <col min="2" max="2" width="17.83203125" customWidth="1"/>
    <col min="12" max="12" width="15.5" customWidth="1"/>
  </cols>
  <sheetData>
    <row r="1" spans="1:19" x14ac:dyDescent="0.2">
      <c r="A1" s="5" t="s">
        <v>104</v>
      </c>
      <c r="B1" s="5"/>
      <c r="C1" s="5"/>
      <c r="D1" s="5"/>
      <c r="E1" s="5"/>
      <c r="F1" s="5"/>
      <c r="G1" s="5"/>
      <c r="H1" s="5"/>
      <c r="I1" s="5"/>
      <c r="K1" s="5" t="s">
        <v>105</v>
      </c>
      <c r="L1" s="5"/>
      <c r="M1" s="5"/>
      <c r="N1" s="5"/>
      <c r="O1" s="5"/>
      <c r="P1" s="5"/>
      <c r="Q1" s="5"/>
      <c r="R1" s="5"/>
      <c r="S1" s="5"/>
    </row>
    <row r="2" spans="1:19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98</v>
      </c>
      <c r="I2" s="1" t="s">
        <v>99</v>
      </c>
      <c r="K2" s="1" t="s">
        <v>0</v>
      </c>
      <c r="L2" s="1" t="s">
        <v>1</v>
      </c>
      <c r="M2" s="1" t="s">
        <v>2</v>
      </c>
      <c r="N2" s="1" t="s">
        <v>3</v>
      </c>
      <c r="O2" s="1" t="s">
        <v>4</v>
      </c>
      <c r="P2" s="1" t="s">
        <v>5</v>
      </c>
      <c r="Q2" s="1" t="s">
        <v>6</v>
      </c>
      <c r="R2" s="1" t="s">
        <v>98</v>
      </c>
      <c r="S2" s="1" t="s">
        <v>99</v>
      </c>
    </row>
    <row r="3" spans="1:19" x14ac:dyDescent="0.2">
      <c r="A3" t="s">
        <v>24</v>
      </c>
      <c r="B3" t="s">
        <v>18</v>
      </c>
      <c r="C3" t="s">
        <v>25</v>
      </c>
      <c r="D3">
        <v>1275</v>
      </c>
      <c r="E3">
        <v>1052</v>
      </c>
      <c r="F3">
        <v>870</v>
      </c>
      <c r="G3">
        <f>H3-I3</f>
        <v>1907</v>
      </c>
      <c r="H3">
        <v>2206</v>
      </c>
      <c r="I3">
        <v>299</v>
      </c>
      <c r="K3" t="s">
        <v>40</v>
      </c>
      <c r="L3" t="s">
        <v>18</v>
      </c>
      <c r="M3" t="s">
        <v>41</v>
      </c>
      <c r="N3">
        <v>551</v>
      </c>
      <c r="O3">
        <v>386</v>
      </c>
      <c r="P3">
        <v>580</v>
      </c>
      <c r="Q3">
        <f>R3-S3</f>
        <v>443</v>
      </c>
      <c r="R3">
        <v>612</v>
      </c>
      <c r="S3">
        <v>169</v>
      </c>
    </row>
    <row r="4" spans="1:19" x14ac:dyDescent="0.2">
      <c r="A4" t="s">
        <v>26</v>
      </c>
      <c r="B4" t="s">
        <v>18</v>
      </c>
      <c r="C4" t="s">
        <v>25</v>
      </c>
      <c r="D4">
        <v>1226</v>
      </c>
      <c r="E4">
        <v>1041</v>
      </c>
      <c r="F4">
        <v>682</v>
      </c>
      <c r="G4">
        <f t="shared" ref="G4:G10" si="0">H4-I4</f>
        <v>1132</v>
      </c>
      <c r="H4">
        <v>1458</v>
      </c>
      <c r="I4">
        <v>326</v>
      </c>
      <c r="K4" t="s">
        <v>42</v>
      </c>
      <c r="L4" t="s">
        <v>18</v>
      </c>
      <c r="M4" t="s">
        <v>41</v>
      </c>
      <c r="N4">
        <v>1077</v>
      </c>
      <c r="O4">
        <v>830</v>
      </c>
      <c r="P4">
        <v>704</v>
      </c>
      <c r="Q4">
        <f t="shared" ref="Q4:Q6" si="1">R4-S4</f>
        <v>675</v>
      </c>
      <c r="R4">
        <v>815</v>
      </c>
      <c r="S4">
        <v>140</v>
      </c>
    </row>
    <row r="5" spans="1:19" x14ac:dyDescent="0.2">
      <c r="A5" t="s">
        <v>27</v>
      </c>
      <c r="B5" t="s">
        <v>18</v>
      </c>
      <c r="C5" t="s">
        <v>25</v>
      </c>
      <c r="D5">
        <v>1314</v>
      </c>
      <c r="E5">
        <v>994</v>
      </c>
      <c r="F5">
        <v>785</v>
      </c>
      <c r="G5">
        <f t="shared" si="0"/>
        <v>1724</v>
      </c>
      <c r="H5">
        <v>2025</v>
      </c>
      <c r="I5">
        <v>301</v>
      </c>
      <c r="K5" t="s">
        <v>43</v>
      </c>
      <c r="L5" t="s">
        <v>18</v>
      </c>
      <c r="M5" t="s">
        <v>41</v>
      </c>
      <c r="N5">
        <v>833</v>
      </c>
      <c r="O5">
        <v>737</v>
      </c>
      <c r="P5">
        <v>633</v>
      </c>
      <c r="Q5">
        <f t="shared" si="1"/>
        <v>522</v>
      </c>
      <c r="R5">
        <v>691</v>
      </c>
      <c r="S5">
        <v>169</v>
      </c>
    </row>
    <row r="6" spans="1:19" x14ac:dyDescent="0.2">
      <c r="A6" t="s">
        <v>28</v>
      </c>
      <c r="B6" t="s">
        <v>18</v>
      </c>
      <c r="C6" t="s">
        <v>25</v>
      </c>
      <c r="D6">
        <v>1603</v>
      </c>
      <c r="E6">
        <v>1080</v>
      </c>
      <c r="F6">
        <v>932</v>
      </c>
      <c r="G6">
        <f t="shared" si="0"/>
        <v>1394</v>
      </c>
      <c r="H6">
        <v>1784</v>
      </c>
      <c r="I6">
        <v>390</v>
      </c>
      <c r="K6" t="s">
        <v>44</v>
      </c>
      <c r="L6" t="s">
        <v>18</v>
      </c>
      <c r="M6" t="s">
        <v>41</v>
      </c>
      <c r="N6">
        <v>924</v>
      </c>
      <c r="O6">
        <v>804</v>
      </c>
      <c r="P6">
        <v>650</v>
      </c>
      <c r="Q6">
        <f t="shared" si="1"/>
        <v>806</v>
      </c>
      <c r="R6">
        <v>937</v>
      </c>
      <c r="S6">
        <v>131</v>
      </c>
    </row>
    <row r="7" spans="1:19" x14ac:dyDescent="0.2">
      <c r="A7" t="s">
        <v>29</v>
      </c>
      <c r="B7" t="s">
        <v>18</v>
      </c>
      <c r="C7" t="s">
        <v>25</v>
      </c>
      <c r="D7">
        <v>1108</v>
      </c>
      <c r="E7">
        <v>1391</v>
      </c>
      <c r="F7">
        <v>723</v>
      </c>
      <c r="G7">
        <f t="shared" si="0"/>
        <v>1633</v>
      </c>
      <c r="H7">
        <v>1970</v>
      </c>
      <c r="I7">
        <v>337</v>
      </c>
      <c r="M7" s="3" t="s">
        <v>100</v>
      </c>
      <c r="N7">
        <f>AVERAGE(N3:N6)</f>
        <v>846.25</v>
      </c>
      <c r="O7">
        <f t="shared" ref="O7:Q7" si="2">AVERAGE(O3:O6)</f>
        <v>689.25</v>
      </c>
      <c r="P7">
        <f t="shared" si="2"/>
        <v>641.75</v>
      </c>
      <c r="Q7">
        <f t="shared" si="2"/>
        <v>611.5</v>
      </c>
    </row>
    <row r="8" spans="1:19" x14ac:dyDescent="0.2">
      <c r="A8" t="s">
        <v>30</v>
      </c>
      <c r="B8" t="s">
        <v>18</v>
      </c>
      <c r="C8" t="s">
        <v>25</v>
      </c>
      <c r="D8">
        <v>1325</v>
      </c>
      <c r="E8">
        <v>1021</v>
      </c>
      <c r="F8">
        <v>975</v>
      </c>
      <c r="G8">
        <f t="shared" si="0"/>
        <v>1330</v>
      </c>
      <c r="H8">
        <v>1811</v>
      </c>
      <c r="I8">
        <v>481</v>
      </c>
      <c r="M8" s="3" t="s">
        <v>101</v>
      </c>
      <c r="N8">
        <f>N7/SUM($N7:$Q7)*100</f>
        <v>30.345136709995518</v>
      </c>
      <c r="O8">
        <f t="shared" ref="O8:P8" si="3">O7/SUM($N7:$Q7)*100</f>
        <v>24.715374271627073</v>
      </c>
      <c r="P8">
        <f t="shared" si="3"/>
        <v>23.01210219632452</v>
      </c>
      <c r="Q8">
        <f>Q7/SUM($N7:$Q7)*100</f>
        <v>21.927386822052892</v>
      </c>
      <c r="R8">
        <f>SUM(N8:Q8)</f>
        <v>100.00000000000001</v>
      </c>
    </row>
    <row r="9" spans="1:19" x14ac:dyDescent="0.2">
      <c r="A9" t="s">
        <v>31</v>
      </c>
      <c r="B9" t="s">
        <v>18</v>
      </c>
      <c r="C9" t="s">
        <v>25</v>
      </c>
      <c r="D9">
        <v>1631</v>
      </c>
      <c r="E9">
        <v>1588</v>
      </c>
      <c r="F9">
        <v>1193</v>
      </c>
      <c r="G9">
        <f t="shared" si="0"/>
        <v>1958</v>
      </c>
      <c r="H9">
        <v>2267</v>
      </c>
      <c r="I9">
        <v>309</v>
      </c>
    </row>
    <row r="10" spans="1:19" x14ac:dyDescent="0.2">
      <c r="A10" t="s">
        <v>32</v>
      </c>
      <c r="B10" t="s">
        <v>18</v>
      </c>
      <c r="C10" t="s">
        <v>25</v>
      </c>
      <c r="D10">
        <v>1030</v>
      </c>
      <c r="E10">
        <v>1248</v>
      </c>
      <c r="F10">
        <v>576</v>
      </c>
      <c r="G10">
        <f t="shared" si="0"/>
        <v>1226</v>
      </c>
      <c r="H10">
        <v>1407</v>
      </c>
      <c r="I10">
        <v>181</v>
      </c>
      <c r="K10" t="s">
        <v>67</v>
      </c>
      <c r="L10" t="s">
        <v>48</v>
      </c>
      <c r="M10" t="s">
        <v>41</v>
      </c>
      <c r="N10">
        <v>1080</v>
      </c>
      <c r="O10">
        <v>727</v>
      </c>
      <c r="P10">
        <v>633</v>
      </c>
      <c r="Q10">
        <f>R10-S10</f>
        <v>921</v>
      </c>
      <c r="R10">
        <v>1078</v>
      </c>
      <c r="S10">
        <v>157</v>
      </c>
    </row>
    <row r="11" spans="1:19" x14ac:dyDescent="0.2">
      <c r="C11" s="3" t="s">
        <v>100</v>
      </c>
      <c r="D11">
        <f>AVERAGE(D3:D10)</f>
        <v>1314</v>
      </c>
      <c r="E11">
        <f t="shared" ref="E11:G11" si="4">AVERAGE(E3:E10)</f>
        <v>1176.875</v>
      </c>
      <c r="F11">
        <f t="shared" si="4"/>
        <v>842</v>
      </c>
      <c r="G11">
        <f t="shared" si="4"/>
        <v>1538</v>
      </c>
      <c r="K11" t="s">
        <v>68</v>
      </c>
      <c r="L11" t="s">
        <v>48</v>
      </c>
      <c r="M11" t="s">
        <v>41</v>
      </c>
      <c r="N11">
        <v>926</v>
      </c>
      <c r="O11">
        <v>550</v>
      </c>
      <c r="P11">
        <v>580</v>
      </c>
      <c r="Q11">
        <f t="shared" ref="Q11:Q14" si="5">R11-S11</f>
        <v>717</v>
      </c>
      <c r="R11">
        <v>861</v>
      </c>
      <c r="S11">
        <v>144</v>
      </c>
    </row>
    <row r="12" spans="1:19" x14ac:dyDescent="0.2">
      <c r="C12" s="3" t="s">
        <v>101</v>
      </c>
      <c r="D12">
        <f>D11/SUM($D11:$G11)*100</f>
        <v>26.976672569096927</v>
      </c>
      <c r="E12">
        <f t="shared" ref="E12:F12" si="6">E11/SUM($D11:$G11)*100</f>
        <v>24.161469961762517</v>
      </c>
      <c r="F12">
        <f t="shared" si="6"/>
        <v>17.286421844124515</v>
      </c>
      <c r="G12">
        <f>G11/SUM($D11:$G11)*100</f>
        <v>31.575435625016041</v>
      </c>
      <c r="K12" t="s">
        <v>69</v>
      </c>
      <c r="L12" t="s">
        <v>48</v>
      </c>
      <c r="M12" t="s">
        <v>41</v>
      </c>
      <c r="N12">
        <v>806</v>
      </c>
      <c r="O12">
        <v>634</v>
      </c>
      <c r="P12">
        <v>545</v>
      </c>
      <c r="Q12">
        <f t="shared" si="5"/>
        <v>683</v>
      </c>
      <c r="R12">
        <v>840</v>
      </c>
      <c r="S12">
        <v>157</v>
      </c>
    </row>
    <row r="13" spans="1:19" x14ac:dyDescent="0.2">
      <c r="K13" t="s">
        <v>70</v>
      </c>
      <c r="L13" t="s">
        <v>48</v>
      </c>
      <c r="M13" t="s">
        <v>41</v>
      </c>
      <c r="N13">
        <v>1059</v>
      </c>
      <c r="O13">
        <v>736</v>
      </c>
      <c r="P13">
        <v>675</v>
      </c>
      <c r="Q13">
        <f t="shared" si="5"/>
        <v>870</v>
      </c>
      <c r="R13">
        <v>1064</v>
      </c>
      <c r="S13">
        <v>194</v>
      </c>
    </row>
    <row r="14" spans="1:19" x14ac:dyDescent="0.2">
      <c r="A14" t="s">
        <v>53</v>
      </c>
      <c r="B14" t="s">
        <v>48</v>
      </c>
      <c r="C14" t="s">
        <v>25</v>
      </c>
      <c r="D14">
        <v>1282</v>
      </c>
      <c r="E14">
        <v>989</v>
      </c>
      <c r="F14">
        <v>670</v>
      </c>
      <c r="G14">
        <f>H14-I14</f>
        <v>1680</v>
      </c>
      <c r="H14">
        <v>1983</v>
      </c>
      <c r="I14">
        <v>303</v>
      </c>
      <c r="K14" t="s">
        <v>71</v>
      </c>
      <c r="L14" t="s">
        <v>48</v>
      </c>
      <c r="M14" t="s">
        <v>41</v>
      </c>
      <c r="N14">
        <v>1050</v>
      </c>
      <c r="O14">
        <v>919</v>
      </c>
      <c r="P14">
        <v>781</v>
      </c>
      <c r="Q14">
        <f t="shared" si="5"/>
        <v>726</v>
      </c>
      <c r="R14">
        <v>852</v>
      </c>
      <c r="S14">
        <v>126</v>
      </c>
    </row>
    <row r="15" spans="1:19" x14ac:dyDescent="0.2">
      <c r="A15" t="s">
        <v>54</v>
      </c>
      <c r="B15" t="s">
        <v>48</v>
      </c>
      <c r="C15" t="s">
        <v>25</v>
      </c>
      <c r="D15">
        <v>1164</v>
      </c>
      <c r="E15">
        <v>957</v>
      </c>
      <c r="F15">
        <v>561</v>
      </c>
      <c r="G15">
        <f t="shared" ref="G15:G23" si="7">H15-I15</f>
        <v>1249</v>
      </c>
      <c r="H15">
        <v>1670</v>
      </c>
      <c r="I15">
        <v>421</v>
      </c>
      <c r="M15" s="3" t="s">
        <v>100</v>
      </c>
      <c r="N15">
        <f>AVERAGE(N10:N14)</f>
        <v>984.2</v>
      </c>
      <c r="O15">
        <f t="shared" ref="O15:Q15" si="8">AVERAGE(O10:O14)</f>
        <v>713.2</v>
      </c>
      <c r="P15">
        <f t="shared" si="8"/>
        <v>642.79999999999995</v>
      </c>
      <c r="Q15">
        <f t="shared" si="8"/>
        <v>783.4</v>
      </c>
    </row>
    <row r="16" spans="1:19" x14ac:dyDescent="0.2">
      <c r="A16" t="s">
        <v>55</v>
      </c>
      <c r="B16" t="s">
        <v>48</v>
      </c>
      <c r="C16" t="s">
        <v>25</v>
      </c>
      <c r="D16">
        <v>1199</v>
      </c>
      <c r="E16">
        <v>1234</v>
      </c>
      <c r="F16">
        <v>811</v>
      </c>
      <c r="G16">
        <f t="shared" si="7"/>
        <v>1319</v>
      </c>
      <c r="H16">
        <v>1786</v>
      </c>
      <c r="I16">
        <v>467</v>
      </c>
      <c r="M16" s="3" t="s">
        <v>101</v>
      </c>
      <c r="N16">
        <f>N15/SUM($N15:$Q15)*100</f>
        <v>31.508515815085158</v>
      </c>
      <c r="O16">
        <f t="shared" ref="O16:P16" si="9">O15/SUM($N15:$Q15)*100</f>
        <v>22.832629017799977</v>
      </c>
      <c r="P16">
        <f t="shared" si="9"/>
        <v>20.578819311051351</v>
      </c>
      <c r="Q16">
        <f>Q15/SUM($N15:$Q15)*100</f>
        <v>25.080035856063514</v>
      </c>
      <c r="R16">
        <f>SUM(N16:Q16)</f>
        <v>100</v>
      </c>
    </row>
    <row r="17" spans="1:19" x14ac:dyDescent="0.2">
      <c r="A17" t="s">
        <v>56</v>
      </c>
      <c r="B17" t="s">
        <v>48</v>
      </c>
      <c r="C17" t="s">
        <v>25</v>
      </c>
      <c r="D17">
        <v>1308</v>
      </c>
      <c r="E17">
        <v>1136</v>
      </c>
      <c r="F17">
        <v>839</v>
      </c>
      <c r="G17">
        <f t="shared" si="7"/>
        <v>1623</v>
      </c>
      <c r="H17">
        <v>2062</v>
      </c>
      <c r="I17">
        <v>439</v>
      </c>
    </row>
    <row r="18" spans="1:19" x14ac:dyDescent="0.2">
      <c r="A18" t="s">
        <v>57</v>
      </c>
      <c r="B18" t="s">
        <v>48</v>
      </c>
      <c r="C18" t="s">
        <v>25</v>
      </c>
      <c r="D18">
        <v>1250</v>
      </c>
      <c r="E18">
        <v>1557</v>
      </c>
      <c r="F18">
        <v>865</v>
      </c>
      <c r="G18">
        <f t="shared" si="7"/>
        <v>1541</v>
      </c>
      <c r="H18">
        <v>2021</v>
      </c>
      <c r="I18">
        <v>480</v>
      </c>
      <c r="K18" t="s">
        <v>93</v>
      </c>
      <c r="L18" t="s">
        <v>73</v>
      </c>
      <c r="M18" t="s">
        <v>41</v>
      </c>
      <c r="N18">
        <v>844</v>
      </c>
      <c r="O18">
        <v>552</v>
      </c>
      <c r="P18">
        <v>702</v>
      </c>
      <c r="Q18">
        <f>R18-S18</f>
        <v>650</v>
      </c>
      <c r="R18">
        <v>787</v>
      </c>
      <c r="S18">
        <v>137</v>
      </c>
    </row>
    <row r="19" spans="1:19" x14ac:dyDescent="0.2">
      <c r="A19" t="s">
        <v>58</v>
      </c>
      <c r="B19" t="s">
        <v>48</v>
      </c>
      <c r="C19" t="s">
        <v>25</v>
      </c>
      <c r="D19">
        <v>1204</v>
      </c>
      <c r="E19">
        <v>998</v>
      </c>
      <c r="F19">
        <v>600</v>
      </c>
      <c r="G19">
        <f t="shared" si="7"/>
        <v>1061</v>
      </c>
      <c r="H19">
        <v>1391</v>
      </c>
      <c r="I19">
        <v>330</v>
      </c>
      <c r="K19" t="s">
        <v>94</v>
      </c>
      <c r="L19" t="s">
        <v>73</v>
      </c>
      <c r="M19" t="s">
        <v>41</v>
      </c>
      <c r="N19">
        <v>1011</v>
      </c>
      <c r="O19">
        <v>890</v>
      </c>
      <c r="P19">
        <v>684</v>
      </c>
      <c r="Q19">
        <f t="shared" ref="Q19:Q22" si="10">R19-S19</f>
        <v>754</v>
      </c>
      <c r="R19">
        <v>903</v>
      </c>
      <c r="S19">
        <v>149</v>
      </c>
    </row>
    <row r="20" spans="1:19" x14ac:dyDescent="0.2">
      <c r="A20" t="s">
        <v>59</v>
      </c>
      <c r="B20" t="s">
        <v>48</v>
      </c>
      <c r="C20" t="s">
        <v>25</v>
      </c>
      <c r="D20">
        <v>1271</v>
      </c>
      <c r="E20">
        <v>1301</v>
      </c>
      <c r="F20">
        <v>722</v>
      </c>
      <c r="G20">
        <f t="shared" si="7"/>
        <v>1479</v>
      </c>
      <c r="H20">
        <v>1913</v>
      </c>
      <c r="I20">
        <v>434</v>
      </c>
      <c r="K20" t="s">
        <v>95</v>
      </c>
      <c r="L20" t="s">
        <v>73</v>
      </c>
      <c r="M20" t="s">
        <v>41</v>
      </c>
      <c r="N20">
        <v>843</v>
      </c>
      <c r="O20">
        <v>682</v>
      </c>
      <c r="P20">
        <v>707</v>
      </c>
      <c r="Q20">
        <f t="shared" si="10"/>
        <v>810</v>
      </c>
      <c r="R20">
        <v>982</v>
      </c>
      <c r="S20">
        <v>172</v>
      </c>
    </row>
    <row r="21" spans="1:19" x14ac:dyDescent="0.2">
      <c r="A21" t="s">
        <v>60</v>
      </c>
      <c r="B21" t="s">
        <v>48</v>
      </c>
      <c r="C21" t="s">
        <v>25</v>
      </c>
      <c r="D21">
        <v>1221</v>
      </c>
      <c r="E21">
        <v>1271</v>
      </c>
      <c r="F21">
        <v>816</v>
      </c>
      <c r="G21">
        <f t="shared" si="7"/>
        <v>1585</v>
      </c>
      <c r="H21">
        <v>1947</v>
      </c>
      <c r="I21">
        <v>362</v>
      </c>
      <c r="K21" t="s">
        <v>96</v>
      </c>
      <c r="L21" t="s">
        <v>73</v>
      </c>
      <c r="M21" t="s">
        <v>41</v>
      </c>
      <c r="N21">
        <v>844</v>
      </c>
      <c r="O21">
        <v>999</v>
      </c>
      <c r="P21">
        <v>729</v>
      </c>
      <c r="Q21">
        <f t="shared" si="10"/>
        <v>702</v>
      </c>
      <c r="R21">
        <v>903</v>
      </c>
      <c r="S21">
        <v>201</v>
      </c>
    </row>
    <row r="22" spans="1:19" x14ac:dyDescent="0.2">
      <c r="A22" t="s">
        <v>61</v>
      </c>
      <c r="B22" t="s">
        <v>48</v>
      </c>
      <c r="C22" t="s">
        <v>25</v>
      </c>
      <c r="D22">
        <v>1305</v>
      </c>
      <c r="E22">
        <v>1063</v>
      </c>
      <c r="F22">
        <v>843</v>
      </c>
      <c r="G22">
        <f t="shared" si="7"/>
        <v>1723</v>
      </c>
      <c r="H22">
        <v>2072</v>
      </c>
      <c r="I22">
        <v>349</v>
      </c>
      <c r="K22" t="s">
        <v>97</v>
      </c>
      <c r="L22" t="s">
        <v>73</v>
      </c>
      <c r="M22" t="s">
        <v>41</v>
      </c>
      <c r="N22">
        <v>1161</v>
      </c>
      <c r="O22">
        <v>947</v>
      </c>
      <c r="P22">
        <v>707</v>
      </c>
      <c r="Q22">
        <f t="shared" si="10"/>
        <v>826</v>
      </c>
      <c r="R22">
        <v>992</v>
      </c>
      <c r="S22">
        <v>166</v>
      </c>
    </row>
    <row r="23" spans="1:19" x14ac:dyDescent="0.2">
      <c r="A23" t="s">
        <v>62</v>
      </c>
      <c r="B23" t="s">
        <v>48</v>
      </c>
      <c r="C23" t="s">
        <v>25</v>
      </c>
      <c r="D23">
        <v>1095</v>
      </c>
      <c r="E23">
        <v>1108</v>
      </c>
      <c r="F23">
        <v>585</v>
      </c>
      <c r="G23">
        <f t="shared" si="7"/>
        <v>1338</v>
      </c>
      <c r="H23">
        <v>1549</v>
      </c>
      <c r="I23">
        <v>211</v>
      </c>
      <c r="M23" s="3" t="s">
        <v>100</v>
      </c>
      <c r="N23">
        <f>AVERAGE(N18:N22)</f>
        <v>940.6</v>
      </c>
      <c r="O23">
        <f t="shared" ref="O23:Q23" si="11">AVERAGE(O18:O22)</f>
        <v>814</v>
      </c>
      <c r="P23">
        <f t="shared" si="11"/>
        <v>705.8</v>
      </c>
      <c r="Q23">
        <f t="shared" si="11"/>
        <v>748.4</v>
      </c>
    </row>
    <row r="24" spans="1:19" x14ac:dyDescent="0.2">
      <c r="C24" s="3" t="s">
        <v>100</v>
      </c>
      <c r="D24">
        <f>AVERAGE(D14:D23)</f>
        <v>1229.9000000000001</v>
      </c>
      <c r="E24">
        <f t="shared" ref="E24:G24" si="12">AVERAGE(E14:E23)</f>
        <v>1161.4000000000001</v>
      </c>
      <c r="F24">
        <f t="shared" si="12"/>
        <v>731.2</v>
      </c>
      <c r="G24">
        <f t="shared" si="12"/>
        <v>1459.8</v>
      </c>
      <c r="M24" s="3" t="s">
        <v>101</v>
      </c>
      <c r="N24">
        <f>N23/SUM($N23:$Q23)*100</f>
        <v>29.313138868112691</v>
      </c>
      <c r="O24">
        <f t="shared" ref="O24:P24" si="13">O23/SUM($N23:$Q23)*100</f>
        <v>25.367738718524063</v>
      </c>
      <c r="P24">
        <f t="shared" si="13"/>
        <v>21.99576165544752</v>
      </c>
      <c r="Q24">
        <f>Q23/SUM($N23:$Q23)*100</f>
        <v>23.323360757915733</v>
      </c>
      <c r="R24">
        <f>SUM(N24:Q24)</f>
        <v>100.00000000000001</v>
      </c>
    </row>
    <row r="25" spans="1:19" x14ac:dyDescent="0.2">
      <c r="C25" s="3" t="s">
        <v>101</v>
      </c>
      <c r="D25">
        <f>D24/SUM($D24:$G24)*100</f>
        <v>26.840233070728676</v>
      </c>
      <c r="E25">
        <f t="shared" ref="E25:G25" si="14">E24/SUM($D24:$G24)*100</f>
        <v>25.345350588132597</v>
      </c>
      <c r="F25">
        <f t="shared" si="14"/>
        <v>15.957052135390526</v>
      </c>
      <c r="G25">
        <f t="shared" si="14"/>
        <v>31.857364205748201</v>
      </c>
    </row>
    <row r="26" spans="1:19" x14ac:dyDescent="0.2">
      <c r="M26" s="3" t="s">
        <v>102</v>
      </c>
      <c r="N26">
        <f>AVERAGE(N8,N16,N24)</f>
        <v>30.388930464397788</v>
      </c>
      <c r="O26">
        <f t="shared" ref="O26:Q26" si="15">AVERAGE(O8,O16,O24)</f>
        <v>24.305247335983704</v>
      </c>
      <c r="P26">
        <f t="shared" si="15"/>
        <v>21.862227720941132</v>
      </c>
      <c r="Q26">
        <f t="shared" si="15"/>
        <v>23.44359447867738</v>
      </c>
    </row>
    <row r="27" spans="1:19" x14ac:dyDescent="0.2">
      <c r="A27" t="s">
        <v>78</v>
      </c>
      <c r="B27" t="s">
        <v>73</v>
      </c>
      <c r="C27" t="s">
        <v>25</v>
      </c>
      <c r="D27">
        <v>758</v>
      </c>
      <c r="E27">
        <v>1102</v>
      </c>
      <c r="F27">
        <v>619</v>
      </c>
      <c r="G27">
        <f>H27-I27</f>
        <v>1598</v>
      </c>
      <c r="H27">
        <v>1922</v>
      </c>
      <c r="I27" s="4">
        <v>324</v>
      </c>
      <c r="M27" s="3" t="s">
        <v>103</v>
      </c>
      <c r="N27">
        <f>STDEV(N8,N16,N24)</f>
        <v>1.0983434820301077</v>
      </c>
      <c r="O27">
        <f t="shared" ref="O27:Q27" si="16">STDEV(O8,O16,O24)</f>
        <v>1.3163769886250312</v>
      </c>
      <c r="P27">
        <f t="shared" si="16"/>
        <v>1.2221251505837676</v>
      </c>
      <c r="Q27">
        <f t="shared" si="16"/>
        <v>1.5797598214976127</v>
      </c>
    </row>
    <row r="28" spans="1:19" x14ac:dyDescent="0.2">
      <c r="A28" t="s">
        <v>79</v>
      </c>
      <c r="B28" t="s">
        <v>73</v>
      </c>
      <c r="C28" t="s">
        <v>25</v>
      </c>
      <c r="D28">
        <v>1132</v>
      </c>
      <c r="E28">
        <v>990</v>
      </c>
      <c r="F28">
        <v>682</v>
      </c>
      <c r="G28">
        <v>1884</v>
      </c>
      <c r="H28">
        <v>1884</v>
      </c>
      <c r="I28" s="4">
        <v>243</v>
      </c>
    </row>
    <row r="29" spans="1:19" x14ac:dyDescent="0.2">
      <c r="A29" t="s">
        <v>80</v>
      </c>
      <c r="B29" t="s">
        <v>73</v>
      </c>
      <c r="C29" t="s">
        <v>25</v>
      </c>
      <c r="D29">
        <v>1055</v>
      </c>
      <c r="E29">
        <v>1140</v>
      </c>
      <c r="F29">
        <v>757</v>
      </c>
      <c r="G29">
        <v>1548</v>
      </c>
      <c r="H29">
        <v>1548</v>
      </c>
      <c r="I29" s="4">
        <v>261</v>
      </c>
    </row>
    <row r="30" spans="1:19" x14ac:dyDescent="0.2">
      <c r="A30" t="s">
        <v>81</v>
      </c>
      <c r="B30" t="s">
        <v>73</v>
      </c>
      <c r="C30" t="s">
        <v>25</v>
      </c>
      <c r="D30">
        <v>1169</v>
      </c>
      <c r="E30">
        <v>1090</v>
      </c>
      <c r="F30">
        <v>1056</v>
      </c>
      <c r="G30">
        <v>1694</v>
      </c>
      <c r="H30">
        <v>1694</v>
      </c>
      <c r="I30" s="4">
        <v>314</v>
      </c>
    </row>
    <row r="31" spans="1:19" x14ac:dyDescent="0.2">
      <c r="A31" t="s">
        <v>82</v>
      </c>
      <c r="B31" t="s">
        <v>73</v>
      </c>
      <c r="C31" t="s">
        <v>25</v>
      </c>
      <c r="D31">
        <v>1154</v>
      </c>
      <c r="E31">
        <v>1371</v>
      </c>
      <c r="F31">
        <v>719</v>
      </c>
      <c r="G31">
        <v>1639</v>
      </c>
      <c r="H31">
        <v>1639</v>
      </c>
      <c r="I31" s="4">
        <v>391</v>
      </c>
    </row>
    <row r="32" spans="1:19" x14ac:dyDescent="0.2">
      <c r="A32" t="s">
        <v>83</v>
      </c>
      <c r="B32" t="s">
        <v>73</v>
      </c>
      <c r="C32" t="s">
        <v>25</v>
      </c>
      <c r="D32">
        <v>1053</v>
      </c>
      <c r="E32">
        <v>879</v>
      </c>
      <c r="F32">
        <v>881</v>
      </c>
      <c r="G32">
        <v>1957</v>
      </c>
      <c r="H32">
        <v>1957</v>
      </c>
      <c r="I32" s="4">
        <v>275</v>
      </c>
    </row>
    <row r="33" spans="1:9" x14ac:dyDescent="0.2">
      <c r="A33" t="s">
        <v>85</v>
      </c>
      <c r="B33" t="s">
        <v>73</v>
      </c>
      <c r="C33" t="s">
        <v>25</v>
      </c>
      <c r="D33">
        <v>941</v>
      </c>
      <c r="E33">
        <v>1160</v>
      </c>
      <c r="F33">
        <v>728</v>
      </c>
      <c r="G33">
        <v>1450</v>
      </c>
      <c r="H33">
        <v>1450</v>
      </c>
      <c r="I33" s="4">
        <v>226</v>
      </c>
    </row>
    <row r="34" spans="1:9" x14ac:dyDescent="0.2">
      <c r="A34" t="s">
        <v>86</v>
      </c>
      <c r="B34" t="s">
        <v>73</v>
      </c>
      <c r="C34" t="s">
        <v>25</v>
      </c>
      <c r="D34">
        <v>1115</v>
      </c>
      <c r="E34">
        <v>1023</v>
      </c>
      <c r="F34">
        <v>605</v>
      </c>
      <c r="G34">
        <v>1253</v>
      </c>
      <c r="H34">
        <v>1253</v>
      </c>
      <c r="I34" s="4">
        <v>205</v>
      </c>
    </row>
    <row r="35" spans="1:9" x14ac:dyDescent="0.2">
      <c r="A35" t="s">
        <v>87</v>
      </c>
      <c r="B35" t="s">
        <v>73</v>
      </c>
      <c r="C35" t="s">
        <v>25</v>
      </c>
      <c r="D35">
        <v>1068</v>
      </c>
      <c r="E35">
        <v>1158</v>
      </c>
      <c r="F35">
        <v>693</v>
      </c>
      <c r="G35">
        <v>1545</v>
      </c>
      <c r="H35">
        <v>1545</v>
      </c>
      <c r="I35" s="4">
        <v>250</v>
      </c>
    </row>
    <row r="36" spans="1:9" x14ac:dyDescent="0.2">
      <c r="C36" s="3" t="s">
        <v>100</v>
      </c>
      <c r="D36">
        <f>AVERAGE(D27:D35)</f>
        <v>1049.4444444444443</v>
      </c>
      <c r="E36">
        <f t="shared" ref="E36:G36" si="17">AVERAGE(E27:E35)</f>
        <v>1101.4444444444443</v>
      </c>
      <c r="F36">
        <f t="shared" si="17"/>
        <v>748.88888888888891</v>
      </c>
      <c r="G36">
        <f t="shared" si="17"/>
        <v>1618.6666666666667</v>
      </c>
    </row>
    <row r="37" spans="1:9" x14ac:dyDescent="0.2">
      <c r="C37" s="3" t="s">
        <v>101</v>
      </c>
      <c r="D37">
        <f>D36/SUM($D36:$G36)*100</f>
        <v>23.22579058673093</v>
      </c>
      <c r="E37">
        <f t="shared" ref="E37:G37" si="18">E36/SUM($D36:$G36)*100</f>
        <v>24.376629125067623</v>
      </c>
      <c r="F37">
        <f t="shared" si="18"/>
        <v>16.574042197413071</v>
      </c>
      <c r="G37">
        <f t="shared" si="18"/>
        <v>35.823538090788375</v>
      </c>
    </row>
    <row r="39" spans="1:9" x14ac:dyDescent="0.2">
      <c r="C39" s="3" t="s">
        <v>102</v>
      </c>
      <c r="D39">
        <f>AVERAGE(D12,D25,D37)</f>
        <v>25.680898742185509</v>
      </c>
      <c r="E39">
        <f t="shared" ref="E39:G39" si="19">AVERAGE(E12,E25,E37)</f>
        <v>24.627816558320912</v>
      </c>
      <c r="F39">
        <f t="shared" si="19"/>
        <v>16.605838725642705</v>
      </c>
      <c r="G39">
        <f t="shared" si="19"/>
        <v>33.085445973850874</v>
      </c>
    </row>
    <row r="40" spans="1:9" x14ac:dyDescent="0.2">
      <c r="C40" s="3" t="s">
        <v>103</v>
      </c>
      <c r="D40">
        <f>STDEV(D12,D25,D37)</f>
        <v>2.1272801826307317</v>
      </c>
      <c r="E40">
        <f t="shared" ref="E40:G40" si="20">STDEV(E12,E25,E37)</f>
        <v>0.63064623945749854</v>
      </c>
      <c r="F40">
        <f t="shared" si="20"/>
        <v>0.66525500376206548</v>
      </c>
      <c r="G40">
        <f t="shared" si="20"/>
        <v>2.3754435926337809</v>
      </c>
    </row>
  </sheetData>
  <mergeCells count="2">
    <mergeCell ref="A1:I1"/>
    <mergeCell ref="K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Fucci cell quantifiction</vt:lpstr>
      <vt:lpstr>Corrected(subplate sustraction)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Llorca Molina, Alfredo</dc:creator>
  <cp:lastModifiedBy>Llorca Molina, Alfredo</cp:lastModifiedBy>
  <dcterms:created xsi:type="dcterms:W3CDTF">2019-10-16T11:16:15Z</dcterms:created>
  <dcterms:modified xsi:type="dcterms:W3CDTF">2019-10-16T11:21:08Z</dcterms:modified>
</cp:coreProperties>
</file>