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mes Stafford\Dropbox\Weston Lab\tiff 2-10-2020\"/>
    </mc:Choice>
  </mc:AlternateContent>
  <bookViews>
    <workbookView xWindow="0" yWindow="0" windowWidth="22500" windowHeight="1087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E11" i="1"/>
  <c r="F11" i="1"/>
  <c r="G11" i="1"/>
  <c r="H11" i="1"/>
  <c r="D12" i="1"/>
  <c r="E12" i="1"/>
  <c r="F12" i="1"/>
  <c r="G12" i="1"/>
  <c r="H12" i="1"/>
  <c r="D13" i="1"/>
  <c r="E13" i="1"/>
  <c r="F13" i="1"/>
  <c r="G13" i="1"/>
  <c r="H13" i="1"/>
  <c r="L11" i="1" l="1"/>
  <c r="T13" i="1" l="1"/>
  <c r="I13" i="1"/>
  <c r="AB13" i="1" s="1"/>
  <c r="Q13" i="1"/>
  <c r="P13" i="1"/>
  <c r="O13" i="1"/>
  <c r="X13" i="1" s="1"/>
  <c r="N13" i="1"/>
  <c r="M13" i="1"/>
  <c r="L13" i="1"/>
  <c r="Q12" i="1"/>
  <c r="P12" i="1"/>
  <c r="O12" i="1"/>
  <c r="N12" i="1"/>
  <c r="M12" i="1"/>
  <c r="L12" i="1"/>
  <c r="Q11" i="1"/>
  <c r="P11" i="1"/>
  <c r="O11" i="1"/>
  <c r="N11" i="1"/>
  <c r="M11" i="1"/>
  <c r="AD11" i="1" s="1"/>
  <c r="I12" i="1"/>
  <c r="U12" i="1" s="1"/>
  <c r="T12" i="1"/>
  <c r="I11" i="1"/>
  <c r="AA11" i="1"/>
  <c r="AE11" i="1" l="1"/>
  <c r="W11" i="1"/>
  <c r="W13" i="1"/>
  <c r="AD12" i="1"/>
  <c r="X12" i="1"/>
  <c r="AB11" i="1"/>
  <c r="U13" i="1"/>
  <c r="AA12" i="1"/>
  <c r="AD13" i="1"/>
  <c r="X11" i="1"/>
  <c r="AE12" i="1"/>
  <c r="AB12" i="1"/>
  <c r="T11" i="1"/>
  <c r="U11" i="1"/>
  <c r="W12" i="1"/>
  <c r="AE13" i="1"/>
  <c r="AA13" i="1"/>
</calcChain>
</file>

<file path=xl/sharedStrings.xml><?xml version="1.0" encoding="utf-8"?>
<sst xmlns="http://schemas.openxmlformats.org/spreadsheetml/2006/main" count="127" uniqueCount="39">
  <si>
    <t>Ric CTL</t>
  </si>
  <si>
    <t>Ric CRE</t>
  </si>
  <si>
    <t>Ric</t>
  </si>
  <si>
    <t>GAPDH</t>
  </si>
  <si>
    <t>TUBB</t>
  </si>
  <si>
    <t>Rap CTL</t>
  </si>
  <si>
    <t>Rap CRE</t>
  </si>
  <si>
    <t>CTL</t>
  </si>
  <si>
    <t>CRE</t>
  </si>
  <si>
    <t>Rictor</t>
  </si>
  <si>
    <t>Raptor</t>
  </si>
  <si>
    <t>exposure quanted</t>
  </si>
  <si>
    <t>15s</t>
  </si>
  <si>
    <t>t-Test: Two-Sample Assuming Equal Variances</t>
  </si>
  <si>
    <t>Variable 1</t>
  </si>
  <si>
    <t>Variable 2</t>
  </si>
  <si>
    <t>Mean</t>
  </si>
  <si>
    <t>Variance</t>
  </si>
  <si>
    <t>Observations</t>
  </si>
  <si>
    <t>Pooled Variance</t>
  </si>
  <si>
    <t>Hypothesized Mean Difference</t>
  </si>
  <si>
    <t>df</t>
  </si>
  <si>
    <t>t Stat</t>
  </si>
  <si>
    <t>P(T&lt;=t) one-tail</t>
  </si>
  <si>
    <t>t Critical one-tail</t>
  </si>
  <si>
    <t>P(T&lt;=t) two-tail</t>
  </si>
  <si>
    <t>t Critical two-tail</t>
  </si>
  <si>
    <t>Rictor Tub Norm</t>
  </si>
  <si>
    <t>Rictor Gap Norm</t>
  </si>
  <si>
    <t>Tub Norm</t>
  </si>
  <si>
    <t>GAPDH Norm</t>
  </si>
  <si>
    <t>Both Norm</t>
  </si>
  <si>
    <t>Raptor Tubb Norm</t>
  </si>
  <si>
    <t>StErr</t>
  </si>
  <si>
    <t>Loading Normalized</t>
  </si>
  <si>
    <t>Raw Pixel Values</t>
  </si>
  <si>
    <t>Raptor GAP Norm</t>
  </si>
  <si>
    <t>Rictor Both Norm</t>
  </si>
  <si>
    <t>Raptor Both Norm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</si>
</sst>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/>
    <xf numFmtId="0" fontId="0" fillId="0" borderId="1" xfId="0" applyFill="1" applyBorder="1" applyAlignment="1"/>
    <xf numFmtId="0" fontId="1" fillId="0" borderId="2" xfId="0" applyFont="1" applyFill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6" xfId="0" applyBorder="1" applyAlignment="1">
      <alignment horizontal="center"/>
    </xf>
    <xf numFmtId="0" fontId="2" fillId="0" borderId="0" xfId="0" applyFont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Rictor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Sheet1!$T$10</c:f>
              <c:strCache>
                <c:ptCount val="1"/>
                <c:pt idx="0">
                  <c:v>CTL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Sheet1!$AA$11:$AA$13</c:f>
                <c:numCache>
                  <c:formatCode>General</c:formatCode>
                  <c:ptCount val="3"/>
                  <c:pt idx="0">
                    <c:v>1.7246709135583755E-2</c:v>
                  </c:pt>
                  <c:pt idx="1">
                    <c:v>2.2455875530799304E-2</c:v>
                  </c:pt>
                  <c:pt idx="2">
                    <c:v>1.9588793783417133E-2</c:v>
                  </c:pt>
                </c:numCache>
              </c:numRef>
            </c:plus>
            <c:minus>
              <c:numRef>
                <c:f>Sheet1!$AA$11:$AA$13</c:f>
                <c:numCache>
                  <c:formatCode>General</c:formatCode>
                  <c:ptCount val="3"/>
                  <c:pt idx="0">
                    <c:v>1.7246709135583755E-2</c:v>
                  </c:pt>
                  <c:pt idx="1">
                    <c:v>2.2455875530799304E-2</c:v>
                  </c:pt>
                  <c:pt idx="2">
                    <c:v>1.9588793783417133E-2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Sheet1!$S$11:$S$13</c:f>
              <c:strCache>
                <c:ptCount val="3"/>
                <c:pt idx="0">
                  <c:v>Tub Norm</c:v>
                </c:pt>
                <c:pt idx="1">
                  <c:v>GAPDH Norm</c:v>
                </c:pt>
                <c:pt idx="2">
                  <c:v>Both Norm</c:v>
                </c:pt>
              </c:strCache>
            </c:strRef>
          </c:cat>
          <c:val>
            <c:numRef>
              <c:f>Sheet1!$T$11:$T$13</c:f>
              <c:numCache>
                <c:formatCode>General</c:formatCode>
                <c:ptCount val="3"/>
                <c:pt idx="0">
                  <c:v>9.7970062692424531E-2</c:v>
                </c:pt>
                <c:pt idx="1">
                  <c:v>0.14559725161294021</c:v>
                </c:pt>
                <c:pt idx="2">
                  <c:v>0.11710047830778218</c:v>
                </c:pt>
              </c:numCache>
            </c:numRef>
          </c:val>
        </c:ser>
        <c:ser>
          <c:idx val="1"/>
          <c:order val="1"/>
          <c:tx>
            <c:strRef>
              <c:f>Sheet1!$U$10</c:f>
              <c:strCache>
                <c:ptCount val="1"/>
                <c:pt idx="0">
                  <c:v>CRE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Sheet1!$AB$11:$AB$13</c:f>
                <c:numCache>
                  <c:formatCode>General</c:formatCode>
                  <c:ptCount val="3"/>
                  <c:pt idx="0">
                    <c:v>1.5761574581651596E-3</c:v>
                  </c:pt>
                  <c:pt idx="1">
                    <c:v>3.5246933827720694E-3</c:v>
                  </c:pt>
                  <c:pt idx="2">
                    <c:v>2.29558963118015E-3</c:v>
                  </c:pt>
                </c:numCache>
              </c:numRef>
            </c:plus>
            <c:minus>
              <c:numRef>
                <c:f>Sheet1!$AB$11:$AB$13</c:f>
                <c:numCache>
                  <c:formatCode>General</c:formatCode>
                  <c:ptCount val="3"/>
                  <c:pt idx="0">
                    <c:v>1.5761574581651596E-3</c:v>
                  </c:pt>
                  <c:pt idx="1">
                    <c:v>3.5246933827720694E-3</c:v>
                  </c:pt>
                  <c:pt idx="2">
                    <c:v>2.29558963118015E-3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Sheet1!$S$11:$S$13</c:f>
              <c:strCache>
                <c:ptCount val="3"/>
                <c:pt idx="0">
                  <c:v>Tub Norm</c:v>
                </c:pt>
                <c:pt idx="1">
                  <c:v>GAPDH Norm</c:v>
                </c:pt>
                <c:pt idx="2">
                  <c:v>Both Norm</c:v>
                </c:pt>
              </c:strCache>
            </c:strRef>
          </c:cat>
          <c:val>
            <c:numRef>
              <c:f>Sheet1!$U$11:$U$13</c:f>
              <c:numCache>
                <c:formatCode>General</c:formatCode>
                <c:ptCount val="3"/>
                <c:pt idx="0">
                  <c:v>4.1279377656138976E-2</c:v>
                </c:pt>
                <c:pt idx="1">
                  <c:v>5.8278017998764454E-2</c:v>
                </c:pt>
                <c:pt idx="2">
                  <c:v>4.8315150853657472E-2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803165904"/>
        <c:axId val="-803157200"/>
      </c:barChart>
      <c:catAx>
        <c:axId val="-803165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803157200"/>
        <c:crosses val="autoZero"/>
        <c:auto val="1"/>
        <c:lblAlgn val="ctr"/>
        <c:lblOffset val="100"/>
        <c:noMultiLvlLbl val="0"/>
      </c:catAx>
      <c:valAx>
        <c:axId val="-803157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803165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Raptor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Sheet1!$W$10</c:f>
              <c:strCache>
                <c:ptCount val="1"/>
                <c:pt idx="0">
                  <c:v>CTL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Sheet1!$AA$11:$AA$13</c:f>
                <c:numCache>
                  <c:formatCode>General</c:formatCode>
                  <c:ptCount val="3"/>
                  <c:pt idx="0">
                    <c:v>1.7246709135583755E-2</c:v>
                  </c:pt>
                  <c:pt idx="1">
                    <c:v>2.2455875530799304E-2</c:v>
                  </c:pt>
                  <c:pt idx="2">
                    <c:v>1.9588793783417133E-2</c:v>
                  </c:pt>
                </c:numCache>
              </c:numRef>
            </c:plus>
            <c:minus>
              <c:numRef>
                <c:f>Sheet1!$AA$11:$AA$13</c:f>
                <c:numCache>
                  <c:formatCode>General</c:formatCode>
                  <c:ptCount val="3"/>
                  <c:pt idx="0">
                    <c:v>1.7246709135583755E-2</c:v>
                  </c:pt>
                  <c:pt idx="1">
                    <c:v>2.2455875530799304E-2</c:v>
                  </c:pt>
                  <c:pt idx="2">
                    <c:v>1.9588793783417133E-2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Sheet1!$S$11:$S$13</c:f>
              <c:strCache>
                <c:ptCount val="3"/>
                <c:pt idx="0">
                  <c:v>Tub Norm</c:v>
                </c:pt>
                <c:pt idx="1">
                  <c:v>GAPDH Norm</c:v>
                </c:pt>
                <c:pt idx="2">
                  <c:v>Both Norm</c:v>
                </c:pt>
              </c:strCache>
            </c:strRef>
          </c:cat>
          <c:val>
            <c:numRef>
              <c:f>Sheet1!$W$11:$W$13</c:f>
              <c:numCache>
                <c:formatCode>General</c:formatCode>
                <c:ptCount val="3"/>
                <c:pt idx="0">
                  <c:v>0.14734435346535826</c:v>
                </c:pt>
                <c:pt idx="1">
                  <c:v>0.17012691075994413</c:v>
                </c:pt>
                <c:pt idx="2">
                  <c:v>7.8914059795682764E-2</c:v>
                </c:pt>
              </c:numCache>
            </c:numRef>
          </c:val>
        </c:ser>
        <c:ser>
          <c:idx val="1"/>
          <c:order val="1"/>
          <c:tx>
            <c:strRef>
              <c:f>Sheet1!$X$10</c:f>
              <c:strCache>
                <c:ptCount val="1"/>
                <c:pt idx="0">
                  <c:v>CRE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Sheet1!$AB$11:$AB$13</c:f>
                <c:numCache>
                  <c:formatCode>General</c:formatCode>
                  <c:ptCount val="3"/>
                  <c:pt idx="0">
                    <c:v>1.5761574581651596E-3</c:v>
                  </c:pt>
                  <c:pt idx="1">
                    <c:v>3.5246933827720694E-3</c:v>
                  </c:pt>
                  <c:pt idx="2">
                    <c:v>2.29558963118015E-3</c:v>
                  </c:pt>
                </c:numCache>
              </c:numRef>
            </c:plus>
            <c:minus>
              <c:numRef>
                <c:f>Sheet1!$AB$11:$AB$13</c:f>
                <c:numCache>
                  <c:formatCode>General</c:formatCode>
                  <c:ptCount val="3"/>
                  <c:pt idx="0">
                    <c:v>1.5761574581651596E-3</c:v>
                  </c:pt>
                  <c:pt idx="1">
                    <c:v>3.5246933827720694E-3</c:v>
                  </c:pt>
                  <c:pt idx="2">
                    <c:v>2.29558963118015E-3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Sheet1!$S$11:$S$13</c:f>
              <c:strCache>
                <c:ptCount val="3"/>
                <c:pt idx="0">
                  <c:v>Tub Norm</c:v>
                </c:pt>
                <c:pt idx="1">
                  <c:v>GAPDH Norm</c:v>
                </c:pt>
                <c:pt idx="2">
                  <c:v>Both Norm</c:v>
                </c:pt>
              </c:strCache>
            </c:strRef>
          </c:cat>
          <c:val>
            <c:numRef>
              <c:f>Sheet1!$X$11:$X$13</c:f>
              <c:numCache>
                <c:formatCode>General</c:formatCode>
                <c:ptCount val="3"/>
                <c:pt idx="0">
                  <c:v>6.2030674594622637E-2</c:v>
                </c:pt>
                <c:pt idx="1">
                  <c:v>7.1515714217433551E-2</c:v>
                </c:pt>
                <c:pt idx="2">
                  <c:v>3.3214659483301011E-2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803166448"/>
        <c:axId val="-803158832"/>
      </c:barChart>
      <c:catAx>
        <c:axId val="-803166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803158832"/>
        <c:crosses val="autoZero"/>
        <c:auto val="1"/>
        <c:lblAlgn val="ctr"/>
        <c:lblOffset val="100"/>
        <c:noMultiLvlLbl val="0"/>
      </c:catAx>
      <c:valAx>
        <c:axId val="-803158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803166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314601</xdr:colOff>
      <xdr:row>14</xdr:row>
      <xdr:rowOff>20487</xdr:rowOff>
    </xdr:from>
    <xdr:to>
      <xdr:col>8</xdr:col>
      <xdr:colOff>352701</xdr:colOff>
      <xdr:row>29</xdr:row>
      <xdr:rowOff>49062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625304</xdr:colOff>
      <xdr:row>14</xdr:row>
      <xdr:rowOff>137297</xdr:rowOff>
    </xdr:from>
    <xdr:to>
      <xdr:col>17</xdr:col>
      <xdr:colOff>4291</xdr:colOff>
      <xdr:row>29</xdr:row>
      <xdr:rowOff>165872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81"/>
  <sheetViews>
    <sheetView tabSelected="1" zoomScale="78" zoomScaleNormal="50" workbookViewId="0">
      <selection activeCell="AA38" sqref="AA38"/>
    </sheetView>
  </sheetViews>
  <sheetFormatPr defaultRowHeight="14.25" x14ac:dyDescent="0.45"/>
  <cols>
    <col min="4" max="4" width="9.1328125" bestFit="1" customWidth="1"/>
    <col min="5" max="5" width="11.59765625" bestFit="1" customWidth="1"/>
    <col min="6" max="8" width="9.1328125" bestFit="1" customWidth="1"/>
    <col min="9" max="9" width="9.19921875" bestFit="1" customWidth="1"/>
    <col min="10" max="10" width="12.33203125" bestFit="1" customWidth="1"/>
    <col min="12" max="17" width="9.19921875" bestFit="1" customWidth="1"/>
    <col min="19" max="19" width="11.73046875" bestFit="1" customWidth="1"/>
    <col min="20" max="21" width="9.19921875" bestFit="1" customWidth="1"/>
    <col min="23" max="24" width="9.19921875" bestFit="1" customWidth="1"/>
    <col min="25" max="26" width="9.1328125" bestFit="1" customWidth="1"/>
    <col min="27" max="28" width="9.19921875" bestFit="1" customWidth="1"/>
    <col min="30" max="31" width="9.19921875" bestFit="1" customWidth="1"/>
  </cols>
  <sheetData>
    <row r="3" spans="2:31" x14ac:dyDescent="0.45">
      <c r="D3" s="2" t="s">
        <v>0</v>
      </c>
      <c r="E3" s="2"/>
      <c r="F3" s="2"/>
      <c r="G3" s="2" t="s">
        <v>1</v>
      </c>
      <c r="H3" s="2"/>
      <c r="I3" s="2"/>
      <c r="L3" s="2" t="s">
        <v>5</v>
      </c>
      <c r="M3" s="2"/>
      <c r="N3" s="2"/>
      <c r="O3" s="2" t="s">
        <v>6</v>
      </c>
      <c r="P3" s="2"/>
      <c r="Q3" s="2"/>
    </row>
    <row r="4" spans="2:31" x14ac:dyDescent="0.45">
      <c r="D4">
        <v>1</v>
      </c>
      <c r="E4">
        <v>2</v>
      </c>
      <c r="F4">
        <v>3</v>
      </c>
      <c r="G4">
        <v>1</v>
      </c>
      <c r="H4">
        <v>2</v>
      </c>
      <c r="I4">
        <v>3</v>
      </c>
      <c r="L4">
        <v>1</v>
      </c>
      <c r="M4">
        <v>2</v>
      </c>
      <c r="N4">
        <v>3</v>
      </c>
      <c r="O4">
        <v>1</v>
      </c>
      <c r="P4">
        <v>2</v>
      </c>
      <c r="Q4">
        <v>3</v>
      </c>
    </row>
    <row r="5" spans="2:31" x14ac:dyDescent="0.45">
      <c r="B5" t="s">
        <v>11</v>
      </c>
    </row>
    <row r="6" spans="2:31" x14ac:dyDescent="0.45">
      <c r="B6" s="22" t="s">
        <v>35</v>
      </c>
      <c r="C6" t="s">
        <v>2</v>
      </c>
      <c r="D6">
        <v>21.053000000000001</v>
      </c>
      <c r="E6">
        <v>13.48</v>
      </c>
      <c r="F6">
        <v>11.566000000000001</v>
      </c>
      <c r="G6">
        <v>6.77</v>
      </c>
      <c r="H6">
        <v>5.8029999999999999</v>
      </c>
      <c r="I6">
        <v>6.0990000000000002</v>
      </c>
      <c r="J6" t="s">
        <v>12</v>
      </c>
      <c r="K6" t="s">
        <v>2</v>
      </c>
      <c r="L6">
        <v>19.449000000000002</v>
      </c>
      <c r="M6">
        <v>21.544</v>
      </c>
      <c r="N6">
        <v>16.396999999999998</v>
      </c>
      <c r="O6">
        <v>8.0589999999999993</v>
      </c>
      <c r="P6">
        <v>7.5069999999999997</v>
      </c>
      <c r="Q6">
        <v>8.3529999999999998</v>
      </c>
    </row>
    <row r="7" spans="2:31" x14ac:dyDescent="0.45">
      <c r="B7" s="22"/>
      <c r="C7" t="s">
        <v>4</v>
      </c>
      <c r="D7">
        <v>160.02099999999999</v>
      </c>
      <c r="E7">
        <v>153.268</v>
      </c>
      <c r="F7">
        <v>155.46600000000001</v>
      </c>
      <c r="G7">
        <v>156.33199999999999</v>
      </c>
      <c r="H7">
        <v>152.011</v>
      </c>
      <c r="I7">
        <v>143.98699999999999</v>
      </c>
      <c r="K7" t="s">
        <v>4</v>
      </c>
      <c r="L7">
        <v>127.416</v>
      </c>
      <c r="M7">
        <v>125.63200000000001</v>
      </c>
      <c r="N7">
        <v>139.06800000000001</v>
      </c>
      <c r="O7">
        <v>127.38200000000001</v>
      </c>
      <c r="P7">
        <v>127.895</v>
      </c>
      <c r="Q7">
        <v>130.25299999999999</v>
      </c>
      <c r="S7" s="6" t="s">
        <v>16</v>
      </c>
      <c r="T7" s="7"/>
      <c r="U7" s="7"/>
      <c r="V7" s="7"/>
      <c r="W7" s="7"/>
      <c r="X7" s="8"/>
      <c r="Z7" s="6" t="s">
        <v>33</v>
      </c>
      <c r="AA7" s="7"/>
      <c r="AB7" s="7"/>
      <c r="AC7" s="7"/>
      <c r="AD7" s="7"/>
      <c r="AE7" s="8"/>
    </row>
    <row r="8" spans="2:31" x14ac:dyDescent="0.45">
      <c r="B8" s="22"/>
      <c r="C8" t="s">
        <v>3</v>
      </c>
      <c r="D8">
        <v>111.08199999999999</v>
      </c>
      <c r="E8">
        <v>102.336</v>
      </c>
      <c r="F8">
        <v>100.102</v>
      </c>
      <c r="G8">
        <v>107.218</v>
      </c>
      <c r="H8">
        <v>112.839</v>
      </c>
      <c r="I8">
        <v>101.20399999999999</v>
      </c>
      <c r="K8" t="s">
        <v>3</v>
      </c>
      <c r="L8">
        <v>118.068</v>
      </c>
      <c r="M8">
        <v>105.29600000000001</v>
      </c>
      <c r="N8">
        <v>116.25</v>
      </c>
      <c r="O8">
        <v>110.369</v>
      </c>
      <c r="P8">
        <v>114.018</v>
      </c>
      <c r="Q8">
        <v>110.361</v>
      </c>
      <c r="S8" s="9"/>
      <c r="T8" s="10"/>
      <c r="U8" s="10"/>
      <c r="V8" s="10"/>
      <c r="W8" s="10"/>
      <c r="X8" s="11"/>
      <c r="Z8" s="9"/>
      <c r="AA8" s="10"/>
      <c r="AB8" s="10"/>
      <c r="AC8" s="10"/>
      <c r="AD8" s="10"/>
      <c r="AE8" s="11"/>
    </row>
    <row r="9" spans="2:31" x14ac:dyDescent="0.45">
      <c r="S9" s="12"/>
      <c r="T9" s="13" t="s">
        <v>9</v>
      </c>
      <c r="U9" s="13"/>
      <c r="V9" s="14"/>
      <c r="W9" s="13" t="s">
        <v>10</v>
      </c>
      <c r="X9" s="15"/>
      <c r="Y9" s="1"/>
      <c r="Z9" s="21"/>
      <c r="AA9" s="13" t="s">
        <v>9</v>
      </c>
      <c r="AB9" s="13"/>
      <c r="AC9" s="14"/>
      <c r="AD9" s="13" t="s">
        <v>10</v>
      </c>
      <c r="AE9" s="15"/>
    </row>
    <row r="10" spans="2:31" x14ac:dyDescent="0.45">
      <c r="S10" s="12"/>
      <c r="T10" s="16" t="s">
        <v>7</v>
      </c>
      <c r="U10" s="16" t="s">
        <v>8</v>
      </c>
      <c r="V10" s="16"/>
      <c r="W10" s="16" t="s">
        <v>7</v>
      </c>
      <c r="X10" s="17" t="s">
        <v>8</v>
      </c>
      <c r="Z10" s="12"/>
      <c r="AA10" s="16" t="s">
        <v>7</v>
      </c>
      <c r="AB10" s="16" t="s">
        <v>8</v>
      </c>
      <c r="AC10" s="16"/>
      <c r="AD10" s="16" t="s">
        <v>7</v>
      </c>
      <c r="AE10" s="17" t="s">
        <v>8</v>
      </c>
    </row>
    <row r="11" spans="2:31" ht="23.65" customHeight="1" x14ac:dyDescent="0.45">
      <c r="B11" s="22" t="s">
        <v>34</v>
      </c>
      <c r="C11" s="12" t="s">
        <v>29</v>
      </c>
      <c r="D11">
        <f>D6/D7</f>
        <v>0.13156398222733268</v>
      </c>
      <c r="E11">
        <f t="shared" ref="E11:I11" si="0">E6/E7</f>
        <v>8.7950518046819956E-2</v>
      </c>
      <c r="F11">
        <f t="shared" si="0"/>
        <v>7.4395687803120947E-2</v>
      </c>
      <c r="G11">
        <f t="shared" si="0"/>
        <v>4.3305273392523602E-2</v>
      </c>
      <c r="H11">
        <f t="shared" si="0"/>
        <v>3.8174868923959451E-2</v>
      </c>
      <c r="I11">
        <f t="shared" si="0"/>
        <v>4.2357990651933859E-2</v>
      </c>
      <c r="L11">
        <f>L6/L7</f>
        <v>0.15264174044076098</v>
      </c>
      <c r="M11">
        <f t="shared" ref="M11:Q11" si="1">M6/M7</f>
        <v>0.17148497198166071</v>
      </c>
      <c r="N11">
        <f t="shared" si="1"/>
        <v>0.11790634797365315</v>
      </c>
      <c r="O11">
        <f t="shared" si="1"/>
        <v>6.3266395566092537E-2</v>
      </c>
      <c r="P11">
        <f t="shared" si="1"/>
        <v>5.8696587044059577E-2</v>
      </c>
      <c r="Q11">
        <f t="shared" si="1"/>
        <v>6.4129041173715776E-2</v>
      </c>
      <c r="S11" s="12" t="s">
        <v>29</v>
      </c>
      <c r="T11" s="16">
        <f>AVERAGE(D11:F11)</f>
        <v>9.7970062692424531E-2</v>
      </c>
      <c r="U11" s="16">
        <f>AVERAGE(G11:I11)</f>
        <v>4.1279377656138976E-2</v>
      </c>
      <c r="V11" s="16"/>
      <c r="W11" s="16">
        <f>AVERAGE(L11:N11)</f>
        <v>0.14734435346535826</v>
      </c>
      <c r="X11" s="17">
        <f>AVERAGE(O11:Q11)</f>
        <v>6.2030674594622637E-2</v>
      </c>
      <c r="Z11" s="12" t="s">
        <v>29</v>
      </c>
      <c r="AA11" s="16">
        <f>STDEV(D11:F11)/SQRT(COUNT(D11:F11))</f>
        <v>1.7246709135583755E-2</v>
      </c>
      <c r="AB11" s="16">
        <f>STDEV(G11:I11)/SQRT(COUNT(G11:I11))</f>
        <v>1.5761574581651596E-3</v>
      </c>
      <c r="AC11" s="16"/>
      <c r="AD11" s="16">
        <f>STDEV(L11:N11)/SQRT(COUNT(L11:N11))</f>
        <v>1.5691972143139925E-2</v>
      </c>
      <c r="AE11" s="17">
        <f>STDEV(O11:Q11)/SQRT(COUNT(O11:Q11))</f>
        <v>1.6855408832382333E-3</v>
      </c>
    </row>
    <row r="12" spans="2:31" ht="30" customHeight="1" x14ac:dyDescent="0.45">
      <c r="B12" s="22"/>
      <c r="C12" s="12" t="s">
        <v>30</v>
      </c>
      <c r="D12">
        <f>D6/D8</f>
        <v>0.18952665598386778</v>
      </c>
      <c r="E12">
        <f t="shared" ref="E12:I12" si="2">E6/E8</f>
        <v>0.13172295184490307</v>
      </c>
      <c r="F12">
        <f t="shared" si="2"/>
        <v>0.11554214701004975</v>
      </c>
      <c r="G12">
        <f t="shared" si="2"/>
        <v>6.3142382808856715E-2</v>
      </c>
      <c r="H12">
        <f t="shared" si="2"/>
        <v>5.1427254761208449E-2</v>
      </c>
      <c r="I12">
        <f t="shared" si="2"/>
        <v>6.0264416426228221E-2</v>
      </c>
      <c r="L12">
        <f>L6/L8</f>
        <v>0.16472710641325339</v>
      </c>
      <c r="M12">
        <f t="shared" ref="M12:Q12" si="3">M6/M8</f>
        <v>0.20460416350098767</v>
      </c>
      <c r="N12">
        <f t="shared" si="3"/>
        <v>0.14104946236559138</v>
      </c>
      <c r="O12">
        <f t="shared" si="3"/>
        <v>7.3018691842818173E-2</v>
      </c>
      <c r="P12">
        <f t="shared" si="3"/>
        <v>6.5840481327509692E-2</v>
      </c>
      <c r="Q12">
        <f t="shared" si="3"/>
        <v>7.5687969481972789E-2</v>
      </c>
      <c r="S12" s="12" t="s">
        <v>30</v>
      </c>
      <c r="T12" s="16">
        <f>AVERAGE(D12:F12)</f>
        <v>0.14559725161294021</v>
      </c>
      <c r="U12" s="16">
        <f>AVERAGE(G12:I12)</f>
        <v>5.8278017998764454E-2</v>
      </c>
      <c r="V12" s="16"/>
      <c r="W12" s="16">
        <f t="shared" ref="W12:W13" si="4">AVERAGE(L12:N12)</f>
        <v>0.17012691075994413</v>
      </c>
      <c r="X12" s="17">
        <f t="shared" ref="X12:X13" si="5">AVERAGE(O12:Q12)</f>
        <v>7.1515714217433551E-2</v>
      </c>
      <c r="Z12" s="12" t="s">
        <v>30</v>
      </c>
      <c r="AA12" s="16">
        <f t="shared" ref="AA12:AA13" si="6">STDEV(D12:F12)/SQRT(COUNT(D12:F12))</f>
        <v>2.2455875530799304E-2</v>
      </c>
      <c r="AB12" s="16">
        <f t="shared" ref="AB12:AB13" si="7">STDEV(G12:I12)/SQRT(COUNT(G12:I12))</f>
        <v>3.5246933827720694E-3</v>
      </c>
      <c r="AC12" s="16"/>
      <c r="AD12" s="16">
        <f t="shared" ref="AD12:AD13" si="8">STDEV(L12:N12)/SQRT(COUNT(L12:N12))</f>
        <v>1.8544257191372326E-2</v>
      </c>
      <c r="AE12" s="17">
        <f t="shared" ref="AE12:AE13" si="9">STDEV(O12:Q12)/SQRT(COUNT(O12:Q12))</f>
        <v>2.9403776426891073E-3</v>
      </c>
    </row>
    <row r="13" spans="2:31" ht="46.15" customHeight="1" x14ac:dyDescent="0.45">
      <c r="B13" s="22"/>
      <c r="C13" s="18" t="s">
        <v>31</v>
      </c>
      <c r="D13">
        <f>D6/((AVERAGE(D7:D8)))</f>
        <v>0.15531366307270672</v>
      </c>
      <c r="E13">
        <f t="shared" ref="E13:I13" si="10">E6/((AVERAGE(E7:E8)))</f>
        <v>0.10547565765793963</v>
      </c>
      <c r="F13">
        <f t="shared" si="10"/>
        <v>9.051211419270018E-2</v>
      </c>
      <c r="G13">
        <f t="shared" si="10"/>
        <v>5.1375450578637821E-2</v>
      </c>
      <c r="H13">
        <f t="shared" si="10"/>
        <v>4.3821030772135165E-2</v>
      </c>
      <c r="I13">
        <f t="shared" si="10"/>
        <v>4.9748971210199402E-2</v>
      </c>
      <c r="L13">
        <f>L6/(L7+L8)</f>
        <v>7.9227159407537773E-2</v>
      </c>
      <c r="M13">
        <f t="shared" ref="M13:Q13" si="11">M6/(M7+M8)</f>
        <v>9.3293147647751679E-2</v>
      </c>
      <c r="N13">
        <f t="shared" si="11"/>
        <v>6.4221872331758814E-2</v>
      </c>
      <c r="O13">
        <f t="shared" si="11"/>
        <v>3.3896808005013643E-2</v>
      </c>
      <c r="P13">
        <f t="shared" si="11"/>
        <v>3.1031817223547305E-2</v>
      </c>
      <c r="Q13">
        <f t="shared" si="11"/>
        <v>3.4715353221342067E-2</v>
      </c>
      <c r="S13" s="18" t="s">
        <v>31</v>
      </c>
      <c r="T13" s="19">
        <f t="shared" ref="T13" si="12">AVERAGE(D13:F13)</f>
        <v>0.11710047830778218</v>
      </c>
      <c r="U13" s="19">
        <f t="shared" ref="U13" si="13">AVERAGE(G13:I13)</f>
        <v>4.8315150853657472E-2</v>
      </c>
      <c r="V13" s="19"/>
      <c r="W13" s="19">
        <f t="shared" si="4"/>
        <v>7.8914059795682764E-2</v>
      </c>
      <c r="X13" s="20">
        <f t="shared" si="5"/>
        <v>3.3214659483301011E-2</v>
      </c>
      <c r="Z13" s="18" t="s">
        <v>31</v>
      </c>
      <c r="AA13" s="19">
        <f t="shared" si="6"/>
        <v>1.9588793783417133E-2</v>
      </c>
      <c r="AB13" s="19">
        <f t="shared" si="7"/>
        <v>2.29558963118015E-3</v>
      </c>
      <c r="AC13" s="19"/>
      <c r="AD13" s="19">
        <f t="shared" si="8"/>
        <v>8.3936143515923513E-3</v>
      </c>
      <c r="AE13" s="20">
        <f t="shared" si="9"/>
        <v>1.1167071111111327E-3</v>
      </c>
    </row>
    <row r="32" spans="3:8" x14ac:dyDescent="0.45">
      <c r="C32" t="s">
        <v>27</v>
      </c>
      <c r="H32" t="s">
        <v>32</v>
      </c>
    </row>
    <row r="34" spans="3:10" x14ac:dyDescent="0.45">
      <c r="C34" t="s">
        <v>13</v>
      </c>
      <c r="H34" t="s">
        <v>13</v>
      </c>
    </row>
    <row r="35" spans="3:10" ht="14.65" thickBot="1" x14ac:dyDescent="0.5"/>
    <row r="36" spans="3:10" x14ac:dyDescent="0.45">
      <c r="C36" s="5"/>
      <c r="D36" s="5" t="s">
        <v>14</v>
      </c>
      <c r="E36" s="5" t="s">
        <v>15</v>
      </c>
      <c r="H36" s="5"/>
      <c r="I36" s="5" t="s">
        <v>14</v>
      </c>
      <c r="J36" s="5" t="s">
        <v>15</v>
      </c>
    </row>
    <row r="37" spans="3:10" x14ac:dyDescent="0.45">
      <c r="C37" s="3" t="s">
        <v>16</v>
      </c>
      <c r="D37" s="3">
        <v>9.7970062692424531E-2</v>
      </c>
      <c r="E37" s="3">
        <v>4.1279377656138976E-2</v>
      </c>
      <c r="H37" s="3" t="s">
        <v>16</v>
      </c>
      <c r="I37" s="3">
        <v>0.14734435346535826</v>
      </c>
      <c r="J37" s="3">
        <v>6.2030674594622637E-2</v>
      </c>
    </row>
    <row r="38" spans="3:10" x14ac:dyDescent="0.45">
      <c r="C38" s="3" t="s">
        <v>17</v>
      </c>
      <c r="D38" s="3">
        <v>8.9234692802228448E-4</v>
      </c>
      <c r="E38" s="3">
        <v>7.4528169987889698E-6</v>
      </c>
      <c r="H38" s="3" t="s">
        <v>17</v>
      </c>
      <c r="I38" s="3">
        <v>7.3871396922323834E-4</v>
      </c>
      <c r="J38" s="3">
        <v>8.5231442072025702E-6</v>
      </c>
    </row>
    <row r="39" spans="3:10" x14ac:dyDescent="0.45">
      <c r="C39" s="3" t="s">
        <v>18</v>
      </c>
      <c r="D39" s="3">
        <v>3</v>
      </c>
      <c r="E39" s="3">
        <v>3</v>
      </c>
      <c r="H39" s="3" t="s">
        <v>18</v>
      </c>
      <c r="I39" s="3">
        <v>3</v>
      </c>
      <c r="J39" s="3">
        <v>3</v>
      </c>
    </row>
    <row r="40" spans="3:10" x14ac:dyDescent="0.45">
      <c r="C40" s="3" t="s">
        <v>19</v>
      </c>
      <c r="D40" s="3">
        <v>4.4989987251053672E-4</v>
      </c>
      <c r="E40" s="3"/>
      <c r="H40" s="3" t="s">
        <v>19</v>
      </c>
      <c r="I40" s="3">
        <v>3.7361855671522046E-4</v>
      </c>
      <c r="J40" s="3"/>
    </row>
    <row r="41" spans="3:10" x14ac:dyDescent="0.45">
      <c r="C41" s="3" t="s">
        <v>20</v>
      </c>
      <c r="D41" s="3">
        <v>0</v>
      </c>
      <c r="E41" s="3"/>
      <c r="H41" s="3" t="s">
        <v>20</v>
      </c>
      <c r="I41" s="3">
        <v>0</v>
      </c>
      <c r="J41" s="3"/>
    </row>
    <row r="42" spans="3:10" x14ac:dyDescent="0.45">
      <c r="C42" s="3" t="s">
        <v>21</v>
      </c>
      <c r="D42" s="3">
        <v>4</v>
      </c>
      <c r="E42" s="3"/>
      <c r="H42" s="3" t="s">
        <v>21</v>
      </c>
      <c r="I42" s="3">
        <v>4</v>
      </c>
      <c r="J42" s="3"/>
    </row>
    <row r="43" spans="3:10" x14ac:dyDescent="0.45">
      <c r="C43" s="3" t="s">
        <v>22</v>
      </c>
      <c r="D43" s="3">
        <v>3.2734024219582758</v>
      </c>
      <c r="E43" s="3"/>
      <c r="H43" s="3" t="s">
        <v>22</v>
      </c>
      <c r="I43" s="3">
        <v>5.4056768507841335</v>
      </c>
      <c r="J43" s="3"/>
    </row>
    <row r="44" spans="3:10" x14ac:dyDescent="0.45">
      <c r="C44" s="3" t="s">
        <v>23</v>
      </c>
      <c r="D44" s="3">
        <v>1.5345336019684474E-2</v>
      </c>
      <c r="E44" s="3"/>
      <c r="H44" s="3" t="s">
        <v>23</v>
      </c>
      <c r="I44" s="3">
        <v>2.8353696340134293E-3</v>
      </c>
      <c r="J44" s="3"/>
    </row>
    <row r="45" spans="3:10" x14ac:dyDescent="0.45">
      <c r="C45" s="3" t="s">
        <v>24</v>
      </c>
      <c r="D45" s="3">
        <v>2.1318467863266499</v>
      </c>
      <c r="E45" s="3"/>
      <c r="H45" s="3" t="s">
        <v>24</v>
      </c>
      <c r="I45" s="3">
        <v>2.1318467863266499</v>
      </c>
      <c r="J45" s="3"/>
    </row>
    <row r="46" spans="3:10" x14ac:dyDescent="0.45">
      <c r="C46" s="3" t="s">
        <v>25</v>
      </c>
      <c r="D46" s="3">
        <v>3.0690672039368948E-2</v>
      </c>
      <c r="E46" s="3"/>
      <c r="H46" s="3" t="s">
        <v>25</v>
      </c>
      <c r="I46" s="3">
        <v>5.6707392680268587E-3</v>
      </c>
      <c r="J46" s="3"/>
    </row>
    <row r="47" spans="3:10" ht="14.65" thickBot="1" x14ac:dyDescent="0.5">
      <c r="C47" s="4" t="s">
        <v>26</v>
      </c>
      <c r="D47" s="4">
        <v>2.7764451051977934</v>
      </c>
      <c r="E47" s="4"/>
      <c r="H47" s="4" t="s">
        <v>26</v>
      </c>
      <c r="I47" s="4">
        <v>2.7764451051977934</v>
      </c>
      <c r="J47" s="4"/>
    </row>
    <row r="50" spans="3:10" x14ac:dyDescent="0.45">
      <c r="C50" t="s">
        <v>28</v>
      </c>
      <c r="H50" t="s">
        <v>36</v>
      </c>
    </row>
    <row r="52" spans="3:10" x14ac:dyDescent="0.45">
      <c r="C52" t="s">
        <v>13</v>
      </c>
      <c r="H52" t="s">
        <v>13</v>
      </c>
    </row>
    <row r="53" spans="3:10" ht="14.65" thickBot="1" x14ac:dyDescent="0.5"/>
    <row r="54" spans="3:10" x14ac:dyDescent="0.45">
      <c r="C54" s="5"/>
      <c r="D54" s="5" t="s">
        <v>14</v>
      </c>
      <c r="E54" s="5" t="s">
        <v>15</v>
      </c>
      <c r="H54" s="5"/>
      <c r="I54" s="5" t="s">
        <v>14</v>
      </c>
      <c r="J54" s="5" t="s">
        <v>15</v>
      </c>
    </row>
    <row r="55" spans="3:10" x14ac:dyDescent="0.45">
      <c r="C55" s="3" t="s">
        <v>16</v>
      </c>
      <c r="D55" s="3">
        <v>0.14559725161294021</v>
      </c>
      <c r="E55" s="3">
        <v>5.8278017998764454E-2</v>
      </c>
      <c r="H55" s="3" t="s">
        <v>16</v>
      </c>
      <c r="I55" s="3">
        <v>0.17012691075994413</v>
      </c>
      <c r="J55" s="3">
        <v>7.1515714217433551E-2</v>
      </c>
    </row>
    <row r="56" spans="3:10" x14ac:dyDescent="0.45">
      <c r="C56" s="3" t="s">
        <v>17</v>
      </c>
      <c r="D56" s="3">
        <v>1.5127990375642525E-3</v>
      </c>
      <c r="E56" s="3">
        <v>3.727039032767164E-5</v>
      </c>
      <c r="H56" s="3" t="s">
        <v>17</v>
      </c>
      <c r="I56" s="3">
        <v>1.0316684243392923E-3</v>
      </c>
      <c r="J56" s="3">
        <v>2.5937462044877852E-5</v>
      </c>
    </row>
    <row r="57" spans="3:10" x14ac:dyDescent="0.45">
      <c r="C57" s="3" t="s">
        <v>18</v>
      </c>
      <c r="D57" s="3">
        <v>3</v>
      </c>
      <c r="E57" s="3">
        <v>3</v>
      </c>
      <c r="H57" s="3" t="s">
        <v>18</v>
      </c>
      <c r="I57" s="3">
        <v>3</v>
      </c>
      <c r="J57" s="3">
        <v>3</v>
      </c>
    </row>
    <row r="58" spans="3:10" x14ac:dyDescent="0.45">
      <c r="C58" s="3" t="s">
        <v>19</v>
      </c>
      <c r="D58" s="3">
        <v>7.750347139459621E-4</v>
      </c>
      <c r="E58" s="3"/>
      <c r="H58" s="3" t="s">
        <v>19</v>
      </c>
      <c r="I58" s="3">
        <v>5.2880294319208507E-4</v>
      </c>
      <c r="J58" s="3"/>
    </row>
    <row r="59" spans="3:10" x14ac:dyDescent="0.45">
      <c r="C59" s="3" t="s">
        <v>20</v>
      </c>
      <c r="D59" s="3">
        <v>0</v>
      </c>
      <c r="E59" s="3"/>
      <c r="H59" s="3" t="s">
        <v>20</v>
      </c>
      <c r="I59" s="3">
        <v>0</v>
      </c>
      <c r="J59" s="3"/>
    </row>
    <row r="60" spans="3:10" x14ac:dyDescent="0.45">
      <c r="C60" s="3" t="s">
        <v>21</v>
      </c>
      <c r="D60" s="3">
        <v>4</v>
      </c>
      <c r="E60" s="3"/>
      <c r="H60" s="3" t="s">
        <v>21</v>
      </c>
      <c r="I60" s="3">
        <v>4</v>
      </c>
      <c r="J60" s="3"/>
    </row>
    <row r="61" spans="3:10" x14ac:dyDescent="0.45">
      <c r="C61" s="3" t="s">
        <v>22</v>
      </c>
      <c r="D61" s="3">
        <v>3.8414480761488612</v>
      </c>
      <c r="E61" s="3"/>
      <c r="H61" s="3" t="s">
        <v>22</v>
      </c>
      <c r="I61" s="3">
        <v>5.2520025252404361</v>
      </c>
      <c r="J61" s="3"/>
    </row>
    <row r="62" spans="3:10" x14ac:dyDescent="0.45">
      <c r="C62" s="3" t="s">
        <v>23</v>
      </c>
      <c r="D62" s="3">
        <v>9.2183575350007416E-3</v>
      </c>
      <c r="E62" s="3"/>
      <c r="H62" s="3" t="s">
        <v>23</v>
      </c>
      <c r="I62" s="3">
        <v>3.1443102222252876E-3</v>
      </c>
      <c r="J62" s="3"/>
    </row>
    <row r="63" spans="3:10" x14ac:dyDescent="0.45">
      <c r="C63" s="3" t="s">
        <v>24</v>
      </c>
      <c r="D63" s="3">
        <v>2.1318467863266499</v>
      </c>
      <c r="E63" s="3"/>
      <c r="H63" s="3" t="s">
        <v>24</v>
      </c>
      <c r="I63" s="3">
        <v>2.1318467863266499</v>
      </c>
      <c r="J63" s="3"/>
    </row>
    <row r="64" spans="3:10" x14ac:dyDescent="0.45">
      <c r="C64" s="3" t="s">
        <v>25</v>
      </c>
      <c r="D64" s="3">
        <v>1.8436715070001483E-2</v>
      </c>
      <c r="E64" s="3"/>
      <c r="H64" s="3" t="s">
        <v>25</v>
      </c>
      <c r="I64" s="3">
        <v>6.2886204444505753E-3</v>
      </c>
      <c r="J64" s="3"/>
    </row>
    <row r="65" spans="3:10" ht="14.65" thickBot="1" x14ac:dyDescent="0.5">
      <c r="C65" s="4" t="s">
        <v>26</v>
      </c>
      <c r="D65" s="4">
        <v>2.7764451051977934</v>
      </c>
      <c r="E65" s="4"/>
      <c r="H65" s="4" t="s">
        <v>26</v>
      </c>
      <c r="I65" s="4">
        <v>2.7764451051977934</v>
      </c>
      <c r="J65" s="4"/>
    </row>
    <row r="67" spans="3:10" x14ac:dyDescent="0.45">
      <c r="C67" t="s">
        <v>37</v>
      </c>
      <c r="H67" t="s">
        <v>38</v>
      </c>
    </row>
    <row r="68" spans="3:10" x14ac:dyDescent="0.45">
      <c r="C68" t="s">
        <v>13</v>
      </c>
      <c r="H68" t="s">
        <v>13</v>
      </c>
    </row>
    <row r="69" spans="3:10" ht="14.65" thickBot="1" x14ac:dyDescent="0.5"/>
    <row r="70" spans="3:10" x14ac:dyDescent="0.45">
      <c r="C70" s="5"/>
      <c r="D70" s="5" t="s">
        <v>14</v>
      </c>
      <c r="E70" s="5" t="s">
        <v>15</v>
      </c>
      <c r="H70" s="5"/>
      <c r="I70" s="5" t="s">
        <v>14</v>
      </c>
      <c r="J70" s="5" t="s">
        <v>15</v>
      </c>
    </row>
    <row r="71" spans="3:10" x14ac:dyDescent="0.45">
      <c r="C71" s="3" t="s">
        <v>16</v>
      </c>
      <c r="D71" s="3">
        <v>0.11710047830778218</v>
      </c>
      <c r="E71" s="3">
        <v>4.8315150853657472E-2</v>
      </c>
      <c r="H71" s="3" t="s">
        <v>16</v>
      </c>
      <c r="I71" s="3">
        <v>7.8914059795682764E-2</v>
      </c>
      <c r="J71" s="3">
        <v>3.3214659483301011E-2</v>
      </c>
    </row>
    <row r="72" spans="3:10" x14ac:dyDescent="0.45">
      <c r="C72" s="3" t="s">
        <v>17</v>
      </c>
      <c r="D72" s="3">
        <v>1.1511625256677253E-3</v>
      </c>
      <c r="E72" s="3">
        <v>1.5809195264345448E-5</v>
      </c>
      <c r="H72" s="3" t="s">
        <v>17</v>
      </c>
      <c r="I72" s="3">
        <v>2.1135828564977123E-4</v>
      </c>
      <c r="J72" s="3">
        <v>3.7411043160185153E-6</v>
      </c>
    </row>
    <row r="73" spans="3:10" x14ac:dyDescent="0.45">
      <c r="C73" s="3" t="s">
        <v>18</v>
      </c>
      <c r="D73" s="3">
        <v>3</v>
      </c>
      <c r="E73" s="3">
        <v>3</v>
      </c>
      <c r="H73" s="3" t="s">
        <v>18</v>
      </c>
      <c r="I73" s="3">
        <v>3</v>
      </c>
      <c r="J73" s="3">
        <v>3</v>
      </c>
    </row>
    <row r="74" spans="3:10" x14ac:dyDescent="0.45">
      <c r="C74" s="3" t="s">
        <v>19</v>
      </c>
      <c r="D74" s="3">
        <v>5.8348586046603535E-4</v>
      </c>
      <c r="E74" s="3"/>
      <c r="H74" s="3" t="s">
        <v>19</v>
      </c>
      <c r="I74" s="3">
        <v>1.0754969498289488E-4</v>
      </c>
      <c r="J74" s="3"/>
    </row>
    <row r="75" spans="3:10" x14ac:dyDescent="0.45">
      <c r="C75" s="3" t="s">
        <v>20</v>
      </c>
      <c r="D75" s="3">
        <v>0</v>
      </c>
      <c r="E75" s="3"/>
      <c r="H75" s="3" t="s">
        <v>20</v>
      </c>
      <c r="I75" s="3">
        <v>0</v>
      </c>
      <c r="J75" s="3"/>
    </row>
    <row r="76" spans="3:10" x14ac:dyDescent="0.45">
      <c r="C76" s="3" t="s">
        <v>21</v>
      </c>
      <c r="D76" s="3">
        <v>4</v>
      </c>
      <c r="E76" s="3"/>
      <c r="H76" s="3" t="s">
        <v>21</v>
      </c>
      <c r="I76" s="3">
        <v>4</v>
      </c>
      <c r="J76" s="3"/>
    </row>
    <row r="77" spans="3:10" x14ac:dyDescent="0.45">
      <c r="C77" s="3" t="s">
        <v>22</v>
      </c>
      <c r="D77" s="3">
        <v>3.4875967996123327</v>
      </c>
      <c r="E77" s="3"/>
      <c r="H77" s="3" t="s">
        <v>22</v>
      </c>
      <c r="I77" s="3">
        <v>5.3969890772067091</v>
      </c>
      <c r="J77" s="3"/>
    </row>
    <row r="78" spans="3:10" x14ac:dyDescent="0.45">
      <c r="C78" s="3" t="s">
        <v>23</v>
      </c>
      <c r="D78" s="3">
        <v>1.2588844260815395E-2</v>
      </c>
      <c r="E78" s="3"/>
      <c r="H78" s="3" t="s">
        <v>23</v>
      </c>
      <c r="I78" s="3">
        <v>2.8518165010492759E-3</v>
      </c>
      <c r="J78" s="3"/>
    </row>
    <row r="79" spans="3:10" x14ac:dyDescent="0.45">
      <c r="C79" s="3" t="s">
        <v>24</v>
      </c>
      <c r="D79" s="3">
        <v>2.1318467863266499</v>
      </c>
      <c r="E79" s="3"/>
      <c r="H79" s="3" t="s">
        <v>24</v>
      </c>
      <c r="I79" s="3">
        <v>2.1318467863266499</v>
      </c>
      <c r="J79" s="3"/>
    </row>
    <row r="80" spans="3:10" x14ac:dyDescent="0.45">
      <c r="C80" s="3" t="s">
        <v>25</v>
      </c>
      <c r="D80" s="3">
        <v>2.5177688521630791E-2</v>
      </c>
      <c r="E80" s="3"/>
      <c r="H80" s="3" t="s">
        <v>25</v>
      </c>
      <c r="I80" s="3">
        <v>5.7036330020985519E-3</v>
      </c>
      <c r="J80" s="3"/>
    </row>
    <row r="81" spans="3:10" ht="14.65" thickBot="1" x14ac:dyDescent="0.5">
      <c r="C81" s="4" t="s">
        <v>26</v>
      </c>
      <c r="D81" s="4">
        <v>2.7764451051977934</v>
      </c>
      <c r="E81" s="4"/>
      <c r="H81" s="4" t="s">
        <v>26</v>
      </c>
      <c r="I81" s="4">
        <v>2.7764451051977934</v>
      </c>
      <c r="J81" s="4"/>
    </row>
  </sheetData>
  <mergeCells count="12">
    <mergeCell ref="B11:B13"/>
    <mergeCell ref="B6:B8"/>
    <mergeCell ref="S7:X8"/>
    <mergeCell ref="Z7:AE8"/>
    <mergeCell ref="D3:F3"/>
    <mergeCell ref="G3:I3"/>
    <mergeCell ref="L3:N3"/>
    <mergeCell ref="O3:Q3"/>
    <mergeCell ref="T9:U9"/>
    <mergeCell ref="W9:X9"/>
    <mergeCell ref="AA9:AB9"/>
    <mergeCell ref="AD9:AE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Stafford</dc:creator>
  <cp:lastModifiedBy>James Stafford</cp:lastModifiedBy>
  <dcterms:created xsi:type="dcterms:W3CDTF">2019-12-21T03:11:45Z</dcterms:created>
  <dcterms:modified xsi:type="dcterms:W3CDTF">2020-02-12T15:04:19Z</dcterms:modified>
</cp:coreProperties>
</file>