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drigo/Dropbox/work/Projects/tcf7l2/tcf4L2 paper/manuscript/eLIFE/resubmission/figures/Supplementary/Tables/"/>
    </mc:Choice>
  </mc:AlternateContent>
  <xr:revisionPtr revIDLastSave="0" documentId="13_ncr:1_{F3F38AD4-CC00-844B-AA18-692721457E68}" xr6:coauthVersionLast="36" xr6:coauthVersionMax="36" xr10:uidLastSave="{00000000-0000-0000-0000-000000000000}"/>
  <bookViews>
    <workbookView xWindow="6040" yWindow="3420" windowWidth="26580" windowHeight="19960" tabRatio="500" activeTab="2" xr2:uid="{00000000-000D-0000-FFFF-FFFF00000000}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H" sheetId="8" r:id="rId8"/>
    <sheet name="I" sheetId="9" r:id="rId9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27" i="5" l="1"/>
  <c r="F28" i="5"/>
  <c r="F26" i="5"/>
  <c r="E21" i="3"/>
  <c r="D21" i="3"/>
  <c r="C21" i="3"/>
  <c r="B21" i="3"/>
  <c r="E20" i="3"/>
  <c r="D20" i="3"/>
  <c r="C20" i="3"/>
  <c r="B20" i="3"/>
  <c r="D14" i="6" l="1"/>
  <c r="C14" i="6"/>
  <c r="D15" i="6"/>
  <c r="D13" i="6"/>
  <c r="C13" i="6"/>
  <c r="N28" i="8" l="1"/>
  <c r="M28" i="8"/>
  <c r="L28" i="8"/>
  <c r="K28" i="8"/>
  <c r="J28" i="8"/>
  <c r="G28" i="8"/>
  <c r="F28" i="8"/>
  <c r="E28" i="8"/>
  <c r="D28" i="8"/>
  <c r="C28" i="8"/>
  <c r="N27" i="8"/>
  <c r="N29" i="8" s="1"/>
  <c r="M27" i="8"/>
  <c r="M29" i="8" s="1"/>
  <c r="L27" i="8"/>
  <c r="L29" i="8" s="1"/>
  <c r="K27" i="8"/>
  <c r="J27" i="8"/>
  <c r="G27" i="8"/>
  <c r="G29" i="8" s="1"/>
  <c r="F27" i="8"/>
  <c r="F29" i="8" s="1"/>
  <c r="E27" i="8"/>
  <c r="E29" i="8" s="1"/>
  <c r="D27" i="8"/>
  <c r="C27" i="8"/>
  <c r="N18" i="8"/>
  <c r="M18" i="8"/>
  <c r="L18" i="8"/>
  <c r="K18" i="8"/>
  <c r="J18" i="8"/>
  <c r="G18" i="8"/>
  <c r="F18" i="8"/>
  <c r="E18" i="8"/>
  <c r="D18" i="8"/>
  <c r="C18" i="8"/>
  <c r="N17" i="8"/>
  <c r="N19" i="8" s="1"/>
  <c r="M17" i="8"/>
  <c r="M19" i="8" s="1"/>
  <c r="L17" i="8"/>
  <c r="L19" i="8" s="1"/>
  <c r="K17" i="8"/>
  <c r="J17" i="8"/>
  <c r="G17" i="8"/>
  <c r="G19" i="8" s="1"/>
  <c r="F17" i="8"/>
  <c r="E17" i="8"/>
  <c r="E19" i="8" s="1"/>
  <c r="D17" i="8"/>
  <c r="F19" i="8" s="1"/>
  <c r="C17" i="8"/>
  <c r="N8" i="8"/>
  <c r="M8" i="8"/>
  <c r="L8" i="8"/>
  <c r="K8" i="8"/>
  <c r="J8" i="8"/>
  <c r="G8" i="8"/>
  <c r="F8" i="8"/>
  <c r="E8" i="8"/>
  <c r="D8" i="8"/>
  <c r="C8" i="8"/>
  <c r="N7" i="8"/>
  <c r="N9" i="8" s="1"/>
  <c r="M7" i="8"/>
  <c r="M9" i="8" s="1"/>
  <c r="L7" i="8"/>
  <c r="L9" i="8" s="1"/>
  <c r="K7" i="8"/>
  <c r="J7" i="8"/>
  <c r="G7" i="8"/>
  <c r="G9" i="8" s="1"/>
  <c r="F7" i="8"/>
  <c r="F9" i="8" s="1"/>
  <c r="E7" i="8"/>
  <c r="E9" i="8" s="1"/>
  <c r="D7" i="8"/>
  <c r="C7" i="8"/>
  <c r="N28" i="7" l="1"/>
  <c r="M28" i="7"/>
  <c r="L28" i="7"/>
  <c r="K28" i="7"/>
  <c r="J28" i="7"/>
  <c r="G28" i="7"/>
  <c r="F28" i="7"/>
  <c r="E28" i="7"/>
  <c r="D28" i="7"/>
  <c r="C28" i="7"/>
  <c r="N27" i="7"/>
  <c r="N29" i="7" s="1"/>
  <c r="M27" i="7"/>
  <c r="M29" i="7" s="1"/>
  <c r="L27" i="7"/>
  <c r="L29" i="7" s="1"/>
  <c r="K27" i="7"/>
  <c r="J27" i="7"/>
  <c r="G27" i="7"/>
  <c r="G29" i="7" s="1"/>
  <c r="F27" i="7"/>
  <c r="F29" i="7" s="1"/>
  <c r="E27" i="7"/>
  <c r="E29" i="7" s="1"/>
  <c r="D27" i="7"/>
  <c r="C27" i="7"/>
  <c r="N18" i="7"/>
  <c r="M18" i="7"/>
  <c r="L18" i="7"/>
  <c r="K18" i="7"/>
  <c r="J18" i="7"/>
  <c r="G18" i="7"/>
  <c r="F18" i="7"/>
  <c r="E18" i="7"/>
  <c r="D18" i="7"/>
  <c r="C18" i="7"/>
  <c r="N17" i="7"/>
  <c r="N19" i="7" s="1"/>
  <c r="M17" i="7"/>
  <c r="M19" i="7" s="1"/>
  <c r="L17" i="7"/>
  <c r="L19" i="7" s="1"/>
  <c r="K17" i="7"/>
  <c r="J17" i="7"/>
  <c r="G17" i="7"/>
  <c r="G19" i="7" s="1"/>
  <c r="F17" i="7"/>
  <c r="F19" i="7" s="1"/>
  <c r="E17" i="7"/>
  <c r="E19" i="7" s="1"/>
  <c r="D17" i="7"/>
  <c r="C17" i="7"/>
  <c r="N8" i="7"/>
  <c r="M8" i="7"/>
  <c r="L8" i="7"/>
  <c r="K8" i="7"/>
  <c r="J8" i="7"/>
  <c r="G8" i="7"/>
  <c r="F8" i="7"/>
  <c r="E8" i="7"/>
  <c r="D8" i="7"/>
  <c r="C8" i="7"/>
  <c r="N7" i="7"/>
  <c r="N9" i="7" s="1"/>
  <c r="M7" i="7"/>
  <c r="M9" i="7" s="1"/>
  <c r="L7" i="7"/>
  <c r="L9" i="7" s="1"/>
  <c r="K7" i="7"/>
  <c r="J7" i="7"/>
  <c r="G7" i="7"/>
  <c r="G9" i="7" s="1"/>
  <c r="F7" i="7"/>
  <c r="F9" i="7" s="1"/>
  <c r="E7" i="7"/>
  <c r="E9" i="7" s="1"/>
  <c r="D7" i="7"/>
  <c r="C7" i="7"/>
  <c r="F25" i="5" l="1"/>
  <c r="F24" i="5"/>
  <c r="F23" i="5"/>
  <c r="F22" i="5"/>
  <c r="F9" i="4" l="1"/>
  <c r="G9" i="4" s="1"/>
  <c r="E9" i="4"/>
  <c r="G8" i="4"/>
  <c r="F8" i="4"/>
  <c r="E8" i="4"/>
  <c r="F7" i="4"/>
  <c r="G7" i="4" s="1"/>
  <c r="E7" i="4"/>
  <c r="F6" i="4"/>
  <c r="G6" i="4" s="1"/>
  <c r="E6" i="4"/>
  <c r="F5" i="4"/>
  <c r="G5" i="4" s="1"/>
  <c r="E5" i="4"/>
  <c r="G4" i="4"/>
  <c r="F4" i="4"/>
  <c r="E4" i="4"/>
  <c r="D22" i="3" l="1"/>
  <c r="E22" i="3"/>
  <c r="C22" i="3"/>
</calcChain>
</file>

<file path=xl/sharedStrings.xml><?xml version="1.0" encoding="utf-8"?>
<sst xmlns="http://schemas.openxmlformats.org/spreadsheetml/2006/main" count="595" uniqueCount="128">
  <si>
    <t>(hpf)</t>
  </si>
  <si>
    <t>no exon4/5</t>
  </si>
  <si>
    <t>Medium-Ct</t>
  </si>
  <si>
    <t>Long-Ct</t>
  </si>
  <si>
    <t>Short-Ct</t>
  </si>
  <si>
    <t>+</t>
  </si>
  <si>
    <t>-</t>
  </si>
  <si>
    <t>exon 4 vs exon15</t>
  </si>
  <si>
    <t>++</t>
  </si>
  <si>
    <t>exon 5 vs exon15</t>
  </si>
  <si>
    <t>4L</t>
  </si>
  <si>
    <t>45L</t>
  </si>
  <si>
    <t>4M</t>
  </si>
  <si>
    <t>4S</t>
  </si>
  <si>
    <t>45M</t>
  </si>
  <si>
    <t>45S</t>
  </si>
  <si>
    <t>exons 4&amp;5</t>
  </si>
  <si>
    <t xml:space="preserve">Tcf7l2 variant </t>
  </si>
  <si>
    <t>5M</t>
  </si>
  <si>
    <t>5S</t>
  </si>
  <si>
    <t>5L</t>
  </si>
  <si>
    <t>only exon 4</t>
  </si>
  <si>
    <t>only exon 5</t>
  </si>
  <si>
    <t>?</t>
  </si>
  <si>
    <t>Eye</t>
  </si>
  <si>
    <t>Brain</t>
  </si>
  <si>
    <t>Gut</t>
  </si>
  <si>
    <t>Liver</t>
  </si>
  <si>
    <t>Pancras</t>
  </si>
  <si>
    <t>Ovaries</t>
  </si>
  <si>
    <t>Testes</t>
  </si>
  <si>
    <t>exon 4</t>
  </si>
  <si>
    <t>exon 5</t>
  </si>
  <si>
    <t>wildtype</t>
  </si>
  <si>
    <r>
      <t>tcf7l1a</t>
    </r>
    <r>
      <rPr>
        <i/>
        <vertAlign val="superscript"/>
        <sz val="12"/>
        <color theme="1"/>
        <rFont val="Calibri"/>
        <family val="2"/>
        <scheme val="minor"/>
      </rPr>
      <t>-/-</t>
    </r>
  </si>
  <si>
    <r>
      <t>tcf7l2</t>
    </r>
    <r>
      <rPr>
        <i/>
        <vertAlign val="superscript"/>
        <sz val="12"/>
        <color theme="1"/>
        <rFont val="Calibri"/>
        <family val="2"/>
        <scheme val="minor"/>
      </rPr>
      <t>-/-</t>
    </r>
  </si>
  <si>
    <t>Avg</t>
  </si>
  <si>
    <t>SD</t>
  </si>
  <si>
    <t>%</t>
  </si>
  <si>
    <t>total</t>
  </si>
  <si>
    <t>eyeless</t>
  </si>
  <si>
    <t>with eyes</t>
  </si>
  <si>
    <t>%with eyes</t>
  </si>
  <si>
    <r>
      <t>tcf7l1a</t>
    </r>
    <r>
      <rPr>
        <i/>
        <vertAlign val="superscript"/>
        <sz val="12"/>
        <color theme="1"/>
        <rFont val="Calibri (Body)"/>
      </rPr>
      <t>-/-</t>
    </r>
  </si>
  <si>
    <r>
      <t xml:space="preserve">0.12pmol mo </t>
    </r>
    <r>
      <rPr>
        <i/>
        <sz val="12"/>
        <color theme="1"/>
        <rFont val="Calibri"/>
        <family val="2"/>
        <scheme val="minor"/>
      </rPr>
      <t>tcf7l1b</t>
    </r>
  </si>
  <si>
    <r>
      <t xml:space="preserve">1.25pmol moSP </t>
    </r>
    <r>
      <rPr>
        <i/>
        <sz val="12"/>
        <color theme="1"/>
        <rFont val="Calibri"/>
        <family val="2"/>
        <scheme val="minor"/>
      </rPr>
      <t>tcf7l2</t>
    </r>
    <r>
      <rPr>
        <sz val="12"/>
        <color theme="1"/>
        <rFont val="Calibri"/>
        <family val="2"/>
        <scheme val="minor"/>
      </rPr>
      <t xml:space="preserve"> </t>
    </r>
  </si>
  <si>
    <t>mRNA injected</t>
  </si>
  <si>
    <t>Total</t>
  </si>
  <si>
    <t>%rescue</t>
  </si>
  <si>
    <t>tcf7l1a</t>
  </si>
  <si>
    <t>4L-tcf7l2</t>
  </si>
  <si>
    <t>45L-tcf7l2</t>
  </si>
  <si>
    <t>MT-4L-tcf7l2</t>
  </si>
  <si>
    <t>MT-45L-tcf7l2</t>
  </si>
  <si>
    <t>cdx1</t>
  </si>
  <si>
    <t>engrailed</t>
  </si>
  <si>
    <t>C</t>
  </si>
  <si>
    <t>flag-ax2</t>
  </si>
  <si>
    <t>+4L</t>
  </si>
  <si>
    <t>+45L</t>
  </si>
  <si>
    <t>+AA</t>
  </si>
  <si>
    <t>jun</t>
  </si>
  <si>
    <t>lef1</t>
  </si>
  <si>
    <t>siamois</t>
  </si>
  <si>
    <t>topflash</t>
  </si>
  <si>
    <t>VP16-tcf7l2</t>
  </si>
  <si>
    <t>Jun</t>
  </si>
  <si>
    <t>Search parameters</t>
  </si>
  <si>
    <t>Enzyme:</t>
  </si>
  <si>
    <t>Trypsin: cuts C-term side of KR unless next residue is P.</t>
  </si>
  <si>
    <t>Fixed modifications:</t>
  </si>
  <si>
    <t>Carbamidomethyl (C)</t>
  </si>
  <si>
    <t>Variable modifications:</t>
  </si>
  <si>
    <t>Oxidation (M), Phospho (ST), Phospho (Y), Biotin (K), Biotin (N-term)</t>
  </si>
  <si>
    <t>Protein sequence coverage: 40%</t>
  </si>
  <si>
    <t>Peptide recovered from Tf7</t>
  </si>
  <si>
    <t>ppm </t>
  </si>
  <si>
    <t xml:space="preserve">            Score</t>
  </si>
  <si>
    <t>Peptide</t>
  </si>
  <si>
    <t>K.ISENSSAER.D + Phospho (ST)</t>
  </si>
  <si>
    <t>K.ISENSSAERDLADVK.S</t>
  </si>
  <si>
    <t>K.SSLVNESETNQNSSSDSEAER.R</t>
  </si>
  <si>
    <t>K.SSLVNESETNQNSSSDSEAER.R + 6 Phospho (ST); Biotin (N-term)</t>
  </si>
  <si>
    <t>R.SESFRDKTRESLEEAAK.R + Phospho (ST); Biotin (K)</t>
  </si>
  <si>
    <t>K.TRESLEEAAK.R + Phospho (ST)</t>
  </si>
  <si>
    <t>R.ESLEEAAK.R</t>
  </si>
  <si>
    <t>R.ESLEEAAKR.Q</t>
  </si>
  <si>
    <t>K.RQDGGLFK.S</t>
  </si>
  <si>
    <t>K.SPPYPGYPFIMIPDLTSPYLPNGSLSPTAR.T</t>
  </si>
  <si>
    <t>K.SPPYPGYPFIMIPDLTSPYLPNGSLSPTAR.T + Oxidation (M)</t>
  </si>
  <si>
    <t>K.SPPYPGYPFIMIPDLTSPYLPNGSLSPTAR.T + Phospho (ST)</t>
  </si>
  <si>
    <t>K.SPPYPGYPFIMIPDLTSPYLPNGSLSPTAR.T + Oxidation (M); Phospho (ST)</t>
  </si>
  <si>
    <t>R.TYLQMKWPLLDVQAGSLQSR.Q + Biotin (K)</t>
  </si>
  <si>
    <t>R.TYLQMKWPLLDVQAGSLQSR.Q + Biotin (N-term)</t>
  </si>
  <si>
    <t>R.TYLQMKWPLLDVQAGSLQSR.Q + Oxidation (M); Biotin (N-term)</t>
  </si>
  <si>
    <t>R.TYLQMKWPLLDVQAGSLQSR.Q + Oxidation (M); Biotin (K)</t>
  </si>
  <si>
    <t>R.TYLQMKWPLLDVQAGSLQSR.Q + Phospho (ST); Biotin (N-term)</t>
  </si>
  <si>
    <t>K.WPLLDVQAGSLQSR.Q</t>
  </si>
  <si>
    <t>K.DARSPSPAHIVGPFCLEFPGQTDLSLHQLQLSNK.V + Phospho (ST)</t>
  </si>
  <si>
    <t>R.SPSPAHIVGPFCLEFPGQTDLSLHQLQLSNK.V</t>
  </si>
  <si>
    <t>R.SPSPAHIVGPFCLEFPGQTDLSLHQLQLSNK.V + Phospho (ST)</t>
  </si>
  <si>
    <t xml:space="preserve">R.HPYPTALTVNASMSSLLSSR.F </t>
  </si>
  <si>
    <t xml:space="preserve">R.HPYPTALTVNASMSSLLSSR.F + Oxidation (M) </t>
  </si>
  <si>
    <t>R.HPYPTALTVNASMSSLLSSR.F + Oxidation (M)</t>
  </si>
  <si>
    <t>K.QESSHSDIGSLNSSK.H</t>
  </si>
  <si>
    <t>K.QESSHSDIGSLNSSKHQDAK.K + Biotin (K)</t>
  </si>
  <si>
    <t>K.KPLNAFMLYMK.E</t>
  </si>
  <si>
    <t>K.KPLNAFMLYMK.E + Oxidation (M)</t>
  </si>
  <si>
    <t>K.KPLNAFMLYMK.E + 2 Oxidation (M)</t>
  </si>
  <si>
    <t>R.AKVVAECTLK.E + Biotin (K)</t>
  </si>
  <si>
    <t>K.VVAECTLK.E</t>
  </si>
  <si>
    <t>K.VVAECTLKESAAINQILGR.R + Biotin (N-term)</t>
  </si>
  <si>
    <t>K.ESAAINQILGR.R</t>
  </si>
  <si>
    <t>R.QLHMQLYPGWSAR.D + Oxidation (M)</t>
  </si>
  <si>
    <t>K.TSGSAHNGSLDPSDVSSSR.S</t>
  </si>
  <si>
    <t>moC</t>
  </si>
  <si>
    <t>moSP2</t>
  </si>
  <si>
    <r>
      <rPr>
        <i/>
        <sz val="12"/>
        <color rgb="FF000000"/>
        <rFont val="Calibri"/>
        <family val="2"/>
      </rPr>
      <t>tcf7l1a</t>
    </r>
    <r>
      <rPr>
        <i/>
        <vertAlign val="superscript"/>
        <sz val="12"/>
        <color rgb="FF000000"/>
        <rFont val="Calibri (Body)"/>
      </rPr>
      <t>-/-</t>
    </r>
    <r>
      <rPr>
        <sz val="12"/>
        <color theme="1"/>
        <rFont val="Calibri"/>
        <family val="2"/>
        <scheme val="minor"/>
      </rPr>
      <t>+</t>
    </r>
    <r>
      <rPr>
        <i/>
        <sz val="12"/>
        <color rgb="FF000000"/>
        <rFont val="Calibri (Body)"/>
      </rPr>
      <t>tcf7l1b</t>
    </r>
    <r>
      <rPr>
        <sz val="12"/>
        <color theme="1"/>
        <rFont val="Calibri"/>
        <family val="2"/>
        <scheme val="minor"/>
      </rPr>
      <t xml:space="preserve"> mo</t>
    </r>
  </si>
  <si>
    <t>C-htcf7l2</t>
  </si>
  <si>
    <t>3a-htcf7l2</t>
  </si>
  <si>
    <t>4a-htcf7l2</t>
  </si>
  <si>
    <t>MT-45L-tcf7l2-AA</t>
  </si>
  <si>
    <t>MT-45L-tcf7l2-AS</t>
  </si>
  <si>
    <t>MT-45L-tcf7l2-TA</t>
  </si>
  <si>
    <t>MT-45L-tcf7l2-EE</t>
  </si>
  <si>
    <t>a</t>
  </si>
  <si>
    <t>b</t>
  </si>
  <si>
    <t>µm3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</si>
</sst>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rgb="FF000000"/>
      <name val="Calibri"/>
      <family val="2"/>
    </font>
    <font>
      <i/>
      <vertAlign val="superscript"/>
      <sz val="12"/>
      <color rgb="FF000000"/>
      <name val="Calibri (Body)"/>
    </font>
    <font>
      <i/>
      <vertAlign val="superscript"/>
      <sz val="12"/>
      <color theme="1"/>
      <name val="Calibri (Body)"/>
    </font>
    <font>
      <i/>
      <sz val="12"/>
      <color rgb="FF000000"/>
      <name val="Calibri (Body)"/>
    </font>
    <font>
      <sz val="10"/>
      <name val="Verdana"/>
      <family val="2"/>
    </font>
    <font>
      <i/>
      <sz val="10"/>
      <name val="Verdana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rgb="FF000000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"/>
    </xf>
    <xf numFmtId="0" fontId="1" fillId="2" borderId="5" xfId="0" quotePrefix="1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quotePrefix="1" applyFont="1" applyFill="1" applyBorder="1" applyAlignment="1">
      <alignment horizontal="center"/>
    </xf>
    <xf numFmtId="0" fontId="1" fillId="6" borderId="7" xfId="0" quotePrefix="1" applyFont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" fillId="4" borderId="7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4" borderId="6" xfId="0" quotePrefix="1" applyFont="1" applyFill="1" applyBorder="1" applyAlignment="1">
      <alignment horizontal="center"/>
    </xf>
    <xf numFmtId="0" fontId="1" fillId="6" borderId="6" xfId="0" quotePrefix="1" applyFont="1" applyFill="1" applyBorder="1" applyAlignment="1">
      <alignment horizontal="center"/>
    </xf>
    <xf numFmtId="0" fontId="1" fillId="2" borderId="25" xfId="0" quotePrefix="1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2" borderId="3" xfId="0" quotePrefix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6" xfId="0" quotePrefix="1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3" borderId="7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31" xfId="0" applyFill="1" applyBorder="1" applyAlignment="1">
      <alignment horizontal="center"/>
    </xf>
    <xf numFmtId="0" fontId="1" fillId="2" borderId="15" xfId="0" quotePrefix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2" borderId="16" xfId="0" quotePrefix="1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1" fillId="5" borderId="4" xfId="0" quotePrefix="1" applyFont="1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1" fillId="7" borderId="2" xfId="0" quotePrefix="1" applyFont="1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1" fillId="7" borderId="8" xfId="0" quotePrefix="1" applyFont="1" applyFill="1" applyBorder="1" applyAlignment="1">
      <alignment horizontal="center"/>
    </xf>
    <xf numFmtId="0" fontId="1" fillId="7" borderId="9" xfId="0" quotePrefix="1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7" borderId="33" xfId="0" quotePrefix="1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34" xfId="0" quotePrefix="1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quotePrefix="1" applyFont="1" applyFill="1" applyBorder="1" applyAlignment="1">
      <alignment horizontal="center"/>
    </xf>
    <xf numFmtId="0" fontId="1" fillId="2" borderId="9" xfId="0" quotePrefix="1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1" fontId="0" fillId="0" borderId="47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3" borderId="37" xfId="0" applyFill="1" applyBorder="1" applyAlignment="1">
      <alignment horizontal="center"/>
    </xf>
    <xf numFmtId="1" fontId="0" fillId="3" borderId="47" xfId="0" applyNumberFormat="1" applyFill="1" applyBorder="1" applyAlignment="1">
      <alignment horizontal="center"/>
    </xf>
    <xf numFmtId="1" fontId="0" fillId="3" borderId="38" xfId="0" applyNumberFormat="1" applyFill="1" applyBorder="1" applyAlignment="1">
      <alignment horizontal="center"/>
    </xf>
    <xf numFmtId="1" fontId="0" fillId="3" borderId="48" xfId="0" applyNumberFormat="1" applyFill="1" applyBorder="1" applyAlignment="1">
      <alignment horizontal="center"/>
    </xf>
    <xf numFmtId="1" fontId="0" fillId="3" borderId="45" xfId="0" applyNumberFormat="1" applyFill="1" applyBorder="1" applyAlignment="1">
      <alignment horizontal="center"/>
    </xf>
    <xf numFmtId="1" fontId="0" fillId="2" borderId="23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3" borderId="36" xfId="0" applyFill="1" applyBorder="1" applyAlignment="1">
      <alignment horizontal="center"/>
    </xf>
    <xf numFmtId="1" fontId="0" fillId="3" borderId="20" xfId="0" applyNumberFormat="1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1" fontId="0" fillId="3" borderId="52" xfId="0" applyNumberFormat="1" applyFill="1" applyBorder="1" applyAlignment="1">
      <alignment horizontal="center"/>
    </xf>
    <xf numFmtId="1" fontId="0" fillId="3" borderId="21" xfId="0" applyNumberFormat="1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1" fontId="0" fillId="3" borderId="22" xfId="0" applyNumberFormat="1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1" fontId="0" fillId="2" borderId="52" xfId="0" applyNumberForma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1" fontId="0" fillId="2" borderId="21" xfId="0" applyNumberFormat="1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1" fontId="0" fillId="2" borderId="53" xfId="0" applyNumberForma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1" fontId="0" fillId="2" borderId="22" xfId="0" applyNumberFormat="1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1" fontId="0" fillId="2" borderId="54" xfId="0" applyNumberForma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1" fontId="0" fillId="2" borderId="55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1" fontId="0" fillId="2" borderId="50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1" fontId="0" fillId="2" borderId="4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47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1" fontId="7" fillId="0" borderId="47" xfId="0" applyNumberFormat="1" applyFont="1" applyBorder="1" applyAlignment="1">
      <alignment horizontal="center"/>
    </xf>
    <xf numFmtId="1" fontId="7" fillId="0" borderId="23" xfId="0" applyNumberFormat="1" applyFont="1" applyBorder="1" applyAlignment="1">
      <alignment horizontal="center"/>
    </xf>
    <xf numFmtId="1" fontId="7" fillId="0" borderId="48" xfId="0" applyNumberFormat="1" applyFont="1" applyBorder="1" applyAlignment="1">
      <alignment horizontal="center"/>
    </xf>
    <xf numFmtId="1" fontId="7" fillId="0" borderId="51" xfId="0" applyNumberFormat="1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" fontId="7" fillId="0" borderId="38" xfId="0" applyNumberFormat="1" applyFont="1" applyBorder="1" applyAlignment="1">
      <alignment horizontal="center"/>
    </xf>
    <xf numFmtId="1" fontId="7" fillId="0" borderId="45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" fontId="7" fillId="0" borderId="46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" fontId="14" fillId="0" borderId="47" xfId="0" applyNumberFormat="1" applyFont="1" applyBorder="1" applyAlignment="1">
      <alignment horizontal="center"/>
    </xf>
    <xf numFmtId="1" fontId="14" fillId="0" borderId="23" xfId="0" applyNumberFormat="1" applyFont="1" applyBorder="1" applyAlignment="1">
      <alignment horizontal="center"/>
    </xf>
    <xf numFmtId="1" fontId="14" fillId="0" borderId="48" xfId="0" applyNumberFormat="1" applyFont="1" applyBorder="1" applyAlignment="1">
      <alignment horizontal="center"/>
    </xf>
    <xf numFmtId="1" fontId="14" fillId="0" borderId="51" xfId="0" applyNumberFormat="1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0" xfId="0" applyFont="1"/>
    <xf numFmtId="0" fontId="19" fillId="0" borderId="0" xfId="0" applyFont="1"/>
    <xf numFmtId="1" fontId="0" fillId="0" borderId="0" xfId="0" applyNumberFormat="1"/>
    <xf numFmtId="1" fontId="1" fillId="0" borderId="36" xfId="0" applyNumberFormat="1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20" fillId="0" borderId="36" xfId="0" applyNumberFormat="1" applyFont="1" applyBorder="1" applyAlignment="1">
      <alignment horizontal="center"/>
    </xf>
    <xf numFmtId="1" fontId="20" fillId="0" borderId="11" xfId="0" applyNumberFormat="1" applyFont="1" applyBorder="1" applyAlignment="1">
      <alignment horizontal="center"/>
    </xf>
    <xf numFmtId="1" fontId="20" fillId="0" borderId="37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38" xfId="0" applyNumberFormat="1" applyFont="1" applyBorder="1" applyAlignment="1">
      <alignment horizontal="center"/>
    </xf>
    <xf numFmtId="1" fontId="20" fillId="0" borderId="14" xfId="0" applyNumberFormat="1" applyFont="1" applyBorder="1" applyAlignment="1">
      <alignment horizontal="center"/>
    </xf>
    <xf numFmtId="1" fontId="0" fillId="3" borderId="31" xfId="0" applyNumberFormat="1" applyFill="1" applyBorder="1" applyAlignment="1">
      <alignment horizontal="center"/>
    </xf>
    <xf numFmtId="1" fontId="0" fillId="3" borderId="49" xfId="0" applyNumberFormat="1" applyFill="1" applyBorder="1" applyAlignment="1">
      <alignment horizontal="center"/>
    </xf>
    <xf numFmtId="1" fontId="0" fillId="3" borderId="29" xfId="0" applyNumberFormat="1" applyFill="1" applyBorder="1" applyAlignment="1">
      <alignment horizontal="center"/>
    </xf>
    <xf numFmtId="1" fontId="0" fillId="3" borderId="30" xfId="0" applyNumberFormat="1" applyFill="1" applyBorder="1" applyAlignment="1">
      <alignment horizontal="center"/>
    </xf>
    <xf numFmtId="1" fontId="0" fillId="3" borderId="32" xfId="0" applyNumberFormat="1" applyFill="1" applyBorder="1" applyAlignment="1">
      <alignment horizontal="center"/>
    </xf>
    <xf numFmtId="1" fontId="0" fillId="3" borderId="50" xfId="0" applyNumberForma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" fontId="0" fillId="3" borderId="55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164" fontId="0" fillId="3" borderId="21" xfId="0" applyNumberFormat="1" applyFill="1" applyBorder="1" applyAlignment="1">
      <alignment horizontal="center"/>
    </xf>
    <xf numFmtId="0" fontId="7" fillId="9" borderId="14" xfId="0" applyFont="1" applyFill="1" applyBorder="1"/>
    <xf numFmtId="164" fontId="0" fillId="3" borderId="22" xfId="0" applyNumberForma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1" fontId="0" fillId="3" borderId="56" xfId="0" applyNumberFormat="1" applyFill="1" applyBorder="1" applyAlignment="1">
      <alignment horizontal="center"/>
    </xf>
    <xf numFmtId="1" fontId="0" fillId="3" borderId="57" xfId="0" applyNumberFormat="1" applyFill="1" applyBorder="1" applyAlignment="1">
      <alignment horizontal="center"/>
    </xf>
    <xf numFmtId="164" fontId="0" fillId="3" borderId="57" xfId="0" applyNumberForma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2" fontId="0" fillId="3" borderId="53" xfId="0" applyNumberFormat="1" applyFill="1" applyBorder="1" applyAlignment="1">
      <alignment horizontal="center"/>
    </xf>
    <xf numFmtId="2" fontId="0" fillId="3" borderId="54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2" fontId="0" fillId="3" borderId="22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52" xfId="0" applyNumberFormat="1" applyFill="1" applyBorder="1" applyAlignment="1">
      <alignment horizontal="center"/>
    </xf>
    <xf numFmtId="2" fontId="0" fillId="2" borderId="54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51" xfId="0" applyFont="1" applyBorder="1" applyAlignment="1">
      <alignment horizontal="center"/>
    </xf>
  </cellXfs>
  <cellStyles count="1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4"/>
  <sheetViews>
    <sheetView zoomScale="125" zoomScaleNormal="145" zoomScalePageLayoutView="145" workbookViewId="0">
      <selection activeCell="B14" sqref="B14"/>
    </sheetView>
  </sheetViews>
  <sheetFormatPr baseColWidth="10" defaultRowHeight="16"/>
  <cols>
    <col min="1" max="1" width="10.83203125" style="1" customWidth="1"/>
    <col min="2" max="2" width="15.83203125" style="1" customWidth="1"/>
    <col min="3" max="3" width="15.1640625" style="1" customWidth="1"/>
    <col min="4" max="4" width="4.83203125" style="1" customWidth="1"/>
    <col min="5" max="5" width="5" style="1" customWidth="1"/>
    <col min="6" max="6" width="4.83203125" style="1" customWidth="1"/>
    <col min="7" max="7" width="4.6640625" style="1" customWidth="1"/>
    <col min="8" max="10" width="4.83203125" style="1" customWidth="1"/>
    <col min="11" max="12" width="10.83203125" style="1"/>
    <col min="13" max="13" width="15.83203125" style="1" customWidth="1"/>
    <col min="14" max="14" width="15.1640625" style="1" customWidth="1"/>
    <col min="15" max="21" width="8" style="1" customWidth="1"/>
    <col min="22" max="16384" width="10.83203125" style="1"/>
  </cols>
  <sheetData>
    <row r="1" spans="2:22" ht="17" thickBot="1"/>
    <row r="2" spans="2:22" ht="17" thickBot="1">
      <c r="B2" s="86" t="s">
        <v>125</v>
      </c>
      <c r="D2" s="2">
        <v>0</v>
      </c>
      <c r="E2" s="3">
        <v>6</v>
      </c>
      <c r="F2" s="3">
        <v>12</v>
      </c>
      <c r="G2" s="57">
        <v>24</v>
      </c>
      <c r="H2" s="2">
        <v>48</v>
      </c>
      <c r="I2" s="3">
        <v>72</v>
      </c>
      <c r="J2" s="4">
        <v>96</v>
      </c>
      <c r="K2" s="55" t="s">
        <v>0</v>
      </c>
      <c r="M2"/>
      <c r="N2"/>
      <c r="O2"/>
      <c r="P2"/>
      <c r="Q2"/>
      <c r="R2"/>
      <c r="S2"/>
      <c r="T2"/>
      <c r="U2"/>
      <c r="V2"/>
    </row>
    <row r="3" spans="2:22">
      <c r="C3" s="5" t="s">
        <v>21</v>
      </c>
      <c r="D3" s="6" t="s">
        <v>5</v>
      </c>
      <c r="E3" s="7" t="s">
        <v>5</v>
      </c>
      <c r="F3" s="8" t="s">
        <v>8</v>
      </c>
      <c r="G3" s="66" t="s">
        <v>8</v>
      </c>
      <c r="H3" s="70" t="s">
        <v>5</v>
      </c>
      <c r="I3" s="8" t="s">
        <v>5</v>
      </c>
      <c r="J3" s="9" t="s">
        <v>5</v>
      </c>
      <c r="M3"/>
      <c r="N3"/>
      <c r="O3"/>
      <c r="P3"/>
      <c r="Q3"/>
      <c r="R3"/>
      <c r="S3"/>
      <c r="T3"/>
      <c r="U3"/>
      <c r="V3"/>
    </row>
    <row r="4" spans="2:22">
      <c r="C4" s="10" t="s">
        <v>22</v>
      </c>
      <c r="D4" s="67" t="s">
        <v>6</v>
      </c>
      <c r="E4" s="12" t="s">
        <v>6</v>
      </c>
      <c r="F4" s="12" t="s">
        <v>6</v>
      </c>
      <c r="G4" s="82" t="s">
        <v>6</v>
      </c>
      <c r="H4" s="11" t="s">
        <v>5</v>
      </c>
      <c r="I4" s="12" t="s">
        <v>5</v>
      </c>
      <c r="J4" s="13" t="s">
        <v>5</v>
      </c>
      <c r="M4"/>
      <c r="N4"/>
      <c r="O4"/>
      <c r="P4"/>
      <c r="Q4"/>
      <c r="R4"/>
      <c r="S4"/>
      <c r="T4"/>
      <c r="U4"/>
      <c r="V4"/>
    </row>
    <row r="5" spans="2:22">
      <c r="C5" s="14" t="s">
        <v>1</v>
      </c>
      <c r="D5" s="15" t="s">
        <v>6</v>
      </c>
      <c r="E5" s="16" t="s">
        <v>6</v>
      </c>
      <c r="F5" s="16" t="s">
        <v>6</v>
      </c>
      <c r="G5" s="68" t="s">
        <v>6</v>
      </c>
      <c r="H5" s="15" t="s">
        <v>5</v>
      </c>
      <c r="I5" s="16" t="s">
        <v>5</v>
      </c>
      <c r="J5" s="17" t="s">
        <v>5</v>
      </c>
      <c r="M5"/>
      <c r="N5"/>
      <c r="O5"/>
      <c r="P5"/>
      <c r="Q5"/>
      <c r="R5"/>
      <c r="S5"/>
      <c r="T5"/>
      <c r="U5"/>
      <c r="V5"/>
    </row>
    <row r="6" spans="2:22" ht="17" thickBot="1">
      <c r="C6" s="18" t="s">
        <v>16</v>
      </c>
      <c r="D6" s="19" t="s">
        <v>6</v>
      </c>
      <c r="E6" s="20" t="s">
        <v>5</v>
      </c>
      <c r="F6" s="20" t="s">
        <v>5</v>
      </c>
      <c r="G6" s="69" t="s">
        <v>5</v>
      </c>
      <c r="H6" s="19" t="s">
        <v>5</v>
      </c>
      <c r="I6" s="20" t="s">
        <v>5</v>
      </c>
      <c r="J6" s="21" t="s">
        <v>5</v>
      </c>
      <c r="M6"/>
      <c r="N6"/>
      <c r="O6"/>
      <c r="P6"/>
      <c r="Q6"/>
      <c r="R6"/>
      <c r="S6"/>
      <c r="T6"/>
      <c r="U6"/>
      <c r="V6"/>
    </row>
    <row r="7" spans="2:22">
      <c r="B7" s="49"/>
      <c r="C7" s="22" t="s">
        <v>4</v>
      </c>
      <c r="D7" s="23" t="s">
        <v>6</v>
      </c>
      <c r="E7" s="24" t="s">
        <v>6</v>
      </c>
      <c r="F7" s="24" t="s">
        <v>6</v>
      </c>
      <c r="G7" s="58" t="s">
        <v>6</v>
      </c>
      <c r="H7" s="23" t="s">
        <v>5</v>
      </c>
      <c r="I7" s="24" t="s">
        <v>5</v>
      </c>
      <c r="J7" s="25" t="s">
        <v>5</v>
      </c>
      <c r="M7"/>
      <c r="N7"/>
      <c r="O7"/>
      <c r="P7"/>
      <c r="Q7"/>
      <c r="R7"/>
      <c r="S7"/>
      <c r="T7"/>
      <c r="U7"/>
      <c r="V7"/>
    </row>
    <row r="8" spans="2:22">
      <c r="B8" s="50" t="s">
        <v>7</v>
      </c>
      <c r="C8" s="26" t="s">
        <v>2</v>
      </c>
      <c r="D8" s="27" t="s">
        <v>6</v>
      </c>
      <c r="E8" s="28" t="s">
        <v>6</v>
      </c>
      <c r="F8" s="28" t="s">
        <v>6</v>
      </c>
      <c r="G8" s="59" t="s">
        <v>6</v>
      </c>
      <c r="H8" s="64" t="s">
        <v>8</v>
      </c>
      <c r="I8" s="30" t="s">
        <v>8</v>
      </c>
      <c r="J8" s="31" t="s">
        <v>8</v>
      </c>
      <c r="M8"/>
      <c r="N8"/>
      <c r="O8"/>
      <c r="P8"/>
      <c r="Q8"/>
      <c r="R8"/>
      <c r="S8"/>
      <c r="T8"/>
      <c r="U8"/>
      <c r="V8"/>
    </row>
    <row r="9" spans="2:22" ht="17" thickBot="1">
      <c r="B9" s="51"/>
      <c r="C9" s="32" t="s">
        <v>3</v>
      </c>
      <c r="D9" s="33" t="s">
        <v>5</v>
      </c>
      <c r="E9" s="34" t="s">
        <v>5</v>
      </c>
      <c r="F9" s="34" t="s">
        <v>5</v>
      </c>
      <c r="G9" s="60" t="s">
        <v>5</v>
      </c>
      <c r="H9" s="33" t="s">
        <v>5</v>
      </c>
      <c r="I9" s="34" t="s">
        <v>5</v>
      </c>
      <c r="J9" s="35" t="s">
        <v>5</v>
      </c>
      <c r="M9"/>
      <c r="N9"/>
      <c r="O9"/>
      <c r="P9"/>
      <c r="Q9"/>
      <c r="R9"/>
      <c r="S9"/>
      <c r="T9"/>
      <c r="U9"/>
      <c r="V9"/>
    </row>
    <row r="10" spans="2:22">
      <c r="B10" s="52"/>
      <c r="C10" s="36" t="s">
        <v>4</v>
      </c>
      <c r="D10" s="37" t="s">
        <v>6</v>
      </c>
      <c r="E10" s="38" t="s">
        <v>6</v>
      </c>
      <c r="F10" s="38" t="s">
        <v>6</v>
      </c>
      <c r="G10" s="61" t="s">
        <v>6</v>
      </c>
      <c r="H10" s="37" t="s">
        <v>5</v>
      </c>
      <c r="I10" s="38" t="s">
        <v>5</v>
      </c>
      <c r="J10" s="39" t="s">
        <v>6</v>
      </c>
      <c r="M10"/>
      <c r="N10"/>
      <c r="O10"/>
      <c r="P10"/>
      <c r="Q10"/>
      <c r="R10"/>
      <c r="S10"/>
      <c r="T10"/>
      <c r="U10"/>
      <c r="V10"/>
    </row>
    <row r="11" spans="2:22">
      <c r="B11" s="52" t="s">
        <v>9</v>
      </c>
      <c r="C11" s="40" t="s">
        <v>2</v>
      </c>
      <c r="D11" s="41" t="s">
        <v>6</v>
      </c>
      <c r="E11" s="42" t="s">
        <v>6</v>
      </c>
      <c r="F11" s="42" t="s">
        <v>6</v>
      </c>
      <c r="G11" s="62" t="s">
        <v>6</v>
      </c>
      <c r="H11" s="65" t="s">
        <v>8</v>
      </c>
      <c r="I11" s="43" t="s">
        <v>8</v>
      </c>
      <c r="J11" s="44" t="s">
        <v>8</v>
      </c>
      <c r="M11"/>
      <c r="N11"/>
      <c r="O11"/>
      <c r="P11"/>
      <c r="Q11"/>
      <c r="R11"/>
      <c r="S11"/>
      <c r="T11"/>
      <c r="U11"/>
      <c r="V11"/>
    </row>
    <row r="12" spans="2:22" ht="17" thickBot="1">
      <c r="B12" s="53"/>
      <c r="C12" s="45" t="s">
        <v>3</v>
      </c>
      <c r="D12" s="46" t="s">
        <v>6</v>
      </c>
      <c r="E12" s="47" t="s">
        <v>5</v>
      </c>
      <c r="F12" s="47" t="s">
        <v>5</v>
      </c>
      <c r="G12" s="63" t="s">
        <v>5</v>
      </c>
      <c r="H12" s="46" t="s">
        <v>6</v>
      </c>
      <c r="I12" s="47" t="s">
        <v>6</v>
      </c>
      <c r="J12" s="48" t="s">
        <v>6</v>
      </c>
      <c r="M12"/>
      <c r="N12"/>
      <c r="O12"/>
      <c r="P12"/>
      <c r="Q12"/>
      <c r="R12"/>
      <c r="S12"/>
      <c r="T12"/>
      <c r="U12"/>
      <c r="V12"/>
    </row>
    <row r="13" spans="2:22">
      <c r="M13"/>
      <c r="N13"/>
      <c r="O13"/>
      <c r="P13"/>
      <c r="Q13"/>
      <c r="R13"/>
      <c r="S13"/>
      <c r="T13"/>
      <c r="U13"/>
      <c r="V13"/>
    </row>
    <row r="14" spans="2:22" ht="17" thickBot="1">
      <c r="B14" s="86" t="s">
        <v>126</v>
      </c>
      <c r="M14"/>
      <c r="N14"/>
      <c r="O14"/>
      <c r="P14"/>
      <c r="Q14"/>
      <c r="R14"/>
      <c r="S14"/>
      <c r="T14"/>
      <c r="U14"/>
      <c r="V14"/>
    </row>
    <row r="15" spans="2:22" ht="17" thickBot="1">
      <c r="C15" s="56" t="s">
        <v>17</v>
      </c>
      <c r="D15" s="2">
        <v>0</v>
      </c>
      <c r="E15" s="3">
        <v>6</v>
      </c>
      <c r="F15" s="3">
        <v>12</v>
      </c>
      <c r="G15" s="57">
        <v>24</v>
      </c>
      <c r="H15" s="2">
        <v>48</v>
      </c>
      <c r="I15" s="3">
        <v>72</v>
      </c>
      <c r="J15" s="4">
        <v>96</v>
      </c>
      <c r="K15" s="55" t="s">
        <v>0</v>
      </c>
      <c r="M15"/>
      <c r="N15"/>
      <c r="O15"/>
      <c r="P15"/>
      <c r="Q15"/>
      <c r="R15"/>
      <c r="S15"/>
      <c r="T15"/>
      <c r="U15"/>
      <c r="V15"/>
    </row>
    <row r="16" spans="2:22">
      <c r="C16" s="22" t="s">
        <v>13</v>
      </c>
      <c r="D16" s="23" t="s">
        <v>6</v>
      </c>
      <c r="E16" s="24" t="s">
        <v>6</v>
      </c>
      <c r="F16" s="24" t="s">
        <v>6</v>
      </c>
      <c r="G16" s="58" t="s">
        <v>6</v>
      </c>
      <c r="H16" s="23" t="s">
        <v>5</v>
      </c>
      <c r="I16" s="24" t="s">
        <v>5</v>
      </c>
      <c r="J16" s="25" t="s">
        <v>5</v>
      </c>
      <c r="M16"/>
      <c r="N16"/>
      <c r="O16"/>
      <c r="P16"/>
      <c r="Q16"/>
      <c r="R16"/>
      <c r="S16"/>
      <c r="T16"/>
      <c r="U16"/>
      <c r="V16"/>
    </row>
    <row r="17" spans="3:22">
      <c r="C17" s="26" t="s">
        <v>12</v>
      </c>
      <c r="D17" s="27" t="s">
        <v>6</v>
      </c>
      <c r="E17" s="28" t="s">
        <v>6</v>
      </c>
      <c r="F17" s="28" t="s">
        <v>6</v>
      </c>
      <c r="G17" s="59" t="s">
        <v>6</v>
      </c>
      <c r="H17" s="64" t="s">
        <v>5</v>
      </c>
      <c r="I17" s="29" t="s">
        <v>5</v>
      </c>
      <c r="J17" s="54" t="s">
        <v>5</v>
      </c>
      <c r="M17"/>
      <c r="N17"/>
      <c r="O17"/>
      <c r="P17"/>
      <c r="Q17"/>
      <c r="R17"/>
      <c r="S17"/>
      <c r="T17"/>
      <c r="U17"/>
      <c r="V17"/>
    </row>
    <row r="18" spans="3:22" ht="17" thickBot="1">
      <c r="C18" s="32" t="s">
        <v>10</v>
      </c>
      <c r="D18" s="33" t="s">
        <v>5</v>
      </c>
      <c r="E18" s="34" t="s">
        <v>5</v>
      </c>
      <c r="F18" s="34" t="s">
        <v>5</v>
      </c>
      <c r="G18" s="60" t="s">
        <v>5</v>
      </c>
      <c r="H18" s="33" t="s">
        <v>5</v>
      </c>
      <c r="I18" s="34" t="s">
        <v>5</v>
      </c>
      <c r="J18" s="35" t="s">
        <v>5</v>
      </c>
      <c r="M18"/>
      <c r="N18"/>
      <c r="O18"/>
      <c r="P18"/>
      <c r="Q18"/>
      <c r="R18"/>
      <c r="S18"/>
      <c r="T18"/>
      <c r="U18"/>
      <c r="V18"/>
    </row>
    <row r="19" spans="3:22">
      <c r="C19" s="36" t="s">
        <v>19</v>
      </c>
      <c r="D19" s="37" t="s">
        <v>6</v>
      </c>
      <c r="E19" s="38" t="s">
        <v>6</v>
      </c>
      <c r="F19" s="38" t="s">
        <v>6</v>
      </c>
      <c r="G19" s="61" t="s">
        <v>6</v>
      </c>
      <c r="H19" s="37" t="s">
        <v>5</v>
      </c>
      <c r="I19" s="38" t="s">
        <v>5</v>
      </c>
      <c r="J19" s="39" t="s">
        <v>6</v>
      </c>
      <c r="M19"/>
      <c r="N19"/>
      <c r="O19"/>
      <c r="P19"/>
      <c r="Q19"/>
      <c r="R19"/>
      <c r="S19"/>
      <c r="T19"/>
      <c r="U19"/>
      <c r="V19"/>
    </row>
    <row r="20" spans="3:22">
      <c r="C20" s="40" t="s">
        <v>18</v>
      </c>
      <c r="D20" s="41" t="s">
        <v>6</v>
      </c>
      <c r="E20" s="42" t="s">
        <v>6</v>
      </c>
      <c r="F20" s="42" t="s">
        <v>6</v>
      </c>
      <c r="G20" s="62" t="s">
        <v>6</v>
      </c>
      <c r="H20" s="65" t="s">
        <v>5</v>
      </c>
      <c r="I20" s="43" t="s">
        <v>5</v>
      </c>
      <c r="J20" s="44" t="s">
        <v>5</v>
      </c>
      <c r="M20"/>
      <c r="N20"/>
      <c r="O20"/>
      <c r="P20"/>
      <c r="Q20"/>
      <c r="R20"/>
      <c r="S20"/>
      <c r="T20"/>
      <c r="U20"/>
      <c r="V20"/>
    </row>
    <row r="21" spans="3:22" ht="17" thickBot="1">
      <c r="C21" s="45" t="s">
        <v>20</v>
      </c>
      <c r="D21" s="46" t="s">
        <v>6</v>
      </c>
      <c r="E21" s="47" t="s">
        <v>6</v>
      </c>
      <c r="F21" s="47" t="s">
        <v>6</v>
      </c>
      <c r="G21" s="63" t="s">
        <v>6</v>
      </c>
      <c r="H21" s="46" t="s">
        <v>6</v>
      </c>
      <c r="I21" s="47" t="s">
        <v>6</v>
      </c>
      <c r="J21" s="48" t="s">
        <v>6</v>
      </c>
      <c r="L21"/>
      <c r="M21"/>
      <c r="N21"/>
      <c r="O21"/>
      <c r="P21"/>
      <c r="Q21"/>
      <c r="R21"/>
      <c r="S21"/>
      <c r="T21"/>
      <c r="U21"/>
      <c r="V21"/>
    </row>
    <row r="22" spans="3:22">
      <c r="C22" s="71" t="s">
        <v>15</v>
      </c>
      <c r="D22" s="72" t="s">
        <v>6</v>
      </c>
      <c r="E22" s="73" t="s">
        <v>6</v>
      </c>
      <c r="F22" s="73" t="s">
        <v>6</v>
      </c>
      <c r="G22" s="74" t="s">
        <v>6</v>
      </c>
      <c r="H22" s="72" t="s">
        <v>23</v>
      </c>
      <c r="I22" s="73" t="s">
        <v>23</v>
      </c>
      <c r="J22" s="75" t="s">
        <v>6</v>
      </c>
      <c r="L22"/>
      <c r="M22"/>
      <c r="N22"/>
      <c r="O22"/>
      <c r="P22"/>
      <c r="Q22"/>
      <c r="R22"/>
      <c r="S22"/>
      <c r="T22"/>
      <c r="U22"/>
      <c r="V22"/>
    </row>
    <row r="23" spans="3:22">
      <c r="C23" s="10" t="s">
        <v>14</v>
      </c>
      <c r="D23" s="11" t="s">
        <v>6</v>
      </c>
      <c r="E23" s="12" t="s">
        <v>6</v>
      </c>
      <c r="F23" s="12" t="s">
        <v>6</v>
      </c>
      <c r="G23" s="81" t="s">
        <v>6</v>
      </c>
      <c r="H23" s="83" t="s">
        <v>23</v>
      </c>
      <c r="I23" s="84" t="s">
        <v>23</v>
      </c>
      <c r="J23" s="85" t="s">
        <v>23</v>
      </c>
      <c r="L23"/>
      <c r="M23"/>
      <c r="N23"/>
      <c r="O23"/>
      <c r="P23"/>
      <c r="Q23"/>
      <c r="R23"/>
      <c r="S23"/>
      <c r="T23"/>
      <c r="U23"/>
      <c r="V23"/>
    </row>
    <row r="24" spans="3:22" ht="17" thickBot="1">
      <c r="C24" s="76" t="s">
        <v>11</v>
      </c>
      <c r="D24" s="77" t="s">
        <v>6</v>
      </c>
      <c r="E24" s="78" t="s">
        <v>5</v>
      </c>
      <c r="F24" s="78" t="s">
        <v>5</v>
      </c>
      <c r="G24" s="79" t="s">
        <v>5</v>
      </c>
      <c r="H24" s="77" t="s">
        <v>6</v>
      </c>
      <c r="I24" s="78" t="s">
        <v>6</v>
      </c>
      <c r="J24" s="80" t="s">
        <v>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A9C9-4434-584F-AC00-6255277F2496}">
  <dimension ref="B1:J24"/>
  <sheetViews>
    <sheetView workbookViewId="0">
      <selection activeCell="B14" sqref="B14"/>
    </sheetView>
  </sheetViews>
  <sheetFormatPr baseColWidth="10" defaultRowHeight="16"/>
  <cols>
    <col min="2" max="2" width="15.1640625" customWidth="1"/>
    <col min="3" max="3" width="14.1640625" customWidth="1"/>
  </cols>
  <sheetData>
    <row r="1" spans="2:10" ht="17" thickBot="1"/>
    <row r="2" spans="2:10" ht="17" thickBot="1">
      <c r="B2" s="86" t="s">
        <v>125</v>
      </c>
      <c r="C2" s="1"/>
      <c r="D2" s="2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4" t="s">
        <v>30</v>
      </c>
    </row>
    <row r="3" spans="2:10">
      <c r="B3" s="1"/>
      <c r="C3" s="87" t="s">
        <v>31</v>
      </c>
      <c r="D3" s="88" t="s">
        <v>8</v>
      </c>
      <c r="E3" s="89" t="s">
        <v>8</v>
      </c>
      <c r="F3" s="89" t="s">
        <v>8</v>
      </c>
      <c r="G3" s="89" t="s">
        <v>8</v>
      </c>
      <c r="H3" s="89" t="s">
        <v>8</v>
      </c>
      <c r="I3" s="89" t="s">
        <v>8</v>
      </c>
      <c r="J3" s="90" t="s">
        <v>8</v>
      </c>
    </row>
    <row r="4" spans="2:10">
      <c r="B4" s="1"/>
      <c r="C4" s="91" t="s">
        <v>32</v>
      </c>
      <c r="D4" s="11" t="s">
        <v>6</v>
      </c>
      <c r="E4" s="12" t="s">
        <v>5</v>
      </c>
      <c r="F4" s="12" t="s">
        <v>6</v>
      </c>
      <c r="G4" s="12" t="s">
        <v>6</v>
      </c>
      <c r="H4" s="12" t="s">
        <v>6</v>
      </c>
      <c r="I4" s="12" t="s">
        <v>6</v>
      </c>
      <c r="J4" s="13" t="s">
        <v>6</v>
      </c>
    </row>
    <row r="5" spans="2:10">
      <c r="B5" s="1"/>
      <c r="C5" s="92" t="s">
        <v>1</v>
      </c>
      <c r="D5" s="15" t="s">
        <v>6</v>
      </c>
      <c r="E5" s="16" t="s">
        <v>5</v>
      </c>
      <c r="F5" s="16" t="s">
        <v>6</v>
      </c>
      <c r="G5" s="16" t="s">
        <v>6</v>
      </c>
      <c r="H5" s="16" t="s">
        <v>6</v>
      </c>
      <c r="I5" s="16" t="s">
        <v>6</v>
      </c>
      <c r="J5" s="17" t="s">
        <v>6</v>
      </c>
    </row>
    <row r="6" spans="2:10" ht="17" thickBot="1">
      <c r="B6" s="1"/>
      <c r="C6" s="93" t="s">
        <v>16</v>
      </c>
      <c r="D6" s="94" t="s">
        <v>5</v>
      </c>
      <c r="E6" s="95" t="s">
        <v>5</v>
      </c>
      <c r="F6" s="95" t="s">
        <v>5</v>
      </c>
      <c r="G6" s="95" t="s">
        <v>5</v>
      </c>
      <c r="H6" s="95" t="s">
        <v>5</v>
      </c>
      <c r="I6" s="95" t="s">
        <v>5</v>
      </c>
      <c r="J6" s="96" t="s">
        <v>5</v>
      </c>
    </row>
    <row r="7" spans="2:10">
      <c r="B7" s="97"/>
      <c r="C7" s="98" t="s">
        <v>4</v>
      </c>
      <c r="D7" s="23" t="s">
        <v>5</v>
      </c>
      <c r="E7" s="99" t="s">
        <v>8</v>
      </c>
      <c r="F7" s="24" t="s">
        <v>6</v>
      </c>
      <c r="G7" s="24" t="s">
        <v>6</v>
      </c>
      <c r="H7" s="24" t="s">
        <v>6</v>
      </c>
      <c r="I7" s="24" t="s">
        <v>6</v>
      </c>
      <c r="J7" s="25" t="s">
        <v>6</v>
      </c>
    </row>
    <row r="8" spans="2:10">
      <c r="B8" s="100" t="s">
        <v>7</v>
      </c>
      <c r="C8" s="101" t="s">
        <v>2</v>
      </c>
      <c r="D8" s="27" t="s">
        <v>6</v>
      </c>
      <c r="E8" s="28" t="s">
        <v>5</v>
      </c>
      <c r="F8" s="28" t="s">
        <v>6</v>
      </c>
      <c r="G8" s="28" t="s">
        <v>6</v>
      </c>
      <c r="H8" s="28" t="s">
        <v>5</v>
      </c>
      <c r="I8" s="28" t="s">
        <v>6</v>
      </c>
      <c r="J8" s="102" t="s">
        <v>6</v>
      </c>
    </row>
    <row r="9" spans="2:10" ht="17" thickBot="1">
      <c r="B9" s="103"/>
      <c r="C9" s="104" t="s">
        <v>3</v>
      </c>
      <c r="D9" s="33" t="s">
        <v>5</v>
      </c>
      <c r="E9" s="34" t="s">
        <v>6</v>
      </c>
      <c r="F9" s="34" t="s">
        <v>5</v>
      </c>
      <c r="G9" s="34" t="s">
        <v>5</v>
      </c>
      <c r="H9" s="34" t="s">
        <v>6</v>
      </c>
      <c r="I9" s="34" t="s">
        <v>5</v>
      </c>
      <c r="J9" s="35" t="s">
        <v>5</v>
      </c>
    </row>
    <row r="10" spans="2:10">
      <c r="B10" s="105"/>
      <c r="C10" s="106" t="s">
        <v>4</v>
      </c>
      <c r="D10" s="37" t="s">
        <v>6</v>
      </c>
      <c r="E10" s="107" t="s">
        <v>8</v>
      </c>
      <c r="F10" s="38" t="s">
        <v>6</v>
      </c>
      <c r="G10" s="38" t="s">
        <v>6</v>
      </c>
      <c r="H10" s="38" t="s">
        <v>6</v>
      </c>
      <c r="I10" s="38" t="s">
        <v>6</v>
      </c>
      <c r="J10" s="39" t="s">
        <v>6</v>
      </c>
    </row>
    <row r="11" spans="2:10">
      <c r="B11" s="105" t="s">
        <v>9</v>
      </c>
      <c r="C11" s="108" t="s">
        <v>2</v>
      </c>
      <c r="D11" s="41" t="s">
        <v>5</v>
      </c>
      <c r="E11" s="42" t="s">
        <v>5</v>
      </c>
      <c r="F11" s="42" t="s">
        <v>6</v>
      </c>
      <c r="G11" s="42" t="s">
        <v>6</v>
      </c>
      <c r="H11" s="42" t="s">
        <v>5</v>
      </c>
      <c r="I11" s="42" t="s">
        <v>6</v>
      </c>
      <c r="J11" s="109" t="s">
        <v>6</v>
      </c>
    </row>
    <row r="12" spans="2:10" ht="17" thickBot="1">
      <c r="B12" s="110"/>
      <c r="C12" s="111" t="s">
        <v>3</v>
      </c>
      <c r="D12" s="112" t="s">
        <v>8</v>
      </c>
      <c r="E12" s="47" t="s">
        <v>6</v>
      </c>
      <c r="F12" s="47" t="s">
        <v>5</v>
      </c>
      <c r="G12" s="47" t="s">
        <v>5</v>
      </c>
      <c r="H12" s="113" t="s">
        <v>8</v>
      </c>
      <c r="I12" s="47" t="s">
        <v>5</v>
      </c>
      <c r="J12" s="48" t="s">
        <v>5</v>
      </c>
    </row>
    <row r="13" spans="2:10">
      <c r="B13" s="1"/>
      <c r="C13" s="1"/>
      <c r="D13" s="1"/>
      <c r="E13" s="1"/>
      <c r="F13" s="1"/>
      <c r="G13" s="1"/>
      <c r="H13" s="1"/>
      <c r="I13" s="1"/>
      <c r="J13" s="1"/>
    </row>
    <row r="14" spans="2:10" ht="17" thickBot="1">
      <c r="B14" s="86" t="s">
        <v>126</v>
      </c>
    </row>
    <row r="15" spans="2:10" ht="17" thickBot="1">
      <c r="B15" s="1"/>
      <c r="C15" s="56" t="s">
        <v>17</v>
      </c>
      <c r="D15" s="114" t="s">
        <v>24</v>
      </c>
      <c r="E15" s="115" t="s">
        <v>25</v>
      </c>
      <c r="F15" s="115" t="s">
        <v>26</v>
      </c>
      <c r="G15" s="115" t="s">
        <v>27</v>
      </c>
      <c r="H15" s="115" t="s">
        <v>28</v>
      </c>
      <c r="I15" s="115" t="s">
        <v>29</v>
      </c>
      <c r="J15" s="116" t="s">
        <v>30</v>
      </c>
    </row>
    <row r="16" spans="2:10">
      <c r="B16" s="1"/>
      <c r="C16" s="22" t="s">
        <v>13</v>
      </c>
      <c r="D16" s="23" t="s">
        <v>5</v>
      </c>
      <c r="E16" s="99" t="s">
        <v>23</v>
      </c>
      <c r="F16" s="24" t="s">
        <v>6</v>
      </c>
      <c r="G16" s="24" t="s">
        <v>6</v>
      </c>
      <c r="H16" s="24" t="s">
        <v>6</v>
      </c>
      <c r="I16" s="24" t="s">
        <v>6</v>
      </c>
      <c r="J16" s="25" t="s">
        <v>6</v>
      </c>
    </row>
    <row r="17" spans="2:10">
      <c r="B17" s="1"/>
      <c r="C17" s="26" t="s">
        <v>12</v>
      </c>
      <c r="D17" s="27" t="s">
        <v>6</v>
      </c>
      <c r="E17" s="28" t="s">
        <v>23</v>
      </c>
      <c r="F17" s="28" t="s">
        <v>6</v>
      </c>
      <c r="G17" s="28" t="s">
        <v>6</v>
      </c>
      <c r="H17" s="29" t="s">
        <v>5</v>
      </c>
      <c r="I17" s="29" t="s">
        <v>6</v>
      </c>
      <c r="J17" s="54" t="s">
        <v>6</v>
      </c>
    </row>
    <row r="18" spans="2:10" ht="17" thickBot="1">
      <c r="B18" s="1"/>
      <c r="C18" s="32" t="s">
        <v>10</v>
      </c>
      <c r="D18" s="33" t="s">
        <v>5</v>
      </c>
      <c r="E18" s="34" t="s">
        <v>6</v>
      </c>
      <c r="F18" s="34" t="s">
        <v>5</v>
      </c>
      <c r="G18" s="34" t="s">
        <v>5</v>
      </c>
      <c r="H18" s="34" t="s">
        <v>6</v>
      </c>
      <c r="I18" s="34" t="s">
        <v>5</v>
      </c>
      <c r="J18" s="35" t="s">
        <v>5</v>
      </c>
    </row>
    <row r="19" spans="2:10">
      <c r="B19" s="1"/>
      <c r="C19" s="36" t="s">
        <v>19</v>
      </c>
      <c r="D19" s="37" t="s">
        <v>6</v>
      </c>
      <c r="E19" s="107" t="s">
        <v>23</v>
      </c>
      <c r="F19" s="38" t="s">
        <v>6</v>
      </c>
      <c r="G19" s="38" t="s">
        <v>6</v>
      </c>
      <c r="H19" s="38" t="s">
        <v>6</v>
      </c>
      <c r="I19" s="38" t="s">
        <v>6</v>
      </c>
      <c r="J19" s="39" t="s">
        <v>6</v>
      </c>
    </row>
    <row r="20" spans="2:10">
      <c r="B20" s="1"/>
      <c r="C20" s="40" t="s">
        <v>18</v>
      </c>
      <c r="D20" s="41" t="s">
        <v>5</v>
      </c>
      <c r="E20" s="42" t="s">
        <v>23</v>
      </c>
      <c r="F20" s="42" t="s">
        <v>6</v>
      </c>
      <c r="G20" s="42" t="s">
        <v>6</v>
      </c>
      <c r="H20" s="43" t="s">
        <v>6</v>
      </c>
      <c r="I20" s="43" t="s">
        <v>6</v>
      </c>
      <c r="J20" s="44" t="s">
        <v>6</v>
      </c>
    </row>
    <row r="21" spans="2:10" ht="17" thickBot="1">
      <c r="B21" s="1"/>
      <c r="C21" s="45" t="s">
        <v>20</v>
      </c>
      <c r="D21" s="117" t="s">
        <v>5</v>
      </c>
      <c r="E21" s="118" t="s">
        <v>6</v>
      </c>
      <c r="F21" s="118" t="s">
        <v>6</v>
      </c>
      <c r="G21" s="118" t="s">
        <v>6</v>
      </c>
      <c r="H21" s="119" t="s">
        <v>6</v>
      </c>
      <c r="I21" s="118" t="s">
        <v>6</v>
      </c>
      <c r="J21" s="120" t="s">
        <v>6</v>
      </c>
    </row>
    <row r="22" spans="2:10">
      <c r="B22" s="1"/>
      <c r="C22" s="71" t="s">
        <v>15</v>
      </c>
      <c r="D22" s="6" t="s">
        <v>6</v>
      </c>
      <c r="E22" s="8" t="s">
        <v>23</v>
      </c>
      <c r="F22" s="7" t="s">
        <v>6</v>
      </c>
      <c r="G22" s="7" t="s">
        <v>6</v>
      </c>
      <c r="H22" s="7" t="s">
        <v>6</v>
      </c>
      <c r="I22" s="7" t="s">
        <v>6</v>
      </c>
      <c r="J22" s="121" t="s">
        <v>6</v>
      </c>
    </row>
    <row r="23" spans="2:10">
      <c r="B23" s="1"/>
      <c r="C23" s="10" t="s">
        <v>14</v>
      </c>
      <c r="D23" s="11" t="s">
        <v>6</v>
      </c>
      <c r="E23" s="12" t="s">
        <v>23</v>
      </c>
      <c r="F23" s="12" t="s">
        <v>6</v>
      </c>
      <c r="G23" s="12" t="s">
        <v>6</v>
      </c>
      <c r="H23" s="84" t="s">
        <v>5</v>
      </c>
      <c r="I23" s="84" t="s">
        <v>6</v>
      </c>
      <c r="J23" s="85" t="s">
        <v>6</v>
      </c>
    </row>
    <row r="24" spans="2:10" ht="17" thickBot="1">
      <c r="C24" s="76" t="s">
        <v>11</v>
      </c>
      <c r="D24" s="122" t="s">
        <v>5</v>
      </c>
      <c r="E24" s="78" t="s">
        <v>6</v>
      </c>
      <c r="F24" s="78" t="s">
        <v>5</v>
      </c>
      <c r="G24" s="78" t="s">
        <v>5</v>
      </c>
      <c r="H24" s="123" t="s">
        <v>5</v>
      </c>
      <c r="I24" s="78" t="s">
        <v>5</v>
      </c>
      <c r="J24" s="80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7D69-5BAB-824A-A49D-AB1B05704A2A}">
  <dimension ref="A1:F22"/>
  <sheetViews>
    <sheetView tabSelected="1" workbookViewId="0">
      <selection activeCell="H24" sqref="H24"/>
    </sheetView>
  </sheetViews>
  <sheetFormatPr baseColWidth="10" defaultRowHeight="16"/>
  <sheetData>
    <row r="1" spans="1:5" ht="17" thickBot="1"/>
    <row r="2" spans="1:5" ht="19" customHeight="1">
      <c r="A2" s="1"/>
      <c r="B2" s="284" t="s">
        <v>33</v>
      </c>
      <c r="C2" s="286" t="s">
        <v>34</v>
      </c>
      <c r="D2" s="288" t="s">
        <v>35</v>
      </c>
      <c r="E2" s="134" t="s">
        <v>34</v>
      </c>
    </row>
    <row r="3" spans="1:5" ht="19" customHeight="1" thickBot="1">
      <c r="A3" s="1"/>
      <c r="B3" s="285"/>
      <c r="C3" s="287"/>
      <c r="D3" s="289"/>
      <c r="E3" s="135" t="s">
        <v>35</v>
      </c>
    </row>
    <row r="4" spans="1:5">
      <c r="A4" s="1"/>
      <c r="B4" s="250">
        <v>1409116.3888888888</v>
      </c>
      <c r="C4" s="150">
        <v>1069928.9144444442</v>
      </c>
      <c r="D4" s="142">
        <v>1417127.5038888888</v>
      </c>
      <c r="E4" s="152">
        <v>1030751.6344444443</v>
      </c>
    </row>
    <row r="5" spans="1:5">
      <c r="A5" s="1"/>
      <c r="B5" s="252">
        <v>1267330.8908333331</v>
      </c>
      <c r="C5" s="154">
        <v>1078525.5594444443</v>
      </c>
      <c r="D5" s="145">
        <v>1521783.5983333332</v>
      </c>
      <c r="E5" s="156">
        <v>1177975.4641666666</v>
      </c>
    </row>
    <row r="6" spans="1:5">
      <c r="A6" s="1"/>
      <c r="B6" s="252">
        <v>1459967.3036111109</v>
      </c>
      <c r="C6" s="154">
        <v>1196165.3380555555</v>
      </c>
      <c r="D6" s="145">
        <v>1625829.0263888887</v>
      </c>
      <c r="E6" s="156">
        <v>1200426.6952777777</v>
      </c>
    </row>
    <row r="7" spans="1:5">
      <c r="A7" s="1"/>
      <c r="B7" s="252">
        <v>1343319.6730555557</v>
      </c>
      <c r="C7" s="154">
        <v>785603.82666666654</v>
      </c>
      <c r="D7" s="145">
        <v>1315631.2013888888</v>
      </c>
      <c r="E7" s="156">
        <v>820071.73027777777</v>
      </c>
    </row>
    <row r="8" spans="1:5">
      <c r="A8" s="1"/>
      <c r="B8" s="252">
        <v>1470151.9769444442</v>
      </c>
      <c r="C8" s="154">
        <v>1012535.1455555556</v>
      </c>
      <c r="D8" s="145">
        <v>1703698.6019444442</v>
      </c>
      <c r="E8" s="156">
        <v>1103011.3594444443</v>
      </c>
    </row>
    <row r="9" spans="1:5">
      <c r="A9" s="1"/>
      <c r="B9" s="252">
        <v>988031.60222222214</v>
      </c>
      <c r="C9" s="154">
        <v>1031081.3647222221</v>
      </c>
      <c r="D9" s="145">
        <v>1495269.1438888889</v>
      </c>
      <c r="E9" s="156">
        <v>1020584.7044444443</v>
      </c>
    </row>
    <row r="10" spans="1:5">
      <c r="A10" s="1"/>
      <c r="B10" s="252">
        <v>1554715.2249999999</v>
      </c>
      <c r="C10" s="154">
        <v>1186400.5902777778</v>
      </c>
      <c r="D10" s="145">
        <v>1462710.127222222</v>
      </c>
      <c r="E10" s="156">
        <v>1132135.5625</v>
      </c>
    </row>
    <row r="11" spans="1:5">
      <c r="A11" s="1"/>
      <c r="B11" s="252">
        <v>1499437.3486111111</v>
      </c>
      <c r="C11" s="154">
        <v>939178.29111111106</v>
      </c>
      <c r="D11" s="145">
        <v>1391516.4808333332</v>
      </c>
      <c r="E11" s="156">
        <v>1170637.117222222</v>
      </c>
    </row>
    <row r="12" spans="1:5">
      <c r="B12" s="252">
        <v>1558958.8388888887</v>
      </c>
      <c r="C12" s="154">
        <v>1010227.033611111</v>
      </c>
      <c r="D12" s="145">
        <v>1207024.2580555556</v>
      </c>
      <c r="E12" s="156">
        <v>1154447.8041666667</v>
      </c>
    </row>
    <row r="13" spans="1:5">
      <c r="B13" s="252">
        <v>1459573.9930555555</v>
      </c>
      <c r="C13" s="154">
        <v>1101268.0769444443</v>
      </c>
      <c r="D13" s="145">
        <v>1333562.3183333331</v>
      </c>
      <c r="E13" s="156">
        <v>836491.70666666655</v>
      </c>
    </row>
    <row r="14" spans="1:5">
      <c r="B14" s="252">
        <v>1212508.4266666668</v>
      </c>
      <c r="C14" s="154">
        <v>1055048.1722222222</v>
      </c>
      <c r="D14" s="145">
        <v>1444055.9694444442</v>
      </c>
      <c r="E14" s="156">
        <v>1159344.9641666666</v>
      </c>
    </row>
    <row r="15" spans="1:5">
      <c r="B15" s="252">
        <v>1252327.4238888889</v>
      </c>
      <c r="C15" s="154">
        <v>968531.6788888888</v>
      </c>
      <c r="D15" s="145">
        <v>1377243.4477777777</v>
      </c>
      <c r="E15" s="156"/>
    </row>
    <row r="16" spans="1:5">
      <c r="B16" s="252">
        <v>1332246.3544444442</v>
      </c>
      <c r="C16" s="154">
        <v>988699.93444444425</v>
      </c>
      <c r="D16" s="145">
        <v>1639111.39</v>
      </c>
      <c r="E16" s="156"/>
    </row>
    <row r="17" spans="1:6">
      <c r="B17" s="252">
        <v>1418041.2855555555</v>
      </c>
      <c r="C17" s="154">
        <v>1011985.1022222221</v>
      </c>
      <c r="D17" s="145">
        <v>1252000.6508333331</v>
      </c>
      <c r="E17" s="156"/>
    </row>
    <row r="18" spans="1:6">
      <c r="B18" s="252"/>
      <c r="C18" s="154">
        <v>979665.62055555556</v>
      </c>
      <c r="D18" s="145"/>
      <c r="E18" s="156"/>
    </row>
    <row r="19" spans="1:6" ht="17" thickBot="1">
      <c r="B19" s="254"/>
      <c r="C19" s="159">
        <v>1031603.3144444443</v>
      </c>
      <c r="D19" s="147"/>
      <c r="E19" s="161"/>
    </row>
    <row r="20" spans="1:6" ht="17" thickBot="1">
      <c r="A20" s="124" t="s">
        <v>36</v>
      </c>
      <c r="B20" s="129">
        <f>AVERAGE(B4:B17)</f>
        <v>1373266.1951190475</v>
      </c>
      <c r="C20" s="133">
        <f>AVERAGE(C4:C19)</f>
        <v>1027902.9977256943</v>
      </c>
      <c r="D20" s="131">
        <f>AVERAGE(D4:D17)</f>
        <v>1441897.4084523809</v>
      </c>
      <c r="E20" s="133">
        <f>AVERAGE(E4:E14)</f>
        <v>1073261.7038888889</v>
      </c>
      <c r="F20" s="1" t="s">
        <v>127</v>
      </c>
    </row>
    <row r="21" spans="1:6" ht="17" thickBot="1">
      <c r="A21" s="124" t="s">
        <v>37</v>
      </c>
      <c r="B21" s="128">
        <f>STDEV(B4:B17)</f>
        <v>155327.0333297686</v>
      </c>
      <c r="C21" s="132">
        <f>STDEV(C4:C19)</f>
        <v>96151.700705680167</v>
      </c>
      <c r="D21" s="130">
        <f>STDEV(D4:D17)</f>
        <v>146016.32586103759</v>
      </c>
      <c r="E21" s="132">
        <f>STDEV(E4:E14)</f>
        <v>134058.84087091504</v>
      </c>
    </row>
    <row r="22" spans="1:6" ht="17" thickBot="1">
      <c r="A22" s="56" t="s">
        <v>38</v>
      </c>
      <c r="B22" s="129"/>
      <c r="C22" s="133">
        <f>C20*100/B20</f>
        <v>74.850964902444574</v>
      </c>
      <c r="D22" s="131">
        <f>D20*100/B20</f>
        <v>104.99766276758773</v>
      </c>
      <c r="E22" s="133">
        <f>E20*100/B20</f>
        <v>78.153944785326104</v>
      </c>
    </row>
  </sheetData>
  <mergeCells count="3">
    <mergeCell ref="B2:B3"/>
    <mergeCell ref="C2:C3"/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BA73-1F2E-7647-8E5E-702E4910A093}">
  <dimension ref="B1:G9"/>
  <sheetViews>
    <sheetView workbookViewId="0">
      <selection activeCell="J8" sqref="J8"/>
    </sheetView>
  </sheetViews>
  <sheetFormatPr baseColWidth="10" defaultRowHeight="16"/>
  <cols>
    <col min="2" max="2" width="19.83203125" customWidth="1"/>
  </cols>
  <sheetData>
    <row r="1" spans="2:7" ht="17" thickBot="1"/>
    <row r="2" spans="2:7" ht="20" thickBot="1">
      <c r="C2" s="290" t="s">
        <v>43</v>
      </c>
      <c r="D2" s="291"/>
      <c r="E2" s="291"/>
      <c r="F2" s="291"/>
      <c r="G2" s="292"/>
    </row>
    <row r="3" spans="2:7" ht="17" thickBot="1">
      <c r="C3" s="124" t="s">
        <v>39</v>
      </c>
      <c r="D3" s="124" t="s">
        <v>40</v>
      </c>
      <c r="E3" s="56" t="s">
        <v>38</v>
      </c>
      <c r="F3" s="139" t="s">
        <v>41</v>
      </c>
      <c r="G3" s="140" t="s">
        <v>42</v>
      </c>
    </row>
    <row r="4" spans="2:7">
      <c r="B4" s="141"/>
      <c r="C4" s="136">
        <v>48</v>
      </c>
      <c r="D4" s="136">
        <v>48</v>
      </c>
      <c r="E4" s="142">
        <f>D4*100/C4</f>
        <v>100</v>
      </c>
      <c r="F4" s="143">
        <f>C4-D4</f>
        <v>0</v>
      </c>
      <c r="G4" s="144">
        <f>F4*100/C4</f>
        <v>0</v>
      </c>
    </row>
    <row r="5" spans="2:7">
      <c r="B5" s="127" t="s">
        <v>44</v>
      </c>
      <c r="C5" s="91">
        <v>108</v>
      </c>
      <c r="D5" s="91">
        <v>106</v>
      </c>
      <c r="E5" s="274">
        <f t="shared" ref="E5:E9" si="0">D5*100/C5</f>
        <v>98.148148148148152</v>
      </c>
      <c r="F5" s="146">
        <f t="shared" ref="F5:F9" si="1">C5-D5</f>
        <v>2</v>
      </c>
      <c r="G5" s="272">
        <f t="shared" ref="G5:G9" si="2">F5*100/C5</f>
        <v>1.8518518518518519</v>
      </c>
    </row>
    <row r="6" spans="2:7" ht="17" thickBot="1">
      <c r="B6" s="127"/>
      <c r="C6" s="93">
        <v>114</v>
      </c>
      <c r="D6" s="93">
        <v>112</v>
      </c>
      <c r="E6" s="275">
        <f t="shared" si="0"/>
        <v>98.245614035087726</v>
      </c>
      <c r="F6" s="148">
        <f t="shared" si="1"/>
        <v>2</v>
      </c>
      <c r="G6" s="273">
        <f t="shared" si="2"/>
        <v>1.7543859649122806</v>
      </c>
    </row>
    <row r="7" spans="2:7">
      <c r="B7" s="149"/>
      <c r="C7" s="87">
        <v>63</v>
      </c>
      <c r="D7" s="87">
        <v>62</v>
      </c>
      <c r="E7" s="276">
        <f t="shared" si="0"/>
        <v>98.412698412698418</v>
      </c>
      <c r="F7" s="151">
        <f t="shared" si="1"/>
        <v>1</v>
      </c>
      <c r="G7" s="278">
        <f t="shared" si="2"/>
        <v>1.5873015873015872</v>
      </c>
    </row>
    <row r="8" spans="2:7">
      <c r="B8" s="153" t="s">
        <v>45</v>
      </c>
      <c r="C8" s="92">
        <v>30</v>
      </c>
      <c r="D8" s="92">
        <v>30</v>
      </c>
      <c r="E8" s="154">
        <f t="shared" si="0"/>
        <v>100</v>
      </c>
      <c r="F8" s="155">
        <f t="shared" si="1"/>
        <v>0</v>
      </c>
      <c r="G8" s="156">
        <f t="shared" si="2"/>
        <v>0</v>
      </c>
    </row>
    <row r="9" spans="2:7" ht="17" thickBot="1">
      <c r="B9" s="157"/>
      <c r="C9" s="158">
        <v>35</v>
      </c>
      <c r="D9" s="158">
        <v>34</v>
      </c>
      <c r="E9" s="277">
        <f t="shared" si="0"/>
        <v>97.142857142857139</v>
      </c>
      <c r="F9" s="160">
        <f t="shared" si="1"/>
        <v>1</v>
      </c>
      <c r="G9" s="279">
        <f t="shared" si="2"/>
        <v>2.8571428571428572</v>
      </c>
    </row>
  </sheetData>
  <mergeCells count="1"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8B12-73F5-9A45-9F97-3138600E7220}">
  <dimension ref="B1:F37"/>
  <sheetViews>
    <sheetView workbookViewId="0">
      <selection activeCell="B20" sqref="B20"/>
    </sheetView>
  </sheetViews>
  <sheetFormatPr baseColWidth="10" defaultRowHeight="16"/>
  <cols>
    <col min="2" max="2" width="16.6640625" customWidth="1"/>
  </cols>
  <sheetData>
    <row r="1" spans="2:6" ht="17" thickBot="1"/>
    <row r="2" spans="2:6" ht="20" thickBot="1">
      <c r="C2" s="293" t="s">
        <v>117</v>
      </c>
      <c r="D2" s="294"/>
      <c r="E2" s="295"/>
    </row>
    <row r="3" spans="2:6" ht="17" thickBot="1">
      <c r="B3" s="138" t="s">
        <v>46</v>
      </c>
      <c r="C3" s="162" t="s">
        <v>47</v>
      </c>
      <c r="D3" s="138" t="s">
        <v>40</v>
      </c>
      <c r="E3" s="163" t="s">
        <v>41</v>
      </c>
      <c r="F3" s="138" t="s">
        <v>48</v>
      </c>
    </row>
    <row r="4" spans="2:6">
      <c r="B4" s="256"/>
      <c r="C4" s="251">
        <v>70</v>
      </c>
      <c r="D4" s="257">
        <v>6</v>
      </c>
      <c r="E4" s="258">
        <v>64</v>
      </c>
      <c r="F4" s="259">
        <v>91.428571428571431</v>
      </c>
    </row>
    <row r="5" spans="2:6">
      <c r="B5" s="260" t="s">
        <v>49</v>
      </c>
      <c r="C5" s="253">
        <v>36</v>
      </c>
      <c r="D5" s="145">
        <v>0</v>
      </c>
      <c r="E5" s="253">
        <v>36</v>
      </c>
      <c r="F5" s="261">
        <v>100</v>
      </c>
    </row>
    <row r="6" spans="2:6" ht="17" thickBot="1">
      <c r="B6" s="262"/>
      <c r="C6" s="255">
        <v>35</v>
      </c>
      <c r="D6" s="147">
        <v>0</v>
      </c>
      <c r="E6" s="255">
        <v>35</v>
      </c>
      <c r="F6" s="263">
        <v>100</v>
      </c>
    </row>
    <row r="7" spans="2:6">
      <c r="B7" s="164"/>
      <c r="C7" s="165">
        <v>55</v>
      </c>
      <c r="D7" s="166">
        <v>45.585585585585584</v>
      </c>
      <c r="E7" s="165">
        <v>9.4144144144144146</v>
      </c>
      <c r="F7" s="167">
        <v>17.117117117117118</v>
      </c>
    </row>
    <row r="8" spans="2:6">
      <c r="B8" s="168" t="s">
        <v>50</v>
      </c>
      <c r="C8" s="169">
        <v>54</v>
      </c>
      <c r="D8" s="154">
        <v>46</v>
      </c>
      <c r="E8" s="169">
        <v>7.9999999999999991</v>
      </c>
      <c r="F8" s="170">
        <v>14.814814814814813</v>
      </c>
    </row>
    <row r="9" spans="2:6" ht="17" thickBot="1">
      <c r="B9" s="171"/>
      <c r="C9" s="172">
        <v>37</v>
      </c>
      <c r="D9" s="159">
        <v>28.383561643835613</v>
      </c>
      <c r="E9" s="172">
        <v>8.6164383561643856</v>
      </c>
      <c r="F9" s="173">
        <v>23.287671232876718</v>
      </c>
    </row>
    <row r="10" spans="2:6">
      <c r="B10" s="264"/>
      <c r="C10" s="258">
        <v>70</v>
      </c>
      <c r="D10" s="257">
        <v>5.0359712230215905</v>
      </c>
      <c r="E10" s="258">
        <v>64.964028776978409</v>
      </c>
      <c r="F10" s="259">
        <v>92.805755395683448</v>
      </c>
    </row>
    <row r="11" spans="2:6">
      <c r="B11" s="260" t="s">
        <v>51</v>
      </c>
      <c r="C11" s="253">
        <v>50</v>
      </c>
      <c r="D11" s="145">
        <v>7</v>
      </c>
      <c r="E11" s="253">
        <v>43</v>
      </c>
      <c r="F11" s="261">
        <v>86</v>
      </c>
    </row>
    <row r="12" spans="2:6" ht="17" thickBot="1">
      <c r="B12" s="264"/>
      <c r="C12" s="265">
        <v>43</v>
      </c>
      <c r="D12" s="266">
        <v>4.9425287356321803</v>
      </c>
      <c r="E12" s="265">
        <v>38.05747126436782</v>
      </c>
      <c r="F12" s="267">
        <v>88.505747126436788</v>
      </c>
    </row>
    <row r="13" spans="2:6">
      <c r="B13" s="164"/>
      <c r="C13" s="174">
        <v>23</v>
      </c>
      <c r="D13" s="150">
        <v>20.444444444444443</v>
      </c>
      <c r="E13" s="174">
        <v>2.5555555555555567</v>
      </c>
      <c r="F13" s="175">
        <v>11.111111111111116</v>
      </c>
    </row>
    <row r="14" spans="2:6">
      <c r="B14" s="168" t="s">
        <v>52</v>
      </c>
      <c r="C14" s="169">
        <v>57</v>
      </c>
      <c r="D14" s="154">
        <v>48.424778761061944</v>
      </c>
      <c r="E14" s="169">
        <v>8.5752212389380542</v>
      </c>
      <c r="F14" s="170">
        <v>15.044247787610622</v>
      </c>
    </row>
    <row r="15" spans="2:6" ht="17" thickBot="1">
      <c r="B15" s="171"/>
      <c r="C15" s="172">
        <v>70</v>
      </c>
      <c r="D15" s="159">
        <v>55</v>
      </c>
      <c r="E15" s="172">
        <v>15.000000000000002</v>
      </c>
      <c r="F15" s="173">
        <v>21.428571428571431</v>
      </c>
    </row>
    <row r="16" spans="2:6">
      <c r="B16" s="268"/>
      <c r="C16" s="258">
        <v>90</v>
      </c>
      <c r="D16" s="257">
        <v>23.999999999999986</v>
      </c>
      <c r="E16" s="258">
        <v>66.000000000000014</v>
      </c>
      <c r="F16" s="259">
        <v>73.333333333333357</v>
      </c>
    </row>
    <row r="17" spans="2:6">
      <c r="B17" s="269" t="s">
        <v>53</v>
      </c>
      <c r="C17" s="253">
        <v>75</v>
      </c>
      <c r="D17" s="145">
        <v>25.167785234899327</v>
      </c>
      <c r="E17" s="253">
        <v>49.832214765100673</v>
      </c>
      <c r="F17" s="261">
        <v>66.442953020134226</v>
      </c>
    </row>
    <row r="18" spans="2:6" ht="17" thickBot="1">
      <c r="B18" s="268"/>
      <c r="C18" s="265">
        <v>34</v>
      </c>
      <c r="D18" s="266">
        <v>9.1343283582089541</v>
      </c>
      <c r="E18" s="265">
        <v>24.865671641791046</v>
      </c>
      <c r="F18" s="267">
        <v>73.134328358208961</v>
      </c>
    </row>
    <row r="19" spans="2:6">
      <c r="B19" s="164"/>
      <c r="C19" s="174">
        <v>57</v>
      </c>
      <c r="D19" s="150">
        <v>48.424778761061944</v>
      </c>
      <c r="E19" s="174">
        <v>8.5752212389380542</v>
      </c>
      <c r="F19" s="175">
        <v>15.044247787610622</v>
      </c>
    </row>
    <row r="20" spans="2:6">
      <c r="B20" s="168" t="s">
        <v>121</v>
      </c>
      <c r="C20" s="169">
        <v>35</v>
      </c>
      <c r="D20" s="154">
        <v>31.44927536231884</v>
      </c>
      <c r="E20" s="169">
        <v>3.5507246376811592</v>
      </c>
      <c r="F20" s="170">
        <v>10.144927536231885</v>
      </c>
    </row>
    <row r="21" spans="2:6" ht="17" thickBot="1">
      <c r="B21" s="171"/>
      <c r="C21" s="172">
        <v>25</v>
      </c>
      <c r="D21" s="159">
        <v>22</v>
      </c>
      <c r="E21" s="172">
        <v>3</v>
      </c>
      <c r="F21" s="173">
        <v>12</v>
      </c>
    </row>
    <row r="22" spans="2:6">
      <c r="B22" s="296" t="s">
        <v>122</v>
      </c>
      <c r="C22" s="270">
        <v>21</v>
      </c>
      <c r="D22" s="271">
        <v>5</v>
      </c>
      <c r="E22" s="270">
        <v>16</v>
      </c>
      <c r="F22" s="259">
        <f>E22*100/C22</f>
        <v>76.19047619047619</v>
      </c>
    </row>
    <row r="23" spans="2:6" ht="17" thickBot="1">
      <c r="B23" s="297"/>
      <c r="C23" s="137">
        <v>13</v>
      </c>
      <c r="D23" s="10">
        <v>3</v>
      </c>
      <c r="E23" s="137">
        <v>10</v>
      </c>
      <c r="F23" s="259">
        <f t="shared" ref="F23:F25" si="0">E23*100/C23</f>
        <v>76.92307692307692</v>
      </c>
    </row>
    <row r="24" spans="2:6">
      <c r="B24" s="286" t="s">
        <v>123</v>
      </c>
      <c r="C24" s="176">
        <v>21</v>
      </c>
      <c r="D24" s="5">
        <v>1</v>
      </c>
      <c r="E24" s="176">
        <v>19</v>
      </c>
      <c r="F24" s="175">
        <f t="shared" si="0"/>
        <v>90.476190476190482</v>
      </c>
    </row>
    <row r="25" spans="2:6" ht="17" thickBot="1">
      <c r="B25" s="298"/>
      <c r="C25" s="177">
        <v>23</v>
      </c>
      <c r="D25" s="76">
        <v>7</v>
      </c>
      <c r="E25" s="177">
        <v>16</v>
      </c>
      <c r="F25" s="178">
        <f t="shared" si="0"/>
        <v>69.565217391304344</v>
      </c>
    </row>
    <row r="26" spans="2:6">
      <c r="B26" s="256"/>
      <c r="C26" s="251">
        <v>13</v>
      </c>
      <c r="D26" s="257">
        <v>2</v>
      </c>
      <c r="E26" s="258">
        <v>11</v>
      </c>
      <c r="F26" s="259">
        <f>E26*100/C26</f>
        <v>84.615384615384613</v>
      </c>
    </row>
    <row r="27" spans="2:6">
      <c r="B27" s="260" t="s">
        <v>124</v>
      </c>
      <c r="C27" s="253">
        <v>25</v>
      </c>
      <c r="D27" s="145">
        <v>6</v>
      </c>
      <c r="E27" s="253">
        <v>19</v>
      </c>
      <c r="F27" s="259">
        <f t="shared" ref="F27:F37" si="1">E27*100/C27</f>
        <v>76</v>
      </c>
    </row>
    <row r="28" spans="2:6" ht="17" thickBot="1">
      <c r="B28" s="262"/>
      <c r="C28" s="255">
        <v>10</v>
      </c>
      <c r="D28" s="147">
        <v>2</v>
      </c>
      <c r="E28" s="255">
        <v>8</v>
      </c>
      <c r="F28" s="280">
        <f t="shared" si="1"/>
        <v>80</v>
      </c>
    </row>
    <row r="29" spans="2:6">
      <c r="B29" s="164"/>
      <c r="C29" s="174">
        <v>47</v>
      </c>
      <c r="D29" s="150">
        <v>41</v>
      </c>
      <c r="E29" s="174">
        <v>6</v>
      </c>
      <c r="F29" s="175">
        <f>E29*100/C29</f>
        <v>12.76595744680851</v>
      </c>
    </row>
    <row r="30" spans="2:6">
      <c r="B30" s="168" t="s">
        <v>118</v>
      </c>
      <c r="C30" s="169">
        <v>42</v>
      </c>
      <c r="D30" s="154">
        <v>41</v>
      </c>
      <c r="E30" s="169">
        <v>1</v>
      </c>
      <c r="F30" s="167">
        <f t="shared" si="1"/>
        <v>2.3809523809523809</v>
      </c>
    </row>
    <row r="31" spans="2:6" ht="17" thickBot="1">
      <c r="B31" s="171"/>
      <c r="C31" s="172">
        <v>50</v>
      </c>
      <c r="D31" s="159">
        <v>49</v>
      </c>
      <c r="E31" s="172">
        <v>1</v>
      </c>
      <c r="F31" s="281">
        <f t="shared" si="1"/>
        <v>2</v>
      </c>
    </row>
    <row r="32" spans="2:6">
      <c r="B32" s="256"/>
      <c r="C32" s="253">
        <v>46</v>
      </c>
      <c r="D32" s="145">
        <v>7</v>
      </c>
      <c r="E32" s="253">
        <v>39</v>
      </c>
      <c r="F32" s="282">
        <f t="shared" si="1"/>
        <v>84.782608695652172</v>
      </c>
    </row>
    <row r="33" spans="2:6">
      <c r="B33" s="260" t="s">
        <v>119</v>
      </c>
      <c r="C33" s="253">
        <v>30</v>
      </c>
      <c r="D33" s="145">
        <v>3</v>
      </c>
      <c r="E33" s="253">
        <v>27</v>
      </c>
      <c r="F33" s="259">
        <f t="shared" si="1"/>
        <v>90</v>
      </c>
    </row>
    <row r="34" spans="2:6" ht="17" thickBot="1">
      <c r="B34" s="262"/>
      <c r="C34" s="255">
        <v>53</v>
      </c>
      <c r="D34" s="147">
        <v>17</v>
      </c>
      <c r="E34" s="255">
        <v>36</v>
      </c>
      <c r="F34" s="283">
        <f t="shared" si="1"/>
        <v>67.924528301886795</v>
      </c>
    </row>
    <row r="35" spans="2:6">
      <c r="B35" s="164"/>
      <c r="C35" s="174">
        <v>57</v>
      </c>
      <c r="D35" s="150">
        <v>33</v>
      </c>
      <c r="E35" s="174">
        <v>24</v>
      </c>
      <c r="F35" s="167">
        <f t="shared" si="1"/>
        <v>42.10526315789474</v>
      </c>
    </row>
    <row r="36" spans="2:6">
      <c r="B36" s="168" t="s">
        <v>120</v>
      </c>
      <c r="C36" s="169">
        <v>65</v>
      </c>
      <c r="D36" s="154">
        <v>34</v>
      </c>
      <c r="E36" s="169">
        <v>31</v>
      </c>
      <c r="F36" s="167">
        <f t="shared" si="1"/>
        <v>47.692307692307693</v>
      </c>
    </row>
    <row r="37" spans="2:6" ht="17" thickBot="1">
      <c r="B37" s="171"/>
      <c r="C37" s="172">
        <v>75</v>
      </c>
      <c r="D37" s="159">
        <v>48</v>
      </c>
      <c r="E37" s="172">
        <v>27</v>
      </c>
      <c r="F37" s="178">
        <f t="shared" si="1"/>
        <v>36</v>
      </c>
    </row>
  </sheetData>
  <mergeCells count="3">
    <mergeCell ref="C2:E2"/>
    <mergeCell ref="B22:B23"/>
    <mergeCell ref="B24:B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D7834-302C-4F46-A426-A15FA6D7DB3C}">
  <dimension ref="B1:I15"/>
  <sheetViews>
    <sheetView workbookViewId="0">
      <selection activeCell="G5" sqref="G5"/>
    </sheetView>
  </sheetViews>
  <sheetFormatPr baseColWidth="10" defaultRowHeight="16"/>
  <sheetData>
    <row r="1" spans="2:9" ht="17" thickBot="1"/>
    <row r="2" spans="2:9" ht="17" thickBot="1">
      <c r="B2" s="1"/>
      <c r="C2" s="181" t="s">
        <v>115</v>
      </c>
      <c r="D2" s="183" t="s">
        <v>116</v>
      </c>
    </row>
    <row r="3" spans="2:9">
      <c r="B3" s="1"/>
      <c r="C3" s="244">
        <v>1539790</v>
      </c>
      <c r="D3" s="245">
        <v>994387</v>
      </c>
    </row>
    <row r="4" spans="2:9">
      <c r="B4" s="1"/>
      <c r="C4" s="246">
        <v>1489387</v>
      </c>
      <c r="D4" s="247">
        <v>951350</v>
      </c>
      <c r="H4" s="240"/>
      <c r="I4" s="240"/>
    </row>
    <row r="5" spans="2:9">
      <c r="B5" s="1"/>
      <c r="C5" s="246">
        <v>1489023</v>
      </c>
      <c r="D5" s="247">
        <v>1061834</v>
      </c>
      <c r="H5" s="240"/>
      <c r="I5" s="240"/>
    </row>
    <row r="6" spans="2:9">
      <c r="B6" s="1"/>
      <c r="C6" s="246">
        <v>1543005</v>
      </c>
      <c r="D6" s="247">
        <v>1050703</v>
      </c>
      <c r="H6" s="240"/>
      <c r="I6" s="240"/>
    </row>
    <row r="7" spans="2:9">
      <c r="B7" s="1"/>
      <c r="C7" s="246">
        <v>1385218</v>
      </c>
      <c r="D7" s="247">
        <v>1158959</v>
      </c>
      <c r="H7" s="240"/>
      <c r="I7" s="240"/>
    </row>
    <row r="8" spans="2:9">
      <c r="C8" s="246">
        <v>1549580</v>
      </c>
      <c r="D8" s="247">
        <v>1069021</v>
      </c>
      <c r="H8" s="240"/>
      <c r="I8" s="240"/>
    </row>
    <row r="9" spans="2:9">
      <c r="C9" s="246">
        <v>1395201</v>
      </c>
      <c r="D9" s="247">
        <v>1083239</v>
      </c>
      <c r="H9" s="240"/>
      <c r="I9" s="240"/>
    </row>
    <row r="10" spans="2:9">
      <c r="C10" s="246">
        <v>1553832</v>
      </c>
      <c r="D10" s="247">
        <v>913785</v>
      </c>
      <c r="H10" s="240"/>
      <c r="I10" s="240"/>
    </row>
    <row r="11" spans="2:9">
      <c r="C11" s="246">
        <v>1542806</v>
      </c>
      <c r="D11" s="247">
        <v>1106616</v>
      </c>
      <c r="H11" s="240"/>
      <c r="I11" s="240"/>
    </row>
    <row r="12" spans="2:9" ht="17" thickBot="1">
      <c r="C12" s="248">
        <v>1534270</v>
      </c>
      <c r="D12" s="249">
        <v>1113041</v>
      </c>
      <c r="H12" s="240"/>
      <c r="I12" s="240"/>
    </row>
    <row r="13" spans="2:9" ht="17" thickBot="1">
      <c r="B13" s="180" t="s">
        <v>36</v>
      </c>
      <c r="C13" s="241">
        <f>AVERAGE(C3:C12)</f>
        <v>1502211.2</v>
      </c>
      <c r="D13" s="243">
        <f>AVERAGE(D3:D12)</f>
        <v>1050293.5</v>
      </c>
      <c r="H13" s="240"/>
      <c r="I13" s="240"/>
    </row>
    <row r="14" spans="2:9" ht="17" thickBot="1">
      <c r="B14" s="181" t="s">
        <v>37</v>
      </c>
      <c r="C14" s="125">
        <f>STDEV(C3:C12)</f>
        <v>63366.215546000705</v>
      </c>
      <c r="D14" s="126">
        <f>STDEV(D3:D12)</f>
        <v>76038.779007454112</v>
      </c>
    </row>
    <row r="15" spans="2:9" ht="17" thickBot="1">
      <c r="B15" s="182" t="s">
        <v>38</v>
      </c>
      <c r="C15" s="179"/>
      <c r="D15" s="242">
        <f>D13*100/C13</f>
        <v>69.916500422843342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3C8E-7320-304A-8B9A-6E8372E3D25D}">
  <dimension ref="B1:N29"/>
  <sheetViews>
    <sheetView workbookViewId="0">
      <selection activeCell="E31" sqref="E31"/>
    </sheetView>
  </sheetViews>
  <sheetFormatPr baseColWidth="10" defaultRowHeight="16"/>
  <cols>
    <col min="1" max="1" width="6.33203125" customWidth="1"/>
    <col min="2" max="2" width="7.83203125" customWidth="1"/>
    <col min="8" max="8" width="6.1640625" customWidth="1"/>
    <col min="9" max="9" width="7.1640625" customWidth="1"/>
  </cols>
  <sheetData>
    <row r="1" spans="2:14" ht="17" thickBot="1"/>
    <row r="2" spans="2:14" ht="17" thickBot="1">
      <c r="B2" s="184"/>
      <c r="C2" s="299" t="s">
        <v>54</v>
      </c>
      <c r="D2" s="300"/>
      <c r="E2" s="300"/>
      <c r="F2" s="300"/>
      <c r="G2" s="301"/>
      <c r="H2" s="184"/>
      <c r="I2" s="184"/>
      <c r="J2" s="299" t="s">
        <v>55</v>
      </c>
      <c r="K2" s="300"/>
      <c r="L2" s="300"/>
      <c r="M2" s="300"/>
      <c r="N2" s="301"/>
    </row>
    <row r="3" spans="2:14" ht="17" thickBot="1">
      <c r="B3" s="184"/>
      <c r="C3" s="185" t="s">
        <v>56</v>
      </c>
      <c r="D3" s="186" t="s">
        <v>57</v>
      </c>
      <c r="E3" s="187" t="s">
        <v>58</v>
      </c>
      <c r="F3" s="186" t="s">
        <v>59</v>
      </c>
      <c r="G3" s="188" t="s">
        <v>60</v>
      </c>
      <c r="H3" s="184"/>
      <c r="I3" s="184"/>
      <c r="J3" s="185" t="s">
        <v>56</v>
      </c>
      <c r="K3" s="185" t="s">
        <v>57</v>
      </c>
      <c r="L3" s="186" t="s">
        <v>58</v>
      </c>
      <c r="M3" s="187" t="s">
        <v>59</v>
      </c>
      <c r="N3" s="186" t="s">
        <v>60</v>
      </c>
    </row>
    <row r="4" spans="2:14">
      <c r="B4" s="184"/>
      <c r="C4" s="189">
        <v>162480</v>
      </c>
      <c r="D4" s="190">
        <v>1734640</v>
      </c>
      <c r="E4" s="191">
        <v>786910</v>
      </c>
      <c r="F4" s="190">
        <v>339550</v>
      </c>
      <c r="G4" s="192">
        <v>565190</v>
      </c>
      <c r="H4" s="184"/>
      <c r="I4" s="184"/>
      <c r="J4" s="189">
        <v>3120</v>
      </c>
      <c r="K4" s="189">
        <v>6640</v>
      </c>
      <c r="L4" s="190">
        <v>4500</v>
      </c>
      <c r="M4" s="191">
        <v>3150</v>
      </c>
      <c r="N4" s="190">
        <v>4770</v>
      </c>
    </row>
    <row r="5" spans="2:14">
      <c r="B5" s="184"/>
      <c r="C5" s="193">
        <v>151820</v>
      </c>
      <c r="D5" s="194">
        <v>1582890</v>
      </c>
      <c r="E5" s="195">
        <v>735220</v>
      </c>
      <c r="F5" s="194">
        <v>221480</v>
      </c>
      <c r="G5" s="196">
        <v>571840</v>
      </c>
      <c r="H5" s="184"/>
      <c r="I5" s="184"/>
      <c r="J5" s="193">
        <v>2200</v>
      </c>
      <c r="K5" s="193">
        <v>5910</v>
      </c>
      <c r="L5" s="194">
        <v>4560</v>
      </c>
      <c r="M5" s="195">
        <v>2780</v>
      </c>
      <c r="N5" s="194">
        <v>4770</v>
      </c>
    </row>
    <row r="6" spans="2:14" ht="17" thickBot="1">
      <c r="B6" s="184"/>
      <c r="C6" s="197">
        <v>163410</v>
      </c>
      <c r="D6" s="198">
        <v>1737140</v>
      </c>
      <c r="E6" s="199">
        <v>853620</v>
      </c>
      <c r="F6" s="198">
        <v>235400</v>
      </c>
      <c r="G6" s="200">
        <v>658670</v>
      </c>
      <c r="H6" s="184"/>
      <c r="I6" s="184"/>
      <c r="J6" s="197">
        <v>1740</v>
      </c>
      <c r="K6" s="197">
        <v>5460</v>
      </c>
      <c r="L6" s="198">
        <v>4630</v>
      </c>
      <c r="M6" s="199">
        <v>3380</v>
      </c>
      <c r="N6" s="198">
        <v>5290</v>
      </c>
    </row>
    <row r="7" spans="2:14" ht="17" thickBot="1">
      <c r="B7" s="201" t="s">
        <v>36</v>
      </c>
      <c r="C7" s="213">
        <f t="shared" ref="C7:G7" si="0">AVERAGE(C4:C6)</f>
        <v>159236.66666666666</v>
      </c>
      <c r="D7" s="214">
        <f t="shared" si="0"/>
        <v>1684890</v>
      </c>
      <c r="E7" s="215">
        <f t="shared" si="0"/>
        <v>791916.66666666663</v>
      </c>
      <c r="F7" s="214">
        <f t="shared" si="0"/>
        <v>265476.66666666669</v>
      </c>
      <c r="G7" s="216">
        <f t="shared" si="0"/>
        <v>598566.66666666663</v>
      </c>
      <c r="H7" s="184"/>
      <c r="I7" s="206" t="s">
        <v>36</v>
      </c>
      <c r="J7" s="213">
        <f t="shared" ref="J7:N7" si="1">AVERAGE(J4:J6)</f>
        <v>2353.3333333333335</v>
      </c>
      <c r="K7" s="213">
        <f t="shared" si="1"/>
        <v>6003.333333333333</v>
      </c>
      <c r="L7" s="214">
        <f t="shared" si="1"/>
        <v>4563.333333333333</v>
      </c>
      <c r="M7" s="215">
        <f t="shared" si="1"/>
        <v>3103.3333333333335</v>
      </c>
      <c r="N7" s="214">
        <f t="shared" si="1"/>
        <v>4943.333333333333</v>
      </c>
    </row>
    <row r="8" spans="2:14" ht="17" thickBot="1">
      <c r="B8" s="207" t="s">
        <v>37</v>
      </c>
      <c r="C8" s="202">
        <f>STDEV(C4:C6)</f>
        <v>6439.8317783412112</v>
      </c>
      <c r="D8" s="202">
        <f t="shared" ref="D8:G8" si="2">STDEV(D4:D6)</f>
        <v>88343.434956990444</v>
      </c>
      <c r="E8" s="203">
        <f t="shared" si="2"/>
        <v>59358.571692160294</v>
      </c>
      <c r="F8" s="203">
        <f t="shared" si="2"/>
        <v>64525.852441740964</v>
      </c>
      <c r="G8" s="205">
        <f t="shared" si="2"/>
        <v>52157.105300556446</v>
      </c>
      <c r="H8" s="184"/>
      <c r="I8" s="206" t="s">
        <v>37</v>
      </c>
      <c r="J8" s="202">
        <f>STDEV(J4:J6)</f>
        <v>702.66160655989529</v>
      </c>
      <c r="K8" s="202">
        <f t="shared" ref="K8:N8" si="3">STDEV(K4:K6)</f>
        <v>595.51098506520714</v>
      </c>
      <c r="L8" s="203">
        <f t="shared" si="3"/>
        <v>65.06407098647712</v>
      </c>
      <c r="M8" s="204">
        <f t="shared" si="3"/>
        <v>302.70998221620204</v>
      </c>
      <c r="N8" s="203">
        <f t="shared" si="3"/>
        <v>300.22213997860541</v>
      </c>
    </row>
    <row r="9" spans="2:14" ht="17" thickBot="1">
      <c r="B9" s="207" t="s">
        <v>38</v>
      </c>
      <c r="C9" s="208"/>
      <c r="D9" s="209"/>
      <c r="E9" s="210">
        <f>E7*100/D7</f>
        <v>47.001090081053754</v>
      </c>
      <c r="F9" s="210">
        <f>F7*100/D7</f>
        <v>15.756320392824854</v>
      </c>
      <c r="G9" s="211">
        <f>G7*100/D7</f>
        <v>35.525563488813312</v>
      </c>
      <c r="H9" s="184"/>
      <c r="I9" s="206" t="s">
        <v>38</v>
      </c>
      <c r="J9" s="202"/>
      <c r="K9" s="204"/>
      <c r="L9" s="203">
        <f>L7*100/K7</f>
        <v>76.013325930038874</v>
      </c>
      <c r="M9" s="204">
        <f>M7*100/K7</f>
        <v>51.69350360910606</v>
      </c>
      <c r="N9" s="203">
        <f>N7*100/K7</f>
        <v>82.343142698500827</v>
      </c>
    </row>
    <row r="10" spans="2:14">
      <c r="B10" s="212"/>
      <c r="C10" s="184"/>
      <c r="D10" s="184"/>
      <c r="E10" s="184"/>
      <c r="F10" s="184"/>
      <c r="G10" s="184"/>
      <c r="H10" s="184"/>
      <c r="I10" s="212"/>
      <c r="J10" s="184"/>
      <c r="K10" s="184"/>
      <c r="L10" s="184"/>
      <c r="M10" s="184"/>
      <c r="N10" s="184"/>
    </row>
    <row r="11" spans="2:14" ht="17" thickBot="1">
      <c r="B11" s="212"/>
      <c r="C11" s="184"/>
      <c r="D11" s="184"/>
      <c r="E11" s="184"/>
      <c r="F11" s="184"/>
      <c r="G11" s="184"/>
      <c r="H11" s="184"/>
      <c r="I11" s="212"/>
      <c r="J11" s="184"/>
      <c r="K11" s="184"/>
      <c r="L11" s="184"/>
      <c r="M11" s="184"/>
      <c r="N11" s="184"/>
    </row>
    <row r="12" spans="2:14" ht="17" thickBot="1">
      <c r="B12" s="212"/>
      <c r="C12" s="302" t="s">
        <v>61</v>
      </c>
      <c r="D12" s="303"/>
      <c r="E12" s="303"/>
      <c r="F12" s="303"/>
      <c r="G12" s="304"/>
      <c r="H12" s="184"/>
      <c r="I12" s="212"/>
      <c r="J12" s="302" t="s">
        <v>62</v>
      </c>
      <c r="K12" s="303"/>
      <c r="L12" s="303"/>
      <c r="M12" s="303"/>
      <c r="N12" s="304"/>
    </row>
    <row r="13" spans="2:14" ht="17" thickBot="1">
      <c r="B13" s="212"/>
      <c r="C13" s="185" t="s">
        <v>56</v>
      </c>
      <c r="D13" s="185" t="s">
        <v>57</v>
      </c>
      <c r="E13" s="186" t="s">
        <v>58</v>
      </c>
      <c r="F13" s="187" t="s">
        <v>59</v>
      </c>
      <c r="G13" s="186" t="s">
        <v>60</v>
      </c>
      <c r="H13" s="184"/>
      <c r="I13" s="212"/>
      <c r="J13" s="185" t="s">
        <v>56</v>
      </c>
      <c r="K13" s="185" t="s">
        <v>57</v>
      </c>
      <c r="L13" s="186" t="s">
        <v>58</v>
      </c>
      <c r="M13" s="187" t="s">
        <v>59</v>
      </c>
      <c r="N13" s="186" t="s">
        <v>60</v>
      </c>
    </row>
    <row r="14" spans="2:14">
      <c r="B14" s="212"/>
      <c r="C14" s="189">
        <v>3370</v>
      </c>
      <c r="D14" s="189">
        <v>127430</v>
      </c>
      <c r="E14" s="190">
        <v>36640</v>
      </c>
      <c r="F14" s="191">
        <v>19870</v>
      </c>
      <c r="G14" s="190">
        <v>24110</v>
      </c>
      <c r="H14" s="184"/>
      <c r="I14" s="212"/>
      <c r="J14" s="189">
        <v>750</v>
      </c>
      <c r="K14" s="189">
        <v>139470</v>
      </c>
      <c r="L14" s="190">
        <v>69820</v>
      </c>
      <c r="M14" s="191">
        <v>32050</v>
      </c>
      <c r="N14" s="190">
        <v>67940</v>
      </c>
    </row>
    <row r="15" spans="2:14">
      <c r="B15" s="212"/>
      <c r="C15" s="193">
        <v>1880</v>
      </c>
      <c r="D15" s="193">
        <v>86870</v>
      </c>
      <c r="E15" s="194">
        <v>31280</v>
      </c>
      <c r="F15" s="195">
        <v>17630</v>
      </c>
      <c r="G15" s="194">
        <v>27190</v>
      </c>
      <c r="H15" s="184"/>
      <c r="I15" s="212"/>
      <c r="J15" s="193">
        <v>1190</v>
      </c>
      <c r="K15" s="193">
        <v>119730</v>
      </c>
      <c r="L15" s="194">
        <v>98250</v>
      </c>
      <c r="M15" s="195">
        <v>43020</v>
      </c>
      <c r="N15" s="194">
        <v>72470</v>
      </c>
    </row>
    <row r="16" spans="2:14" ht="17" thickBot="1">
      <c r="B16" s="212"/>
      <c r="C16" s="197">
        <v>1120</v>
      </c>
      <c r="D16" s="197">
        <v>75140</v>
      </c>
      <c r="E16" s="198">
        <v>35150</v>
      </c>
      <c r="F16" s="199">
        <v>14510</v>
      </c>
      <c r="G16" s="198">
        <v>27180</v>
      </c>
      <c r="H16" s="184"/>
      <c r="I16" s="212"/>
      <c r="J16" s="197">
        <v>780</v>
      </c>
      <c r="K16" s="197">
        <v>94590</v>
      </c>
      <c r="L16" s="198">
        <v>115310</v>
      </c>
      <c r="M16" s="199">
        <v>44120</v>
      </c>
      <c r="N16" s="198">
        <v>89360</v>
      </c>
    </row>
    <row r="17" spans="2:14" ht="17" thickBot="1">
      <c r="B17" s="206" t="s">
        <v>36</v>
      </c>
      <c r="C17" s="213">
        <f t="shared" ref="C17:G17" si="4">AVERAGE(C14:C16)</f>
        <v>2123.3333333333335</v>
      </c>
      <c r="D17" s="213">
        <f t="shared" si="4"/>
        <v>96480</v>
      </c>
      <c r="E17" s="214">
        <f t="shared" si="4"/>
        <v>34356.666666666664</v>
      </c>
      <c r="F17" s="215">
        <f t="shared" si="4"/>
        <v>17336.666666666668</v>
      </c>
      <c r="G17" s="214">
        <f t="shared" si="4"/>
        <v>26160</v>
      </c>
      <c r="H17" s="184"/>
      <c r="I17" s="201" t="s">
        <v>36</v>
      </c>
      <c r="J17" s="213">
        <f t="shared" ref="J17:N17" si="5">AVERAGE(J14:J16)</f>
        <v>906.66666666666663</v>
      </c>
      <c r="K17" s="213">
        <f t="shared" si="5"/>
        <v>117930</v>
      </c>
      <c r="L17" s="214">
        <f t="shared" si="5"/>
        <v>94460</v>
      </c>
      <c r="M17" s="215">
        <f t="shared" si="5"/>
        <v>39730</v>
      </c>
      <c r="N17" s="214">
        <f t="shared" si="5"/>
        <v>76590</v>
      </c>
    </row>
    <row r="18" spans="2:14" ht="17" thickBot="1">
      <c r="B18" s="206" t="s">
        <v>37</v>
      </c>
      <c r="C18" s="202">
        <f>STDEV(C14:C16)</f>
        <v>1144.5668758676065</v>
      </c>
      <c r="D18" s="202">
        <f t="shared" ref="D18:G18" si="6">STDEV(D14:D16)</f>
        <v>27437.658427788621</v>
      </c>
      <c r="E18" s="203">
        <f t="shared" si="6"/>
        <v>2766.6646586338093</v>
      </c>
      <c r="F18" s="204">
        <f t="shared" si="6"/>
        <v>2692.0128776314041</v>
      </c>
      <c r="G18" s="203">
        <f t="shared" si="6"/>
        <v>1775.359118601079</v>
      </c>
      <c r="H18" s="184"/>
      <c r="I18" s="201" t="s">
        <v>37</v>
      </c>
      <c r="J18" s="202">
        <f>STDEV(J14:J16)</f>
        <v>245.83192089989709</v>
      </c>
      <c r="K18" s="202">
        <f t="shared" ref="K18:N18" si="7">STDEV(K14:K16)</f>
        <v>22494.079220986132</v>
      </c>
      <c r="L18" s="203">
        <f t="shared" si="7"/>
        <v>22980.602690094966</v>
      </c>
      <c r="M18" s="204">
        <f t="shared" si="7"/>
        <v>6673.7770415260356</v>
      </c>
      <c r="N18" s="203">
        <f t="shared" si="7"/>
        <v>11288.706746124642</v>
      </c>
    </row>
    <row r="19" spans="2:14" ht="17" thickBot="1">
      <c r="B19" s="201" t="s">
        <v>38</v>
      </c>
      <c r="C19" s="208"/>
      <c r="D19" s="209"/>
      <c r="E19" s="210">
        <f>E17*100/D17</f>
        <v>35.610143725815369</v>
      </c>
      <c r="F19" s="209">
        <f>F17*100/D17</f>
        <v>17.969181868435602</v>
      </c>
      <c r="G19" s="210">
        <f>G17*100/D17</f>
        <v>27.114427860696516</v>
      </c>
      <c r="H19" s="184"/>
      <c r="I19" s="207" t="s">
        <v>38</v>
      </c>
      <c r="J19" s="208"/>
      <c r="K19" s="209"/>
      <c r="L19" s="210">
        <f>L17*100/K17</f>
        <v>80.098363435936577</v>
      </c>
      <c r="M19" s="209">
        <f>M17*100/K17</f>
        <v>33.689476808276098</v>
      </c>
      <c r="N19" s="210">
        <f>N17*100/K17</f>
        <v>64.945306537776645</v>
      </c>
    </row>
    <row r="20" spans="2:14">
      <c r="B20" s="212"/>
      <c r="C20" s="184"/>
      <c r="D20" s="184"/>
      <c r="E20" s="184"/>
      <c r="F20" s="184"/>
      <c r="G20" s="184"/>
      <c r="H20" s="184"/>
      <c r="I20" s="212"/>
      <c r="J20" s="184"/>
      <c r="K20" s="184"/>
      <c r="L20" s="184"/>
      <c r="M20" s="184"/>
      <c r="N20" s="184"/>
    </row>
    <row r="21" spans="2:14" ht="17" thickBot="1">
      <c r="B21" s="212"/>
      <c r="C21" s="184"/>
      <c r="D21" s="184"/>
      <c r="E21" s="184"/>
      <c r="F21" s="184"/>
      <c r="G21" s="184"/>
      <c r="H21" s="184"/>
      <c r="I21" s="212"/>
      <c r="J21" s="184"/>
      <c r="K21" s="184"/>
      <c r="L21" s="184"/>
      <c r="M21" s="184"/>
      <c r="N21" s="184"/>
    </row>
    <row r="22" spans="2:14" ht="17" thickBot="1">
      <c r="B22" s="212"/>
      <c r="C22" s="302" t="s">
        <v>63</v>
      </c>
      <c r="D22" s="303"/>
      <c r="E22" s="303"/>
      <c r="F22" s="303"/>
      <c r="G22" s="304"/>
      <c r="H22" s="184"/>
      <c r="I22" s="212"/>
      <c r="J22" s="302" t="s">
        <v>64</v>
      </c>
      <c r="K22" s="303"/>
      <c r="L22" s="303"/>
      <c r="M22" s="303"/>
      <c r="N22" s="304"/>
    </row>
    <row r="23" spans="2:14" ht="17" thickBot="1">
      <c r="B23" s="212"/>
      <c r="C23" s="185" t="s">
        <v>56</v>
      </c>
      <c r="D23" s="185" t="s">
        <v>57</v>
      </c>
      <c r="E23" s="186" t="s">
        <v>58</v>
      </c>
      <c r="F23" s="187" t="s">
        <v>59</v>
      </c>
      <c r="G23" s="186" t="s">
        <v>60</v>
      </c>
      <c r="H23" s="184"/>
      <c r="I23" s="212"/>
      <c r="J23" s="185" t="s">
        <v>56</v>
      </c>
      <c r="K23" s="185" t="s">
        <v>57</v>
      </c>
      <c r="L23" s="186" t="s">
        <v>58</v>
      </c>
      <c r="M23" s="187" t="s">
        <v>59</v>
      </c>
      <c r="N23" s="186" t="s">
        <v>60</v>
      </c>
    </row>
    <row r="24" spans="2:14">
      <c r="B24" s="212"/>
      <c r="C24" s="189">
        <v>13150</v>
      </c>
      <c r="D24" s="189">
        <v>102940</v>
      </c>
      <c r="E24" s="190">
        <v>107210</v>
      </c>
      <c r="F24" s="191">
        <v>44690</v>
      </c>
      <c r="G24" s="190">
        <v>88790</v>
      </c>
      <c r="H24" s="184"/>
      <c r="I24" s="212"/>
      <c r="J24" s="189">
        <v>26510</v>
      </c>
      <c r="K24" s="189">
        <v>991350</v>
      </c>
      <c r="L24" s="190">
        <v>207740</v>
      </c>
      <c r="M24" s="191">
        <v>123110</v>
      </c>
      <c r="N24" s="190">
        <v>224000</v>
      </c>
    </row>
    <row r="25" spans="2:14">
      <c r="B25" s="212"/>
      <c r="C25" s="193">
        <v>13580</v>
      </c>
      <c r="D25" s="193">
        <v>102720</v>
      </c>
      <c r="E25" s="194">
        <v>84920</v>
      </c>
      <c r="F25" s="195">
        <v>41740</v>
      </c>
      <c r="G25" s="194">
        <v>80080</v>
      </c>
      <c r="H25" s="184"/>
      <c r="I25" s="212"/>
      <c r="J25" s="193">
        <v>18670</v>
      </c>
      <c r="K25" s="193">
        <v>659380</v>
      </c>
      <c r="L25" s="194">
        <v>179790</v>
      </c>
      <c r="M25" s="195">
        <v>113170</v>
      </c>
      <c r="N25" s="194">
        <v>239070</v>
      </c>
    </row>
    <row r="26" spans="2:14" ht="17" thickBot="1">
      <c r="B26" s="212"/>
      <c r="C26" s="197">
        <v>13890</v>
      </c>
      <c r="D26" s="197">
        <v>93100</v>
      </c>
      <c r="E26" s="198">
        <v>100070</v>
      </c>
      <c r="F26" s="199">
        <v>33910</v>
      </c>
      <c r="G26" s="198">
        <v>99960</v>
      </c>
      <c r="H26" s="184"/>
      <c r="I26" s="212"/>
      <c r="J26" s="197">
        <v>23960</v>
      </c>
      <c r="K26" s="197">
        <v>565940</v>
      </c>
      <c r="L26" s="198">
        <v>267340</v>
      </c>
      <c r="M26" s="199">
        <v>131750</v>
      </c>
      <c r="N26" s="198">
        <v>228720</v>
      </c>
    </row>
    <row r="27" spans="2:14" ht="17" thickBot="1">
      <c r="B27" s="201" t="s">
        <v>36</v>
      </c>
      <c r="C27" s="213">
        <f t="shared" ref="C27:G27" si="8">AVERAGE(C24:C26)</f>
        <v>13540</v>
      </c>
      <c r="D27" s="213">
        <f t="shared" si="8"/>
        <v>99586.666666666672</v>
      </c>
      <c r="E27" s="214">
        <f t="shared" si="8"/>
        <v>97400</v>
      </c>
      <c r="F27" s="215">
        <f t="shared" si="8"/>
        <v>40113.333333333336</v>
      </c>
      <c r="G27" s="214">
        <f t="shared" si="8"/>
        <v>89610</v>
      </c>
      <c r="H27" s="184"/>
      <c r="I27" s="201" t="s">
        <v>36</v>
      </c>
      <c r="J27" s="213">
        <f t="shared" ref="J27:N27" si="9">AVERAGE(J24:J26)</f>
        <v>23046.666666666668</v>
      </c>
      <c r="K27" s="213">
        <f t="shared" si="9"/>
        <v>738890</v>
      </c>
      <c r="L27" s="214">
        <f t="shared" si="9"/>
        <v>218290</v>
      </c>
      <c r="M27" s="215">
        <f t="shared" si="9"/>
        <v>122676.66666666667</v>
      </c>
      <c r="N27" s="214">
        <f t="shared" si="9"/>
        <v>230596.66666666666</v>
      </c>
    </row>
    <row r="28" spans="2:14" ht="17" thickBot="1">
      <c r="B28" s="201" t="s">
        <v>37</v>
      </c>
      <c r="C28" s="202">
        <f>STDEV(C24:C26)</f>
        <v>371.61808352124092</v>
      </c>
      <c r="D28" s="202">
        <f t="shared" ref="D28:G28" si="10">STDEV(D24:D26)</f>
        <v>5618.69498489937</v>
      </c>
      <c r="E28" s="203">
        <f t="shared" si="10"/>
        <v>11382.341586861641</v>
      </c>
      <c r="F28" s="204">
        <f t="shared" si="10"/>
        <v>5571.0531619554213</v>
      </c>
      <c r="G28" s="203">
        <f t="shared" si="10"/>
        <v>9965.3349165996424</v>
      </c>
      <c r="H28" s="184"/>
      <c r="I28" s="201" t="s">
        <v>37</v>
      </c>
      <c r="J28" s="202">
        <f>STDEV(J24:J26)</f>
        <v>3999.0040426752976</v>
      </c>
      <c r="K28" s="202">
        <f t="shared" ref="K28:N28" si="11">STDEV(K24:K26)</f>
        <v>223572.80044763943</v>
      </c>
      <c r="L28" s="203">
        <f t="shared" si="11"/>
        <v>44718.312803593115</v>
      </c>
      <c r="M28" s="204">
        <f t="shared" si="11"/>
        <v>9297.5767452241744</v>
      </c>
      <c r="N28" s="203">
        <f t="shared" si="11"/>
        <v>7708.2834232618443</v>
      </c>
    </row>
    <row r="29" spans="2:14" ht="17" thickBot="1">
      <c r="B29" s="207" t="s">
        <v>38</v>
      </c>
      <c r="C29" s="208"/>
      <c r="D29" s="209"/>
      <c r="E29" s="210">
        <f>E27*100/D27</f>
        <v>97.804257598072027</v>
      </c>
      <c r="F29" s="209">
        <f>F27*100/D27</f>
        <v>40.27982326951399</v>
      </c>
      <c r="G29" s="210">
        <f>G27*100/D27</f>
        <v>89.981925291203638</v>
      </c>
      <c r="H29" s="184"/>
      <c r="I29" s="207" t="s">
        <v>38</v>
      </c>
      <c r="J29" s="208"/>
      <c r="K29" s="209"/>
      <c r="L29" s="210">
        <f>L27*100/K27</f>
        <v>29.542963093288581</v>
      </c>
      <c r="M29" s="209">
        <f>M27*100/K27</f>
        <v>16.602832176192219</v>
      </c>
      <c r="N29" s="210">
        <f>N27*100/K27</f>
        <v>31.208524498459397</v>
      </c>
    </row>
  </sheetData>
  <mergeCells count="6">
    <mergeCell ref="C2:G2"/>
    <mergeCell ref="J2:N2"/>
    <mergeCell ref="C12:G12"/>
    <mergeCell ref="J12:N12"/>
    <mergeCell ref="C22:G22"/>
    <mergeCell ref="J22:N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E26ED-2B7C-3641-9B2C-A576D8943561}">
  <dimension ref="B1:N29"/>
  <sheetViews>
    <sheetView workbookViewId="0">
      <selection activeCell="B32" sqref="B32"/>
    </sheetView>
  </sheetViews>
  <sheetFormatPr baseColWidth="10" defaultRowHeight="16"/>
  <cols>
    <col min="1" max="1" width="6.6640625" customWidth="1"/>
    <col min="2" max="2" width="7.5" customWidth="1"/>
    <col min="8" max="8" width="7.1640625" customWidth="1"/>
    <col min="9" max="9" width="7.33203125" customWidth="1"/>
  </cols>
  <sheetData>
    <row r="1" spans="2:14" ht="17" thickBot="1"/>
    <row r="2" spans="2:14" ht="17" thickBot="1">
      <c r="B2" s="184"/>
      <c r="C2" s="302" t="s">
        <v>54</v>
      </c>
      <c r="D2" s="303"/>
      <c r="E2" s="303"/>
      <c r="F2" s="303"/>
      <c r="G2" s="304"/>
      <c r="H2" s="184"/>
      <c r="I2" s="184"/>
      <c r="J2" s="299" t="s">
        <v>55</v>
      </c>
      <c r="K2" s="300"/>
      <c r="L2" s="300"/>
      <c r="M2" s="300"/>
      <c r="N2" s="301"/>
    </row>
    <row r="3" spans="2:14" ht="17" thickBot="1">
      <c r="B3" s="184"/>
      <c r="C3" s="201" t="s">
        <v>56</v>
      </c>
      <c r="D3" s="217" t="s">
        <v>65</v>
      </c>
      <c r="E3" s="201" t="s">
        <v>58</v>
      </c>
      <c r="F3" s="218" t="s">
        <v>59</v>
      </c>
      <c r="G3" s="201" t="s">
        <v>60</v>
      </c>
      <c r="H3" s="184"/>
      <c r="I3" s="184"/>
      <c r="J3" s="201" t="s">
        <v>56</v>
      </c>
      <c r="K3" s="219" t="s">
        <v>65</v>
      </c>
      <c r="L3" s="201" t="s">
        <v>58</v>
      </c>
      <c r="M3" s="218" t="s">
        <v>59</v>
      </c>
      <c r="N3" s="201" t="s">
        <v>60</v>
      </c>
    </row>
    <row r="4" spans="2:14">
      <c r="B4" s="184"/>
      <c r="C4" s="220">
        <v>4597</v>
      </c>
      <c r="D4" s="221">
        <v>27660</v>
      </c>
      <c r="E4" s="220">
        <v>21600</v>
      </c>
      <c r="F4" s="222">
        <v>9983</v>
      </c>
      <c r="G4" s="220">
        <v>19519</v>
      </c>
      <c r="H4" s="184"/>
      <c r="I4" s="184"/>
      <c r="J4" s="220">
        <v>149</v>
      </c>
      <c r="K4" s="221">
        <v>1564</v>
      </c>
      <c r="L4" s="220">
        <v>2376</v>
      </c>
      <c r="M4" s="222">
        <v>724</v>
      </c>
      <c r="N4" s="220">
        <v>1497</v>
      </c>
    </row>
    <row r="5" spans="2:14">
      <c r="B5" s="184"/>
      <c r="C5" s="220">
        <v>5695</v>
      </c>
      <c r="D5" s="221">
        <v>25020</v>
      </c>
      <c r="E5" s="220">
        <v>20088</v>
      </c>
      <c r="F5" s="222">
        <v>7482</v>
      </c>
      <c r="G5" s="220">
        <v>21310</v>
      </c>
      <c r="H5" s="184"/>
      <c r="I5" s="184"/>
      <c r="J5" s="220">
        <v>180</v>
      </c>
      <c r="K5" s="221">
        <v>2278</v>
      </c>
      <c r="L5" s="220">
        <v>2980</v>
      </c>
      <c r="M5" s="222">
        <v>890</v>
      </c>
      <c r="N5" s="220">
        <v>2406</v>
      </c>
    </row>
    <row r="6" spans="2:14" ht="17" thickBot="1">
      <c r="B6" s="184"/>
      <c r="C6" s="220">
        <v>5768</v>
      </c>
      <c r="D6" s="221">
        <v>27120</v>
      </c>
      <c r="E6" s="220">
        <v>16812</v>
      </c>
      <c r="F6" s="222">
        <v>6554</v>
      </c>
      <c r="G6" s="220">
        <v>20772</v>
      </c>
      <c r="H6" s="184"/>
      <c r="I6" s="184"/>
      <c r="J6" s="220">
        <v>128</v>
      </c>
      <c r="K6" s="221">
        <v>3263</v>
      </c>
      <c r="L6" s="220">
        <v>1325</v>
      </c>
      <c r="M6" s="222">
        <v>558</v>
      </c>
      <c r="N6" s="220">
        <v>2759</v>
      </c>
    </row>
    <row r="7" spans="2:14" ht="17" thickBot="1">
      <c r="B7" s="206" t="s">
        <v>36</v>
      </c>
      <c r="C7" s="203">
        <f>AVERAGE(C4:C6)</f>
        <v>5353.333333333333</v>
      </c>
      <c r="D7" s="202">
        <f t="shared" ref="D7:G7" si="0">AVERAGE(D4:D6)</f>
        <v>26600</v>
      </c>
      <c r="E7" s="203">
        <f t="shared" si="0"/>
        <v>19500</v>
      </c>
      <c r="F7" s="204">
        <f t="shared" si="0"/>
        <v>8006.333333333333</v>
      </c>
      <c r="G7" s="203">
        <f t="shared" si="0"/>
        <v>20533.666666666668</v>
      </c>
      <c r="H7" s="184"/>
      <c r="I7" s="206" t="s">
        <v>36</v>
      </c>
      <c r="J7" s="203">
        <f>AVERAGE(J4:J6)</f>
        <v>152.33333333333334</v>
      </c>
      <c r="K7" s="202">
        <f t="shared" ref="K7:N7" si="1">AVERAGE(K4:K6)</f>
        <v>2368.3333333333335</v>
      </c>
      <c r="L7" s="203">
        <f t="shared" si="1"/>
        <v>2227</v>
      </c>
      <c r="M7" s="204">
        <f t="shared" si="1"/>
        <v>724</v>
      </c>
      <c r="N7" s="203">
        <f t="shared" si="1"/>
        <v>2220.6666666666665</v>
      </c>
    </row>
    <row r="8" spans="2:14" ht="17" thickBot="1">
      <c r="B8" s="206" t="s">
        <v>37</v>
      </c>
      <c r="C8" s="203">
        <f>STDEV(C4:C6)</f>
        <v>656.02007083117007</v>
      </c>
      <c r="D8" s="203">
        <f t="shared" ref="D8:G8" si="2">STDEV(D4:D6)</f>
        <v>1394.7042697288914</v>
      </c>
      <c r="E8" s="203">
        <f t="shared" si="2"/>
        <v>2447.5587837680223</v>
      </c>
      <c r="F8" s="203">
        <f t="shared" si="2"/>
        <v>1773.6133550842835</v>
      </c>
      <c r="G8" s="203">
        <f t="shared" si="2"/>
        <v>918.97896239975671</v>
      </c>
      <c r="H8" s="184"/>
      <c r="I8" s="223" t="s">
        <v>37</v>
      </c>
      <c r="J8" s="210">
        <f>STDEV(J4:J6)</f>
        <v>26.159765544311281</v>
      </c>
      <c r="K8" s="208">
        <f t="shared" ref="K8:N8" si="3">STDEV(K4:K6)</f>
        <v>853.09456294911058</v>
      </c>
      <c r="L8" s="224">
        <f t="shared" si="3"/>
        <v>837.50044776107438</v>
      </c>
      <c r="M8" s="225">
        <f t="shared" si="3"/>
        <v>166</v>
      </c>
      <c r="N8" s="224">
        <f t="shared" si="3"/>
        <v>651.09318329508949</v>
      </c>
    </row>
    <row r="9" spans="2:14" ht="17" thickBot="1">
      <c r="B9" s="226" t="s">
        <v>38</v>
      </c>
      <c r="C9" s="208"/>
      <c r="D9" s="209"/>
      <c r="E9" s="203">
        <f>E7*100/D7</f>
        <v>73.308270676691734</v>
      </c>
      <c r="F9" s="204">
        <f>F7*100/D7</f>
        <v>30.098997493734334</v>
      </c>
      <c r="G9" s="203">
        <f>G7*100/D7</f>
        <v>77.194235588972433</v>
      </c>
      <c r="H9" s="184"/>
      <c r="I9" s="206" t="s">
        <v>38</v>
      </c>
      <c r="J9" s="202"/>
      <c r="K9" s="204"/>
      <c r="L9" s="203">
        <f>L7*100/K7</f>
        <v>94.032371569317377</v>
      </c>
      <c r="M9" s="204">
        <f>M7*100/K7</f>
        <v>30.570021111893031</v>
      </c>
      <c r="N9" s="203">
        <f>N7*100/K7</f>
        <v>93.76495425756508</v>
      </c>
    </row>
    <row r="10" spans="2:14"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</row>
    <row r="11" spans="2:14" ht="17" thickBot="1"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</row>
    <row r="12" spans="2:14" ht="17" thickBot="1">
      <c r="B12" s="184"/>
      <c r="C12" s="302" t="s">
        <v>62</v>
      </c>
      <c r="D12" s="303"/>
      <c r="E12" s="303"/>
      <c r="F12" s="303"/>
      <c r="G12" s="304"/>
      <c r="H12" s="184"/>
      <c r="I12" s="184"/>
      <c r="J12" s="299" t="s">
        <v>66</v>
      </c>
      <c r="K12" s="300"/>
      <c r="L12" s="300"/>
      <c r="M12" s="300"/>
      <c r="N12" s="301"/>
    </row>
    <row r="13" spans="2:14" ht="17" thickBot="1">
      <c r="B13" s="184"/>
      <c r="C13" s="227" t="s">
        <v>56</v>
      </c>
      <c r="D13" s="228" t="s">
        <v>65</v>
      </c>
      <c r="E13" s="229" t="s">
        <v>58</v>
      </c>
      <c r="F13" s="230" t="s">
        <v>59</v>
      </c>
      <c r="G13" s="229" t="s">
        <v>60</v>
      </c>
      <c r="H13" s="184"/>
      <c r="I13" s="184"/>
      <c r="J13" s="201" t="s">
        <v>56</v>
      </c>
      <c r="K13" s="231" t="s">
        <v>65</v>
      </c>
      <c r="L13" s="201" t="s">
        <v>58</v>
      </c>
      <c r="M13" s="218" t="s">
        <v>59</v>
      </c>
      <c r="N13" s="201" t="s">
        <v>60</v>
      </c>
    </row>
    <row r="14" spans="2:14">
      <c r="B14" s="184"/>
      <c r="C14" s="221">
        <v>3458</v>
      </c>
      <c r="D14" s="221">
        <v>7499</v>
      </c>
      <c r="E14" s="220">
        <v>7489</v>
      </c>
      <c r="F14" s="222">
        <v>4670</v>
      </c>
      <c r="G14" s="220">
        <v>7386</v>
      </c>
      <c r="H14" s="184"/>
      <c r="I14" s="184"/>
      <c r="J14" s="220">
        <v>30211</v>
      </c>
      <c r="K14" s="222">
        <v>971564</v>
      </c>
      <c r="L14" s="220">
        <v>782376</v>
      </c>
      <c r="M14" s="222">
        <v>846724</v>
      </c>
      <c r="N14" s="220">
        <v>829075</v>
      </c>
    </row>
    <row r="15" spans="2:14">
      <c r="B15" s="184"/>
      <c r="C15" s="221">
        <v>2619</v>
      </c>
      <c r="D15" s="221">
        <v>6927</v>
      </c>
      <c r="E15" s="220">
        <v>7873</v>
      </c>
      <c r="F15" s="222">
        <v>4146</v>
      </c>
      <c r="G15" s="220">
        <v>6976</v>
      </c>
      <c r="H15" s="184"/>
      <c r="I15" s="184"/>
      <c r="J15" s="220">
        <v>32044</v>
      </c>
      <c r="K15" s="222">
        <v>1012278</v>
      </c>
      <c r="L15" s="220">
        <v>972980</v>
      </c>
      <c r="M15" s="222">
        <v>989890</v>
      </c>
      <c r="N15" s="220">
        <v>970876</v>
      </c>
    </row>
    <row r="16" spans="2:14" ht="17" thickBot="1">
      <c r="B16" s="184"/>
      <c r="C16" s="221">
        <v>2278</v>
      </c>
      <c r="D16" s="221">
        <v>7151</v>
      </c>
      <c r="E16" s="220">
        <v>3945</v>
      </c>
      <c r="F16" s="222">
        <v>4549</v>
      </c>
      <c r="G16" s="220">
        <v>4908</v>
      </c>
      <c r="H16" s="184"/>
      <c r="I16" s="184"/>
      <c r="J16" s="220">
        <v>35589</v>
      </c>
      <c r="K16" s="222">
        <v>870263</v>
      </c>
      <c r="L16" s="220">
        <v>801325</v>
      </c>
      <c r="M16" s="222">
        <v>895558</v>
      </c>
      <c r="N16" s="220">
        <v>819376</v>
      </c>
    </row>
    <row r="17" spans="2:14" ht="17" thickBot="1">
      <c r="B17" s="206" t="s">
        <v>36</v>
      </c>
      <c r="C17" s="202">
        <f t="shared" ref="C17:G17" si="4">AVERAGE(C14:C16)</f>
        <v>2785</v>
      </c>
      <c r="D17" s="202">
        <f t="shared" si="4"/>
        <v>7192.333333333333</v>
      </c>
      <c r="E17" s="203">
        <f t="shared" si="4"/>
        <v>6435.666666666667</v>
      </c>
      <c r="F17" s="204">
        <f t="shared" si="4"/>
        <v>4455</v>
      </c>
      <c r="G17" s="203">
        <f t="shared" si="4"/>
        <v>6423.333333333333</v>
      </c>
      <c r="H17" s="184"/>
      <c r="I17" s="206" t="s">
        <v>36</v>
      </c>
      <c r="J17" s="203">
        <f>AVERAGE(J14:J16)</f>
        <v>32614.666666666668</v>
      </c>
      <c r="K17" s="204">
        <f t="shared" ref="K17:N17" si="5">AVERAGE(K14:K16)</f>
        <v>951368.33333333337</v>
      </c>
      <c r="L17" s="203">
        <f t="shared" si="5"/>
        <v>852227</v>
      </c>
      <c r="M17" s="204">
        <f t="shared" si="5"/>
        <v>910724</v>
      </c>
      <c r="N17" s="203">
        <f t="shared" si="5"/>
        <v>873109</v>
      </c>
    </row>
    <row r="18" spans="2:14" ht="17" thickBot="1">
      <c r="B18" s="226" t="s">
        <v>37</v>
      </c>
      <c r="C18" s="208">
        <f>STDEV(C14:C16)</f>
        <v>607.26188749171479</v>
      </c>
      <c r="D18" s="208">
        <f t="shared" ref="D18:G18" si="6">STDEV(D14:D16)</f>
        <v>288.23138852896182</v>
      </c>
      <c r="E18" s="210">
        <f t="shared" si="6"/>
        <v>2165.5090240710924</v>
      </c>
      <c r="F18" s="209">
        <f t="shared" si="6"/>
        <v>274.35560865416983</v>
      </c>
      <c r="G18" s="210">
        <f t="shared" si="6"/>
        <v>1328.2324093822344</v>
      </c>
      <c r="H18" s="184"/>
      <c r="I18" s="206" t="s">
        <v>37</v>
      </c>
      <c r="J18" s="203">
        <f>STDEV(J14:J16)</f>
        <v>2734.0384659571514</v>
      </c>
      <c r="K18" s="204">
        <f t="shared" ref="K18:N18" si="7">STDEV(K14:K16)</f>
        <v>73129.773487501894</v>
      </c>
      <c r="L18" s="203">
        <f>STDEV(L14:L16)</f>
        <v>105003.48283271369</v>
      </c>
      <c r="M18" s="204">
        <f t="shared" si="7"/>
        <v>72777.960647437765</v>
      </c>
      <c r="N18" s="203">
        <f t="shared" si="7"/>
        <v>84807.472353560923</v>
      </c>
    </row>
    <row r="19" spans="2:14" ht="17" thickBot="1">
      <c r="B19" s="226" t="s">
        <v>38</v>
      </c>
      <c r="C19" s="208"/>
      <c r="D19" s="209"/>
      <c r="E19" s="210">
        <f>E17*100/D17</f>
        <v>89.479538397367577</v>
      </c>
      <c r="F19" s="209">
        <f>F17*100/D17</f>
        <v>61.940955647216946</v>
      </c>
      <c r="G19" s="210">
        <f>G17*100/D17</f>
        <v>89.308059507809233</v>
      </c>
      <c r="H19" s="184"/>
      <c r="I19" s="226" t="s">
        <v>38</v>
      </c>
      <c r="J19" s="208"/>
      <c r="K19" s="209"/>
      <c r="L19" s="210">
        <f>L17*100/K17</f>
        <v>89.579079956764019</v>
      </c>
      <c r="M19" s="209">
        <f>M17*100/K17</f>
        <v>95.727802586099671</v>
      </c>
      <c r="N19" s="210">
        <f>N17*100/M17</f>
        <v>95.869769545987594</v>
      </c>
    </row>
    <row r="20" spans="2:14"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</row>
    <row r="21" spans="2:14" ht="17" thickBot="1"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</row>
    <row r="22" spans="2:14" ht="17" thickBot="1">
      <c r="B22" s="184"/>
      <c r="C22" s="302" t="s">
        <v>63</v>
      </c>
      <c r="D22" s="303"/>
      <c r="E22" s="303"/>
      <c r="F22" s="303"/>
      <c r="G22" s="304"/>
      <c r="H22" s="184"/>
      <c r="I22" s="184"/>
      <c r="J22" s="302" t="s">
        <v>64</v>
      </c>
      <c r="K22" s="303"/>
      <c r="L22" s="303"/>
      <c r="M22" s="303"/>
      <c r="N22" s="304"/>
    </row>
    <row r="23" spans="2:14" ht="17" thickBot="1">
      <c r="B23" s="184"/>
      <c r="C23" s="227" t="s">
        <v>56</v>
      </c>
      <c r="D23" s="228" t="s">
        <v>65</v>
      </c>
      <c r="E23" s="229" t="s">
        <v>58</v>
      </c>
      <c r="F23" s="230" t="s">
        <v>59</v>
      </c>
      <c r="G23" s="229" t="s">
        <v>60</v>
      </c>
      <c r="H23" s="184"/>
      <c r="I23" s="184"/>
      <c r="J23" s="201" t="s">
        <v>56</v>
      </c>
      <c r="K23" s="219" t="s">
        <v>65</v>
      </c>
      <c r="L23" s="201" t="s">
        <v>58</v>
      </c>
      <c r="M23" s="218" t="s">
        <v>59</v>
      </c>
      <c r="N23" s="201" t="s">
        <v>60</v>
      </c>
    </row>
    <row r="24" spans="2:14">
      <c r="B24" s="184"/>
      <c r="C24" s="232">
        <v>1290</v>
      </c>
      <c r="D24" s="232">
        <v>17953</v>
      </c>
      <c r="E24" s="233">
        <v>12675</v>
      </c>
      <c r="F24" s="234">
        <v>8898</v>
      </c>
      <c r="G24" s="233">
        <v>11213</v>
      </c>
      <c r="H24" s="184"/>
      <c r="I24" s="184"/>
      <c r="J24" s="220">
        <v>526</v>
      </c>
      <c r="K24" s="221">
        <v>13625</v>
      </c>
      <c r="L24" s="220">
        <v>4777</v>
      </c>
      <c r="M24" s="222">
        <v>1225</v>
      </c>
      <c r="N24" s="220">
        <v>7749</v>
      </c>
    </row>
    <row r="25" spans="2:14">
      <c r="B25" s="184"/>
      <c r="C25" s="221">
        <v>1207</v>
      </c>
      <c r="D25" s="221">
        <v>13336</v>
      </c>
      <c r="E25" s="220">
        <v>18757</v>
      </c>
      <c r="F25" s="222">
        <v>7521</v>
      </c>
      <c r="G25" s="220">
        <v>12963</v>
      </c>
      <c r="H25" s="184"/>
      <c r="I25" s="184"/>
      <c r="J25" s="220">
        <v>637</v>
      </c>
      <c r="K25" s="221">
        <v>10748</v>
      </c>
      <c r="L25" s="220">
        <v>5580</v>
      </c>
      <c r="M25" s="222">
        <v>1780</v>
      </c>
      <c r="N25" s="220">
        <v>8920</v>
      </c>
    </row>
    <row r="26" spans="2:14" ht="17" thickBot="1">
      <c r="B26" s="184"/>
      <c r="C26" s="221">
        <v>1394</v>
      </c>
      <c r="D26" s="221">
        <v>17036</v>
      </c>
      <c r="E26" s="220">
        <v>13391</v>
      </c>
      <c r="F26" s="222">
        <v>10511</v>
      </c>
      <c r="G26" s="220">
        <v>13167</v>
      </c>
      <c r="H26" s="184"/>
      <c r="I26" s="184"/>
      <c r="J26" s="220">
        <v>529</v>
      </c>
      <c r="K26" s="221">
        <v>9673</v>
      </c>
      <c r="L26" s="220">
        <v>3925</v>
      </c>
      <c r="M26" s="222">
        <v>539</v>
      </c>
      <c r="N26" s="220">
        <v>6163</v>
      </c>
    </row>
    <row r="27" spans="2:14" ht="17" thickBot="1">
      <c r="B27" s="206" t="s">
        <v>36</v>
      </c>
      <c r="C27" s="202">
        <f>AVERAGE(C24:C26)</f>
        <v>1297</v>
      </c>
      <c r="D27" s="202">
        <f>AVERAGE(D24:D26)</f>
        <v>16108.333333333334</v>
      </c>
      <c r="E27" s="203">
        <f>AVERAGE(E24:E26)</f>
        <v>14941</v>
      </c>
      <c r="F27" s="204">
        <f>AVERAGE(F24:F26)</f>
        <v>8976.6666666666661</v>
      </c>
      <c r="G27" s="203">
        <f>AVERAGE(G24:G26)</f>
        <v>12447.666666666666</v>
      </c>
      <c r="H27" s="184"/>
      <c r="I27" s="206" t="s">
        <v>36</v>
      </c>
      <c r="J27" s="203">
        <f>AVERAGE(J24:J26)</f>
        <v>564</v>
      </c>
      <c r="K27" s="202">
        <f t="shared" ref="K27:N27" si="8">AVERAGE(K24:K26)</f>
        <v>11348.666666666666</v>
      </c>
      <c r="L27" s="203">
        <f t="shared" si="8"/>
        <v>4760.666666666667</v>
      </c>
      <c r="M27" s="204">
        <f t="shared" si="8"/>
        <v>1181.3333333333333</v>
      </c>
      <c r="N27" s="203">
        <f t="shared" si="8"/>
        <v>7610.666666666667</v>
      </c>
    </row>
    <row r="28" spans="2:14" ht="17" thickBot="1">
      <c r="B28" s="226" t="s">
        <v>37</v>
      </c>
      <c r="C28" s="208">
        <f>STDEV(C24:C26)</f>
        <v>93.696317963941354</v>
      </c>
      <c r="D28" s="208">
        <f t="shared" ref="D28:G28" si="9">STDEV(D24:D26)</f>
        <v>2444.2987406070711</v>
      </c>
      <c r="E28" s="210">
        <f t="shared" si="9"/>
        <v>3324.0872431390844</v>
      </c>
      <c r="F28" s="209">
        <f t="shared" si="9"/>
        <v>1496.5514803485139</v>
      </c>
      <c r="G28" s="210">
        <f t="shared" si="9"/>
        <v>1074.106760677603</v>
      </c>
      <c r="H28" s="184"/>
      <c r="I28" s="206" t="s">
        <v>37</v>
      </c>
      <c r="J28" s="203">
        <f>STDEV(J24:J26)</f>
        <v>63.237647015049511</v>
      </c>
      <c r="K28" s="202">
        <f t="shared" ref="K28:N28" si="10">STDEV(K24:K26)</f>
        <v>2043.3248232557992</v>
      </c>
      <c r="L28" s="203">
        <f t="shared" si="10"/>
        <v>827.62088744384391</v>
      </c>
      <c r="M28" s="204">
        <f t="shared" si="10"/>
        <v>621.65129560979221</v>
      </c>
      <c r="N28" s="203">
        <f t="shared" si="10"/>
        <v>1383.6958962623719</v>
      </c>
    </row>
    <row r="29" spans="2:14" ht="17" thickBot="1">
      <c r="B29" s="226" t="s">
        <v>38</v>
      </c>
      <c r="C29" s="208"/>
      <c r="D29" s="209"/>
      <c r="E29" s="210">
        <f>E27*100/D27</f>
        <v>92.753233316088981</v>
      </c>
      <c r="F29" s="209">
        <f>F27*100/D27</f>
        <v>55.726849456802896</v>
      </c>
      <c r="G29" s="210">
        <f>G27*100/D27</f>
        <v>77.274702534919797</v>
      </c>
      <c r="H29" s="184"/>
      <c r="I29" s="226" t="s">
        <v>38</v>
      </c>
      <c r="J29" s="208"/>
      <c r="K29" s="209"/>
      <c r="L29" s="210">
        <f>L27*100/K27</f>
        <v>41.949127650825361</v>
      </c>
      <c r="M29" s="209">
        <f>M27*100/K27</f>
        <v>10.409446043588087</v>
      </c>
      <c r="N29" s="210">
        <f>N27*100/K27</f>
        <v>67.062209951242451</v>
      </c>
    </row>
  </sheetData>
  <mergeCells count="6">
    <mergeCell ref="C2:G2"/>
    <mergeCell ref="J2:N2"/>
    <mergeCell ref="C12:G12"/>
    <mergeCell ref="J12:N12"/>
    <mergeCell ref="C22:G22"/>
    <mergeCell ref="J22:N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B24D-051A-8F4D-99C1-A34B2A607235}">
  <dimension ref="A1:D113"/>
  <sheetViews>
    <sheetView workbookViewId="0">
      <selection activeCell="M41" sqref="M41"/>
    </sheetView>
  </sheetViews>
  <sheetFormatPr baseColWidth="10" defaultRowHeight="16"/>
  <sheetData>
    <row r="1" spans="1:4">
      <c r="A1" s="237" t="s">
        <v>67</v>
      </c>
      <c r="B1" s="238"/>
      <c r="C1" s="238"/>
    </row>
    <row r="2" spans="1:4">
      <c r="A2" s="239" t="s">
        <v>68</v>
      </c>
      <c r="B2" s="239" t="s">
        <v>69</v>
      </c>
      <c r="C2" s="238"/>
    </row>
    <row r="3" spans="1:4">
      <c r="A3" s="239" t="s">
        <v>70</v>
      </c>
      <c r="B3" s="238"/>
      <c r="C3" s="239" t="s">
        <v>71</v>
      </c>
    </row>
    <row r="4" spans="1:4">
      <c r="A4" s="239" t="s">
        <v>72</v>
      </c>
      <c r="B4" s="238"/>
      <c r="C4" s="239" t="s">
        <v>73</v>
      </c>
    </row>
    <row r="5" spans="1:4">
      <c r="A5" s="237" t="s">
        <v>74</v>
      </c>
      <c r="B5" s="238"/>
      <c r="C5" s="239"/>
    </row>
    <row r="6" spans="1:4">
      <c r="A6" s="237" t="s">
        <v>75</v>
      </c>
      <c r="B6" s="238"/>
      <c r="C6" s="239"/>
    </row>
    <row r="8" spans="1:4">
      <c r="A8" s="236" t="s">
        <v>76</v>
      </c>
      <c r="B8" s="235" t="s">
        <v>77</v>
      </c>
      <c r="C8" s="236" t="s">
        <v>78</v>
      </c>
    </row>
    <row r="9" spans="1:4">
      <c r="A9" s="236">
        <v>-6.7000000000000004E-2</v>
      </c>
      <c r="B9" s="236">
        <v>0</v>
      </c>
      <c r="C9" s="236">
        <v>47</v>
      </c>
      <c r="D9" s="235" t="s">
        <v>79</v>
      </c>
    </row>
    <row r="10" spans="1:4">
      <c r="A10" s="236">
        <v>-6.28</v>
      </c>
      <c r="B10" s="236">
        <v>1</v>
      </c>
      <c r="C10" s="236">
        <v>4</v>
      </c>
      <c r="D10" s="235" t="s">
        <v>80</v>
      </c>
    </row>
    <row r="11" spans="1:4">
      <c r="A11" s="236">
        <v>-0.41</v>
      </c>
      <c r="B11" s="236">
        <v>0</v>
      </c>
      <c r="C11" s="236">
        <v>171</v>
      </c>
      <c r="D11" s="235" t="s">
        <v>81</v>
      </c>
    </row>
    <row r="12" spans="1:4">
      <c r="A12" s="236">
        <v>-0.1</v>
      </c>
      <c r="B12" s="236">
        <v>0</v>
      </c>
      <c r="C12" s="236">
        <v>79</v>
      </c>
      <c r="D12" s="235" t="s">
        <v>81</v>
      </c>
    </row>
    <row r="13" spans="1:4">
      <c r="A13" s="236">
        <v>3.57</v>
      </c>
      <c r="B13" s="236">
        <v>0</v>
      </c>
      <c r="C13" s="236">
        <v>2</v>
      </c>
      <c r="D13" s="235" t="s">
        <v>82</v>
      </c>
    </row>
    <row r="14" spans="1:4">
      <c r="A14" s="236">
        <v>8.8699999999999992</v>
      </c>
      <c r="B14" s="236">
        <v>3</v>
      </c>
      <c r="C14" s="236">
        <v>0</v>
      </c>
      <c r="D14" s="235" t="s">
        <v>83</v>
      </c>
    </row>
    <row r="15" spans="1:4">
      <c r="A15" s="236">
        <v>-2.3E-2</v>
      </c>
      <c r="B15" s="236">
        <v>1</v>
      </c>
      <c r="C15" s="236">
        <v>40</v>
      </c>
      <c r="D15" s="235" t="s">
        <v>84</v>
      </c>
    </row>
    <row r="16" spans="1:4">
      <c r="A16" s="236">
        <v>0.42</v>
      </c>
      <c r="B16" s="236">
        <v>0</v>
      </c>
      <c r="C16" s="236">
        <v>58</v>
      </c>
      <c r="D16" s="235" t="s">
        <v>85</v>
      </c>
    </row>
    <row r="17" spans="1:4">
      <c r="A17" s="236">
        <v>1.41</v>
      </c>
      <c r="B17" s="236">
        <v>1</v>
      </c>
      <c r="C17" s="236">
        <v>50</v>
      </c>
      <c r="D17" s="235" t="s">
        <v>86</v>
      </c>
    </row>
    <row r="18" spans="1:4">
      <c r="A18" s="236">
        <v>1.31</v>
      </c>
      <c r="B18" s="236">
        <v>1</v>
      </c>
      <c r="C18" s="236">
        <v>20</v>
      </c>
      <c r="D18" s="235" t="s">
        <v>87</v>
      </c>
    </row>
    <row r="19" spans="1:4">
      <c r="A19" s="236">
        <v>-0.55000000000000004</v>
      </c>
      <c r="B19" s="236">
        <v>0</v>
      </c>
      <c r="C19" s="236">
        <v>39</v>
      </c>
      <c r="D19" s="235" t="s">
        <v>88</v>
      </c>
    </row>
    <row r="20" spans="1:4">
      <c r="A20" s="236">
        <v>-0.57999999999999996</v>
      </c>
      <c r="B20" s="236">
        <v>0</v>
      </c>
      <c r="C20" s="236">
        <v>63</v>
      </c>
      <c r="D20" s="235" t="s">
        <v>89</v>
      </c>
    </row>
    <row r="21" spans="1:4">
      <c r="A21" s="236">
        <v>-2.11</v>
      </c>
      <c r="B21" s="236">
        <v>0</v>
      </c>
      <c r="C21" s="236">
        <v>39</v>
      </c>
      <c r="D21" s="235" t="s">
        <v>90</v>
      </c>
    </row>
    <row r="22" spans="1:4">
      <c r="A22" s="236">
        <v>-0.3</v>
      </c>
      <c r="B22" s="236">
        <v>0</v>
      </c>
      <c r="C22" s="236">
        <v>77</v>
      </c>
      <c r="D22" s="235" t="s">
        <v>90</v>
      </c>
    </row>
    <row r="23" spans="1:4">
      <c r="A23" s="236">
        <v>-0.52</v>
      </c>
      <c r="B23" s="236">
        <v>0</v>
      </c>
      <c r="C23" s="236">
        <v>42</v>
      </c>
      <c r="D23" s="235" t="s">
        <v>91</v>
      </c>
    </row>
    <row r="24" spans="1:4">
      <c r="A24" s="236">
        <v>-0.75</v>
      </c>
      <c r="B24" s="236">
        <v>1</v>
      </c>
      <c r="C24" s="236">
        <v>32</v>
      </c>
      <c r="D24" s="235" t="s">
        <v>92</v>
      </c>
    </row>
    <row r="25" spans="1:4">
      <c r="A25" s="236">
        <v>-0.7</v>
      </c>
      <c r="B25" s="236">
        <v>1</v>
      </c>
      <c r="C25" s="236">
        <v>8</v>
      </c>
      <c r="D25" s="235" t="s">
        <v>93</v>
      </c>
    </row>
    <row r="26" spans="1:4">
      <c r="A26" s="236">
        <v>-0.67</v>
      </c>
      <c r="B26" s="236">
        <v>1</v>
      </c>
      <c r="C26" s="236">
        <v>97</v>
      </c>
      <c r="D26" s="235" t="s">
        <v>92</v>
      </c>
    </row>
    <row r="27" spans="1:4">
      <c r="A27" s="236">
        <v>2.4E-2</v>
      </c>
      <c r="B27" s="236">
        <v>1</v>
      </c>
      <c r="C27" s="236">
        <v>74</v>
      </c>
      <c r="D27" s="235" t="s">
        <v>92</v>
      </c>
    </row>
    <row r="28" spans="1:4">
      <c r="A28" s="236">
        <v>-2.88</v>
      </c>
      <c r="B28" s="236">
        <v>1</v>
      </c>
      <c r="C28" s="236">
        <v>58</v>
      </c>
      <c r="D28" s="235" t="s">
        <v>94</v>
      </c>
    </row>
    <row r="29" spans="1:4">
      <c r="A29" s="236">
        <v>-1.42</v>
      </c>
      <c r="B29" s="236">
        <v>1</v>
      </c>
      <c r="C29" s="236">
        <v>42</v>
      </c>
      <c r="D29" s="235" t="s">
        <v>94</v>
      </c>
    </row>
    <row r="30" spans="1:4">
      <c r="A30" s="236">
        <v>-0.94</v>
      </c>
      <c r="B30" s="236">
        <v>1</v>
      </c>
      <c r="C30" s="236">
        <v>86</v>
      </c>
      <c r="D30" s="235" t="s">
        <v>95</v>
      </c>
    </row>
    <row r="31" spans="1:4">
      <c r="A31" s="236">
        <v>-0.63</v>
      </c>
      <c r="B31" s="236">
        <v>1</v>
      </c>
      <c r="C31" s="236">
        <v>59</v>
      </c>
      <c r="D31" s="235" t="s">
        <v>95</v>
      </c>
    </row>
    <row r="32" spans="1:4">
      <c r="A32" s="236">
        <v>-0.39</v>
      </c>
      <c r="B32" s="236">
        <v>1</v>
      </c>
      <c r="C32" s="236">
        <v>71</v>
      </c>
      <c r="D32" s="235" t="s">
        <v>94</v>
      </c>
    </row>
    <row r="33" spans="1:4">
      <c r="A33" s="236">
        <v>-4.4999999999999998E-2</v>
      </c>
      <c r="B33" s="236">
        <v>1</v>
      </c>
      <c r="C33" s="236">
        <v>65</v>
      </c>
      <c r="D33" s="235" t="s">
        <v>94</v>
      </c>
    </row>
    <row r="34" spans="1:4">
      <c r="A34" s="236">
        <v>1.62</v>
      </c>
      <c r="B34" s="236">
        <v>1</v>
      </c>
      <c r="C34" s="236">
        <v>26</v>
      </c>
      <c r="D34" s="235" t="s">
        <v>95</v>
      </c>
    </row>
    <row r="35" spans="1:4">
      <c r="A35" s="236">
        <v>2.7</v>
      </c>
      <c r="B35" s="236">
        <v>1</v>
      </c>
      <c r="C35" s="236">
        <v>63</v>
      </c>
      <c r="D35" s="235" t="s">
        <v>96</v>
      </c>
    </row>
    <row r="36" spans="1:4">
      <c r="A36" s="236">
        <v>-2.36</v>
      </c>
      <c r="B36" s="236">
        <v>0</v>
      </c>
      <c r="C36" s="236">
        <v>27</v>
      </c>
      <c r="D36" s="235" t="s">
        <v>97</v>
      </c>
    </row>
    <row r="37" spans="1:4">
      <c r="A37" s="236">
        <v>-1.23</v>
      </c>
      <c r="B37" s="236">
        <v>0</v>
      </c>
      <c r="C37" s="236">
        <v>44</v>
      </c>
      <c r="D37" s="235" t="s">
        <v>97</v>
      </c>
    </row>
    <row r="38" spans="1:4">
      <c r="A38" s="236">
        <v>-0.72</v>
      </c>
      <c r="B38" s="236">
        <v>0</v>
      </c>
      <c r="C38" s="236">
        <v>48</v>
      </c>
      <c r="D38" s="235" t="s">
        <v>97</v>
      </c>
    </row>
    <row r="39" spans="1:4">
      <c r="A39" s="236">
        <v>-0.61</v>
      </c>
      <c r="B39" s="236">
        <v>0</v>
      </c>
      <c r="C39" s="236">
        <v>33</v>
      </c>
      <c r="D39" s="235" t="s">
        <v>97</v>
      </c>
    </row>
    <row r="40" spans="1:4">
      <c r="A40" s="236">
        <v>-0.6</v>
      </c>
      <c r="B40" s="236">
        <v>0</v>
      </c>
      <c r="C40" s="236">
        <v>44</v>
      </c>
      <c r="D40" s="235" t="s">
        <v>97</v>
      </c>
    </row>
    <row r="41" spans="1:4">
      <c r="A41" s="236">
        <v>-0.42</v>
      </c>
      <c r="B41" s="236">
        <v>0</v>
      </c>
      <c r="C41" s="236">
        <v>14</v>
      </c>
      <c r="D41" s="235" t="s">
        <v>97</v>
      </c>
    </row>
    <row r="42" spans="1:4">
      <c r="A42" s="236">
        <v>-0.42</v>
      </c>
      <c r="B42" s="236">
        <v>0</v>
      </c>
      <c r="C42" s="236">
        <v>26</v>
      </c>
      <c r="D42" s="235" t="s">
        <v>97</v>
      </c>
    </row>
    <row r="43" spans="1:4">
      <c r="A43" s="236">
        <v>-0.4</v>
      </c>
      <c r="B43" s="236">
        <v>0</v>
      </c>
      <c r="C43" s="236">
        <v>15</v>
      </c>
      <c r="D43" s="235" t="s">
        <v>97</v>
      </c>
    </row>
    <row r="44" spans="1:4">
      <c r="A44" s="236">
        <v>-0.24</v>
      </c>
      <c r="B44" s="236">
        <v>0</v>
      </c>
      <c r="C44" s="236">
        <v>36</v>
      </c>
      <c r="D44" s="235" t="s">
        <v>97</v>
      </c>
    </row>
    <row r="45" spans="1:4">
      <c r="A45" s="236">
        <v>-0.24</v>
      </c>
      <c r="B45" s="236">
        <v>0</v>
      </c>
      <c r="C45" s="236">
        <v>48</v>
      </c>
      <c r="D45" s="235" t="s">
        <v>97</v>
      </c>
    </row>
    <row r="46" spans="1:4">
      <c r="A46" s="236">
        <v>-0.23</v>
      </c>
      <c r="B46" s="236">
        <v>0</v>
      </c>
      <c r="C46" s="236">
        <v>32</v>
      </c>
      <c r="D46" s="235" t="s">
        <v>97</v>
      </c>
    </row>
    <row r="47" spans="1:4">
      <c r="A47" s="236">
        <v>-0.21</v>
      </c>
      <c r="B47" s="236">
        <v>0</v>
      </c>
      <c r="C47" s="236">
        <v>59</v>
      </c>
      <c r="D47" s="235" t="s">
        <v>97</v>
      </c>
    </row>
    <row r="48" spans="1:4">
      <c r="A48" s="236">
        <v>-0.15</v>
      </c>
      <c r="B48" s="236">
        <v>0</v>
      </c>
      <c r="C48" s="236">
        <v>105</v>
      </c>
      <c r="D48" s="235" t="s">
        <v>97</v>
      </c>
    </row>
    <row r="49" spans="1:4">
      <c r="A49" s="236">
        <v>-0.14000000000000001</v>
      </c>
      <c r="B49" s="236">
        <v>0</v>
      </c>
      <c r="C49" s="236">
        <v>52</v>
      </c>
      <c r="D49" s="235" t="s">
        <v>97</v>
      </c>
    </row>
    <row r="50" spans="1:4">
      <c r="A50" s="236">
        <v>-8.6999999999999994E-2</v>
      </c>
      <c r="B50" s="236">
        <v>0</v>
      </c>
      <c r="C50" s="236">
        <v>42</v>
      </c>
      <c r="D50" s="235" t="s">
        <v>97</v>
      </c>
    </row>
    <row r="51" spans="1:4">
      <c r="A51" s="236">
        <v>-7.4999999999999997E-2</v>
      </c>
      <c r="B51" s="236">
        <v>0</v>
      </c>
      <c r="C51" s="236">
        <v>24</v>
      </c>
      <c r="D51" s="235" t="s">
        <v>97</v>
      </c>
    </row>
    <row r="52" spans="1:4">
      <c r="A52" s="236">
        <v>7.8E-2</v>
      </c>
      <c r="B52" s="236">
        <v>0</v>
      </c>
      <c r="C52" s="236">
        <v>85</v>
      </c>
      <c r="D52" s="235" t="s">
        <v>97</v>
      </c>
    </row>
    <row r="53" spans="1:4">
      <c r="A53" s="236">
        <v>0.1</v>
      </c>
      <c r="B53" s="236">
        <v>0</v>
      </c>
      <c r="C53" s="236">
        <v>39</v>
      </c>
      <c r="D53" s="235" t="s">
        <v>97</v>
      </c>
    </row>
    <row r="54" spans="1:4">
      <c r="A54" s="236">
        <v>0.32</v>
      </c>
      <c r="B54" s="236">
        <v>0</v>
      </c>
      <c r="C54" s="236">
        <v>38</v>
      </c>
      <c r="D54" s="235" t="s">
        <v>97</v>
      </c>
    </row>
    <row r="55" spans="1:4">
      <c r="A55" s="236">
        <v>0.5</v>
      </c>
      <c r="B55" s="236">
        <v>0</v>
      </c>
      <c r="C55" s="236">
        <v>45</v>
      </c>
      <c r="D55" s="235" t="s">
        <v>97</v>
      </c>
    </row>
    <row r="56" spans="1:4">
      <c r="A56" s="236">
        <v>1.46</v>
      </c>
      <c r="B56" s="236">
        <v>0</v>
      </c>
      <c r="C56" s="236">
        <v>30</v>
      </c>
      <c r="D56" s="235" t="s">
        <v>97</v>
      </c>
    </row>
    <row r="57" spans="1:4">
      <c r="A57" s="236">
        <v>-0.33</v>
      </c>
      <c r="B57" s="236">
        <v>1</v>
      </c>
      <c r="C57" s="236">
        <v>29</v>
      </c>
      <c r="D57" s="235" t="s">
        <v>98</v>
      </c>
    </row>
    <row r="58" spans="1:4">
      <c r="A58" s="236">
        <v>-0.6</v>
      </c>
      <c r="B58" s="236">
        <v>0</v>
      </c>
      <c r="C58" s="236">
        <v>36</v>
      </c>
      <c r="D58" s="235" t="s">
        <v>99</v>
      </c>
    </row>
    <row r="59" spans="1:4">
      <c r="A59" s="236">
        <v>-0.45</v>
      </c>
      <c r="B59" s="236">
        <v>0</v>
      </c>
      <c r="C59" s="236">
        <v>73</v>
      </c>
      <c r="D59" s="235" t="s">
        <v>99</v>
      </c>
    </row>
    <row r="60" spans="1:4">
      <c r="A60" s="236">
        <v>6.4000000000000001E-2</v>
      </c>
      <c r="B60" s="236">
        <v>0</v>
      </c>
      <c r="C60" s="236">
        <v>33</v>
      </c>
      <c r="D60" s="235" t="s">
        <v>99</v>
      </c>
    </row>
    <row r="61" spans="1:4">
      <c r="A61" s="236">
        <v>-0.74</v>
      </c>
      <c r="B61" s="236">
        <v>0</v>
      </c>
      <c r="C61" s="236">
        <v>48</v>
      </c>
      <c r="D61" s="235" t="s">
        <v>100</v>
      </c>
    </row>
    <row r="62" spans="1:4">
      <c r="A62" s="236">
        <v>-0.39</v>
      </c>
      <c r="B62" s="236">
        <v>0</v>
      </c>
      <c r="C62" s="236">
        <v>41</v>
      </c>
      <c r="D62" s="235" t="s">
        <v>100</v>
      </c>
    </row>
    <row r="63" spans="1:4">
      <c r="A63" s="236">
        <v>1.7000000000000001E-2</v>
      </c>
      <c r="B63" s="236">
        <v>0</v>
      </c>
      <c r="C63" s="236">
        <v>70</v>
      </c>
      <c r="D63" s="235" t="s">
        <v>101</v>
      </c>
    </row>
    <row r="64" spans="1:4">
      <c r="A64" s="236">
        <v>0.13</v>
      </c>
      <c r="B64" s="236">
        <v>0</v>
      </c>
      <c r="C64" s="236">
        <v>59</v>
      </c>
      <c r="D64" s="235" t="s">
        <v>102</v>
      </c>
    </row>
    <row r="65" spans="1:4">
      <c r="A65" s="236">
        <v>3.65</v>
      </c>
      <c r="B65" s="236">
        <v>0</v>
      </c>
      <c r="C65" s="236">
        <v>85</v>
      </c>
      <c r="D65" s="235" t="s">
        <v>103</v>
      </c>
    </row>
    <row r="66" spans="1:4">
      <c r="A66" s="236">
        <v>-0.52</v>
      </c>
      <c r="B66" s="236">
        <v>0</v>
      </c>
      <c r="C66" s="236">
        <v>115</v>
      </c>
      <c r="D66" s="235" t="s">
        <v>104</v>
      </c>
    </row>
    <row r="67" spans="1:4">
      <c r="A67" s="236">
        <v>-0.51</v>
      </c>
      <c r="B67" s="236">
        <v>0</v>
      </c>
      <c r="C67" s="236">
        <v>21</v>
      </c>
      <c r="D67" s="235" t="s">
        <v>104</v>
      </c>
    </row>
    <row r="68" spans="1:4">
      <c r="A68" s="236">
        <v>-0.24</v>
      </c>
      <c r="B68" s="236">
        <v>0</v>
      </c>
      <c r="C68" s="236">
        <v>58</v>
      </c>
      <c r="D68" s="235" t="s">
        <v>104</v>
      </c>
    </row>
    <row r="69" spans="1:4">
      <c r="A69" s="236">
        <v>0.66</v>
      </c>
      <c r="B69" s="236">
        <v>0</v>
      </c>
      <c r="C69" s="236">
        <v>69</v>
      </c>
      <c r="D69" s="235" t="s">
        <v>104</v>
      </c>
    </row>
    <row r="70" spans="1:4">
      <c r="A70" s="236">
        <v>-0.81</v>
      </c>
      <c r="B70" s="236">
        <v>1</v>
      </c>
      <c r="C70" s="236">
        <v>35</v>
      </c>
      <c r="D70" s="235" t="s">
        <v>105</v>
      </c>
    </row>
    <row r="71" spans="1:4">
      <c r="A71" s="236">
        <v>-0.36</v>
      </c>
      <c r="B71" s="236">
        <v>1</v>
      </c>
      <c r="C71" s="236">
        <v>12</v>
      </c>
      <c r="D71" s="235" t="s">
        <v>105</v>
      </c>
    </row>
    <row r="72" spans="1:4">
      <c r="A72" s="236">
        <v>-0.16</v>
      </c>
      <c r="B72" s="236">
        <v>0</v>
      </c>
      <c r="C72" s="236">
        <v>61</v>
      </c>
      <c r="D72" s="235" t="s">
        <v>106</v>
      </c>
    </row>
    <row r="73" spans="1:4">
      <c r="A73" s="236">
        <v>5.2999999999999999E-2</v>
      </c>
      <c r="B73" s="236">
        <v>0</v>
      </c>
      <c r="C73" s="236">
        <v>60</v>
      </c>
      <c r="D73" s="235" t="s">
        <v>106</v>
      </c>
    </row>
    <row r="74" spans="1:4">
      <c r="A74" s="236">
        <v>-0.71</v>
      </c>
      <c r="B74" s="236">
        <v>0</v>
      </c>
      <c r="C74" s="236">
        <v>29</v>
      </c>
      <c r="D74" s="235" t="s">
        <v>107</v>
      </c>
    </row>
    <row r="75" spans="1:4">
      <c r="A75" s="236">
        <v>-2.4E-2</v>
      </c>
      <c r="B75" s="236">
        <v>0</v>
      </c>
      <c r="C75" s="236">
        <v>29</v>
      </c>
      <c r="D75" s="235" t="s">
        <v>107</v>
      </c>
    </row>
    <row r="76" spans="1:4">
      <c r="A76" s="236">
        <v>-5.1000000000000004E-3</v>
      </c>
      <c r="B76" s="236">
        <v>0</v>
      </c>
      <c r="C76" s="236">
        <v>54</v>
      </c>
      <c r="D76" s="235" t="s">
        <v>107</v>
      </c>
    </row>
    <row r="77" spans="1:4">
      <c r="A77" s="236">
        <v>0.28000000000000003</v>
      </c>
      <c r="B77" s="236">
        <v>0</v>
      </c>
      <c r="C77" s="236">
        <v>11</v>
      </c>
      <c r="D77" s="235" t="s">
        <v>107</v>
      </c>
    </row>
    <row r="78" spans="1:4">
      <c r="A78" s="236">
        <v>-0.24</v>
      </c>
      <c r="B78" s="236">
        <v>0</v>
      </c>
      <c r="C78" s="236">
        <v>36</v>
      </c>
      <c r="D78" s="235" t="s">
        <v>108</v>
      </c>
    </row>
    <row r="79" spans="1:4">
      <c r="A79" s="236">
        <v>-0.22</v>
      </c>
      <c r="B79" s="236">
        <v>0</v>
      </c>
      <c r="C79" s="236">
        <v>37</v>
      </c>
      <c r="D79" s="235" t="s">
        <v>108</v>
      </c>
    </row>
    <row r="80" spans="1:4">
      <c r="A80" s="236">
        <v>0.52</v>
      </c>
      <c r="B80" s="236">
        <v>0</v>
      </c>
      <c r="C80" s="236">
        <v>35</v>
      </c>
      <c r="D80" s="235" t="s">
        <v>108</v>
      </c>
    </row>
    <row r="81" spans="1:4">
      <c r="A81" s="236">
        <v>-0.43</v>
      </c>
      <c r="B81" s="236">
        <v>1</v>
      </c>
      <c r="C81" s="236">
        <v>56</v>
      </c>
      <c r="D81" s="235" t="s">
        <v>109</v>
      </c>
    </row>
    <row r="82" spans="1:4">
      <c r="A82" s="236">
        <v>-0.44</v>
      </c>
      <c r="B82" s="236">
        <v>0</v>
      </c>
      <c r="C82" s="236">
        <v>64</v>
      </c>
      <c r="D82" s="235" t="s">
        <v>110</v>
      </c>
    </row>
    <row r="83" spans="1:4">
      <c r="A83" s="236">
        <v>-4.7E-2</v>
      </c>
      <c r="B83" s="236">
        <v>0</v>
      </c>
      <c r="C83" s="236">
        <v>23</v>
      </c>
      <c r="D83" s="235" t="s">
        <v>110</v>
      </c>
    </row>
    <row r="84" spans="1:4">
      <c r="A84" s="236">
        <v>0.2</v>
      </c>
      <c r="B84" s="236">
        <v>1</v>
      </c>
      <c r="C84" s="236">
        <v>46</v>
      </c>
      <c r="D84" s="235" t="s">
        <v>111</v>
      </c>
    </row>
    <row r="85" spans="1:4">
      <c r="A85" s="236">
        <v>-7.25</v>
      </c>
      <c r="B85" s="236">
        <v>0</v>
      </c>
      <c r="C85" s="236">
        <v>34</v>
      </c>
      <c r="D85" s="235" t="s">
        <v>112</v>
      </c>
    </row>
    <row r="86" spans="1:4">
      <c r="A86" s="236">
        <v>-5.37</v>
      </c>
      <c r="B86" s="236">
        <v>0</v>
      </c>
      <c r="C86" s="236">
        <v>51</v>
      </c>
      <c r="D86" s="235" t="s">
        <v>112</v>
      </c>
    </row>
    <row r="87" spans="1:4">
      <c r="A87" s="236">
        <v>-3.9</v>
      </c>
      <c r="B87" s="236">
        <v>0</v>
      </c>
      <c r="C87" s="236">
        <v>26</v>
      </c>
      <c r="D87" s="235" t="s">
        <v>112</v>
      </c>
    </row>
    <row r="88" spans="1:4">
      <c r="A88" s="236">
        <v>-2.79</v>
      </c>
      <c r="B88" s="236">
        <v>0</v>
      </c>
      <c r="C88" s="236">
        <v>43</v>
      </c>
      <c r="D88" s="235" t="s">
        <v>112</v>
      </c>
    </row>
    <row r="89" spans="1:4">
      <c r="A89" s="236">
        <v>-2.5499999999999998</v>
      </c>
      <c r="B89" s="236">
        <v>0</v>
      </c>
      <c r="C89" s="236">
        <v>35</v>
      </c>
      <c r="D89" s="235" t="s">
        <v>112</v>
      </c>
    </row>
    <row r="90" spans="1:4">
      <c r="A90" s="236">
        <v>-2.5299999999999998</v>
      </c>
      <c r="B90" s="236">
        <v>0</v>
      </c>
      <c r="C90" s="236">
        <v>35</v>
      </c>
      <c r="D90" s="235" t="s">
        <v>112</v>
      </c>
    </row>
    <row r="91" spans="1:4">
      <c r="A91" s="236">
        <v>-2.09</v>
      </c>
      <c r="B91" s="236">
        <v>0</v>
      </c>
      <c r="C91" s="236">
        <v>35</v>
      </c>
      <c r="D91" s="235" t="s">
        <v>112</v>
      </c>
    </row>
    <row r="92" spans="1:4">
      <c r="A92" s="236">
        <v>-1.98</v>
      </c>
      <c r="B92" s="236">
        <v>0</v>
      </c>
      <c r="C92" s="236">
        <v>32</v>
      </c>
      <c r="D92" s="235" t="s">
        <v>112</v>
      </c>
    </row>
    <row r="93" spans="1:4">
      <c r="A93" s="236">
        <v>-1.93</v>
      </c>
      <c r="B93" s="236">
        <v>0</v>
      </c>
      <c r="C93" s="236">
        <v>43</v>
      </c>
      <c r="D93" s="235" t="s">
        <v>112</v>
      </c>
    </row>
    <row r="94" spans="1:4">
      <c r="A94" s="236">
        <v>-1.1299999999999999</v>
      </c>
      <c r="B94" s="236">
        <v>0</v>
      </c>
      <c r="C94" s="236">
        <v>31</v>
      </c>
      <c r="D94" s="235" t="s">
        <v>112</v>
      </c>
    </row>
    <row r="95" spans="1:4">
      <c r="A95" s="236">
        <v>-1.1000000000000001</v>
      </c>
      <c r="B95" s="236">
        <v>0</v>
      </c>
      <c r="C95" s="236">
        <v>41</v>
      </c>
      <c r="D95" s="235" t="s">
        <v>112</v>
      </c>
    </row>
    <row r="96" spans="1:4">
      <c r="A96" s="236">
        <v>-1.03</v>
      </c>
      <c r="B96" s="236">
        <v>0</v>
      </c>
      <c r="C96" s="236">
        <v>37</v>
      </c>
      <c r="D96" s="235" t="s">
        <v>112</v>
      </c>
    </row>
    <row r="97" spans="1:4">
      <c r="A97" s="236">
        <v>-0.67</v>
      </c>
      <c r="B97" s="236">
        <v>0</v>
      </c>
      <c r="C97" s="236">
        <v>36</v>
      </c>
      <c r="D97" s="235" t="s">
        <v>112</v>
      </c>
    </row>
    <row r="98" spans="1:4">
      <c r="A98" s="236">
        <v>-0.55000000000000004</v>
      </c>
      <c r="B98" s="236">
        <v>0</v>
      </c>
      <c r="C98" s="236">
        <v>27</v>
      </c>
      <c r="D98" s="235" t="s">
        <v>112</v>
      </c>
    </row>
    <row r="99" spans="1:4">
      <c r="A99" s="236">
        <v>-0.31</v>
      </c>
      <c r="B99" s="236">
        <v>0</v>
      </c>
      <c r="C99" s="236">
        <v>60</v>
      </c>
      <c r="D99" s="235" t="s">
        <v>112</v>
      </c>
    </row>
    <row r="100" spans="1:4">
      <c r="A100" s="236">
        <v>-0.24</v>
      </c>
      <c r="B100" s="236">
        <v>0</v>
      </c>
      <c r="C100" s="236">
        <v>38</v>
      </c>
      <c r="D100" s="235" t="s">
        <v>112</v>
      </c>
    </row>
    <row r="101" spans="1:4">
      <c r="A101" s="236">
        <v>-0.16</v>
      </c>
      <c r="B101" s="236">
        <v>0</v>
      </c>
      <c r="C101" s="236">
        <v>38</v>
      </c>
      <c r="D101" s="235" t="s">
        <v>112</v>
      </c>
    </row>
    <row r="102" spans="1:4">
      <c r="A102" s="236">
        <v>-0.11</v>
      </c>
      <c r="B102" s="236">
        <v>0</v>
      </c>
      <c r="C102" s="236">
        <v>57</v>
      </c>
      <c r="D102" s="235" t="s">
        <v>112</v>
      </c>
    </row>
    <row r="103" spans="1:4">
      <c r="A103" s="236">
        <v>-7.0999999999999994E-2</v>
      </c>
      <c r="B103" s="236">
        <v>0</v>
      </c>
      <c r="C103" s="236">
        <v>29</v>
      </c>
      <c r="D103" s="235" t="s">
        <v>112</v>
      </c>
    </row>
    <row r="104" spans="1:4">
      <c r="A104" s="236">
        <v>-0.02</v>
      </c>
      <c r="B104" s="236">
        <v>0</v>
      </c>
      <c r="C104" s="236">
        <v>40</v>
      </c>
      <c r="D104" s="235" t="s">
        <v>112</v>
      </c>
    </row>
    <row r="105" spans="1:4">
      <c r="A105" s="236">
        <v>4.9000000000000002E-2</v>
      </c>
      <c r="B105" s="236">
        <v>0</v>
      </c>
      <c r="C105" s="236">
        <v>45</v>
      </c>
      <c r="D105" s="235" t="s">
        <v>112</v>
      </c>
    </row>
    <row r="106" spans="1:4">
      <c r="A106" s="236">
        <v>6.6000000000000003E-2</v>
      </c>
      <c r="B106" s="236">
        <v>0</v>
      </c>
      <c r="C106" s="236">
        <v>28</v>
      </c>
      <c r="D106" s="235" t="s">
        <v>112</v>
      </c>
    </row>
    <row r="107" spans="1:4">
      <c r="A107" s="236">
        <v>0.17</v>
      </c>
      <c r="B107" s="236">
        <v>0</v>
      </c>
      <c r="C107" s="236">
        <v>25</v>
      </c>
      <c r="D107" s="235" t="s">
        <v>112</v>
      </c>
    </row>
    <row r="108" spans="1:4">
      <c r="A108" s="236">
        <v>0.27</v>
      </c>
      <c r="B108" s="236">
        <v>0</v>
      </c>
      <c r="C108" s="236">
        <v>35</v>
      </c>
      <c r="D108" s="235" t="s">
        <v>112</v>
      </c>
    </row>
    <row r="109" spans="1:4">
      <c r="A109" s="236">
        <v>0.37</v>
      </c>
      <c r="B109" s="236">
        <v>0</v>
      </c>
      <c r="C109" s="236">
        <v>38</v>
      </c>
      <c r="D109" s="235" t="s">
        <v>112</v>
      </c>
    </row>
    <row r="110" spans="1:4">
      <c r="A110" s="236">
        <v>-0.25</v>
      </c>
      <c r="B110" s="236">
        <v>0</v>
      </c>
      <c r="C110" s="236">
        <v>24</v>
      </c>
      <c r="D110" s="235" t="s">
        <v>113</v>
      </c>
    </row>
    <row r="111" spans="1:4">
      <c r="A111" s="236">
        <v>-0.21</v>
      </c>
      <c r="B111" s="236">
        <v>0</v>
      </c>
      <c r="C111" s="236">
        <v>47</v>
      </c>
      <c r="D111" s="235" t="s">
        <v>113</v>
      </c>
    </row>
    <row r="112" spans="1:4">
      <c r="A112" s="236">
        <v>-0.41</v>
      </c>
      <c r="B112" s="236">
        <v>0</v>
      </c>
      <c r="C112" s="236">
        <v>134</v>
      </c>
      <c r="D112" s="235" t="s">
        <v>114</v>
      </c>
    </row>
    <row r="113" spans="1:4">
      <c r="A113" s="236">
        <v>0.42</v>
      </c>
      <c r="B113" s="236">
        <v>0</v>
      </c>
      <c r="C113" s="236">
        <v>69</v>
      </c>
      <c r="D113" s="235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Young</dc:creator>
  <cp:lastModifiedBy>Rodrigo Young</cp:lastModifiedBy>
  <dcterms:created xsi:type="dcterms:W3CDTF">2017-03-24T11:38:39Z</dcterms:created>
  <dcterms:modified xsi:type="dcterms:W3CDTF">2019-12-04T12:49:51Z</dcterms:modified>
</cp:coreProperties>
</file>