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knandicoori/Desktop/Manuscipts/2020SavitaDSDamage/Submisison_elife2019/elife-Revision/Revision-2-Submission/"/>
    </mc:Choice>
  </mc:AlternateContent>
  <xr:revisionPtr revIDLastSave="0" documentId="13_ncr:1_{23739EAF-7A9D-BF4F-803F-FC8300065483}" xr6:coauthVersionLast="45" xr6:coauthVersionMax="45" xr10:uidLastSave="{00000000-0000-0000-0000-000000000000}"/>
  <bookViews>
    <workbookView xWindow="0" yWindow="460" windowWidth="19420" windowHeight="10420" xr2:uid="{AE7F0580-484D-4E11-8D67-C49844AA3F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21" i="1" l="1"/>
  <c r="U22" i="1"/>
  <c r="O21" i="1"/>
  <c r="O22" i="1"/>
  <c r="I21" i="1"/>
  <c r="I22" i="1"/>
  <c r="U20" i="1"/>
  <c r="O20" i="1"/>
  <c r="I20" i="1"/>
  <c r="T22" i="1"/>
  <c r="S22" i="1"/>
  <c r="T21" i="1"/>
  <c r="S21" i="1"/>
  <c r="T20" i="1"/>
  <c r="S20" i="1"/>
  <c r="T19" i="1"/>
  <c r="S19" i="1"/>
  <c r="N22" i="1"/>
  <c r="M22" i="1"/>
  <c r="N21" i="1"/>
  <c r="M21" i="1"/>
  <c r="N20" i="1"/>
  <c r="M20" i="1"/>
  <c r="N19" i="1"/>
  <c r="M19" i="1"/>
  <c r="H22" i="1"/>
  <c r="G22" i="1"/>
  <c r="H21" i="1"/>
  <c r="G21" i="1"/>
  <c r="H20" i="1"/>
  <c r="G20" i="1"/>
  <c r="H19" i="1"/>
  <c r="G19" i="1"/>
  <c r="U9" i="1"/>
  <c r="U8" i="1"/>
  <c r="U7" i="1"/>
  <c r="U6" i="1"/>
  <c r="O9" i="1"/>
  <c r="O8" i="1"/>
  <c r="O7" i="1"/>
  <c r="O6" i="1"/>
  <c r="T9" i="1"/>
  <c r="S9" i="1"/>
  <c r="T8" i="1"/>
  <c r="S8" i="1"/>
  <c r="T7" i="1"/>
  <c r="S7" i="1"/>
  <c r="T6" i="1"/>
  <c r="S6" i="1"/>
  <c r="T5" i="1"/>
  <c r="S5" i="1"/>
  <c r="N9" i="1"/>
  <c r="M9" i="1"/>
  <c r="N8" i="1"/>
  <c r="M8" i="1"/>
  <c r="N7" i="1"/>
  <c r="M7" i="1"/>
  <c r="N6" i="1"/>
  <c r="M6" i="1"/>
  <c r="N5" i="1"/>
  <c r="M5" i="1"/>
  <c r="I9" i="1"/>
  <c r="I8" i="1"/>
  <c r="I7" i="1"/>
  <c r="I6" i="1"/>
  <c r="H6" i="1"/>
  <c r="H7" i="1"/>
  <c r="H8" i="1"/>
  <c r="H9" i="1"/>
  <c r="H5" i="1"/>
  <c r="G6" i="1"/>
  <c r="G7" i="1"/>
  <c r="G8" i="1"/>
  <c r="G9" i="1"/>
  <c r="G5" i="1"/>
</calcChain>
</file>

<file path=xl/sharedStrings.xml><?xml version="1.0" encoding="utf-8"?>
<sst xmlns="http://schemas.openxmlformats.org/spreadsheetml/2006/main" count="42" uniqueCount="17">
  <si>
    <t>Fig 5c</t>
  </si>
  <si>
    <t>0 hpi</t>
  </si>
  <si>
    <t>24 hpi</t>
  </si>
  <si>
    <t>48 hpi</t>
  </si>
  <si>
    <t>Rv</t>
  </si>
  <si>
    <t>Rv + DMSO</t>
  </si>
  <si>
    <t>Rv + 1uM KU</t>
  </si>
  <si>
    <t>Rv + 5uM KU</t>
  </si>
  <si>
    <t>Rv + 10uM KU</t>
  </si>
  <si>
    <t>Fig 5e</t>
  </si>
  <si>
    <t>Rv +  KU</t>
  </si>
  <si>
    <t>Rv + Chk2-I</t>
  </si>
  <si>
    <t>average</t>
  </si>
  <si>
    <t>stdev</t>
  </si>
  <si>
    <t>ttest</t>
  </si>
  <si>
    <t>CFU/mL</t>
  </si>
  <si>
    <t>Figure 5: 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</si>
</sst>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2" borderId="10" xfId="0" applyFill="1" applyBorder="1"/>
    <xf numFmtId="0" fontId="0" fillId="2" borderId="1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2" xfId="0" applyFill="1" applyBorder="1"/>
    <xf numFmtId="0" fontId="0" fillId="2" borderId="14" xfId="0" applyFill="1" applyBorder="1"/>
    <xf numFmtId="0" fontId="0" fillId="2" borderId="16" xfId="0" applyFill="1" applyBorder="1"/>
    <xf numFmtId="0" fontId="0" fillId="2" borderId="17" xfId="0" applyFill="1" applyBorder="1"/>
    <xf numFmtId="0" fontId="0" fillId="3" borderId="1" xfId="0" applyFill="1" applyBorder="1" applyAlignment="1">
      <alignment horizontal="center"/>
    </xf>
    <xf numFmtId="0" fontId="0" fillId="3" borderId="5" xfId="0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0" fillId="4" borderId="0" xfId="0" applyFill="1"/>
    <xf numFmtId="0" fontId="0" fillId="4" borderId="18" xfId="0" applyFill="1" applyBorder="1"/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6" xfId="0" applyFill="1" applyBorder="1"/>
    <xf numFmtId="0" fontId="0" fillId="2" borderId="20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" fillId="3" borderId="23" xfId="0" applyFont="1" applyFill="1" applyBorder="1"/>
    <xf numFmtId="0" fontId="1" fillId="3" borderId="24" xfId="0" applyFont="1" applyFill="1" applyBorder="1"/>
    <xf numFmtId="0" fontId="0" fillId="4" borderId="20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6" xfId="0" applyFill="1" applyBorder="1"/>
    <xf numFmtId="0" fontId="0" fillId="4" borderId="15" xfId="0" applyFill="1" applyBorder="1" applyAlignment="1">
      <alignment horizontal="center"/>
    </xf>
    <xf numFmtId="0" fontId="1" fillId="4" borderId="23" xfId="0" applyFont="1" applyFill="1" applyBorder="1"/>
    <xf numFmtId="0" fontId="1" fillId="4" borderId="24" xfId="0" applyFont="1" applyFill="1" applyBorder="1"/>
    <xf numFmtId="0" fontId="0" fillId="4" borderId="17" xfId="0" applyFill="1" applyBorder="1"/>
    <xf numFmtId="0" fontId="0" fillId="4" borderId="10" xfId="0" applyFill="1" applyBorder="1"/>
    <xf numFmtId="0" fontId="0" fillId="4" borderId="12" xfId="0" applyFill="1" applyBorder="1"/>
    <xf numFmtId="0" fontId="0" fillId="4" borderId="14" xfId="0" applyFill="1" applyBorder="1"/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73355-07B4-4142-AF09-33C57A3D5207}">
  <dimension ref="B1:U22"/>
  <sheetViews>
    <sheetView tabSelected="1" zoomScale="80" zoomScaleNormal="80" workbookViewId="0">
      <selection activeCell="B1" sqref="B1"/>
    </sheetView>
  </sheetViews>
  <sheetFormatPr baseColWidth="10" defaultColWidth="8.83203125" defaultRowHeight="15" x14ac:dyDescent="0.2"/>
  <cols>
    <col min="3" max="3" width="19.6640625" customWidth="1"/>
  </cols>
  <sheetData>
    <row r="1" spans="2:21" x14ac:dyDescent="0.2">
      <c r="B1" s="50" t="s">
        <v>16</v>
      </c>
    </row>
    <row r="2" spans="2:21" ht="16" thickBot="1" x14ac:dyDescent="0.25"/>
    <row r="3" spans="2:21" ht="16" thickBot="1" x14ac:dyDescent="0.25">
      <c r="B3" s="2" t="s">
        <v>0</v>
      </c>
      <c r="C3" s="16"/>
      <c r="D3" s="54" t="s">
        <v>1</v>
      </c>
      <c r="E3" s="55"/>
      <c r="F3" s="55"/>
      <c r="G3" s="55"/>
      <c r="H3" s="55"/>
      <c r="I3" s="56"/>
      <c r="J3" s="54" t="s">
        <v>2</v>
      </c>
      <c r="K3" s="55"/>
      <c r="L3" s="55"/>
      <c r="M3" s="55"/>
      <c r="N3" s="55"/>
      <c r="O3" s="56"/>
      <c r="P3" s="54" t="s">
        <v>3</v>
      </c>
      <c r="Q3" s="55"/>
      <c r="R3" s="55"/>
      <c r="S3" s="55"/>
      <c r="T3" s="55"/>
      <c r="U3" s="56"/>
    </row>
    <row r="4" spans="2:21" ht="16" thickBot="1" x14ac:dyDescent="0.25">
      <c r="B4" s="3"/>
      <c r="C4" s="17"/>
      <c r="D4" s="58" t="s">
        <v>15</v>
      </c>
      <c r="E4" s="59"/>
      <c r="F4" s="60"/>
      <c r="G4" s="38" t="s">
        <v>12</v>
      </c>
      <c r="H4" s="38" t="s">
        <v>13</v>
      </c>
      <c r="I4" s="39" t="s">
        <v>14</v>
      </c>
      <c r="J4" s="58" t="s">
        <v>15</v>
      </c>
      <c r="K4" s="59"/>
      <c r="L4" s="59"/>
      <c r="M4" s="38" t="s">
        <v>12</v>
      </c>
      <c r="N4" s="38" t="s">
        <v>13</v>
      </c>
      <c r="O4" s="39" t="s">
        <v>14</v>
      </c>
      <c r="P4" s="58" t="s">
        <v>15</v>
      </c>
      <c r="Q4" s="59"/>
      <c r="R4" s="59"/>
      <c r="S4" s="38" t="s">
        <v>12</v>
      </c>
      <c r="T4" s="38" t="s">
        <v>13</v>
      </c>
      <c r="U4" s="39" t="s">
        <v>14</v>
      </c>
    </row>
    <row r="5" spans="2:21" x14ac:dyDescent="0.2">
      <c r="B5" s="3"/>
      <c r="C5" s="18" t="s">
        <v>4</v>
      </c>
      <c r="D5" s="35">
        <v>350000</v>
      </c>
      <c r="E5" s="36">
        <v>300000</v>
      </c>
      <c r="F5" s="37">
        <v>320000</v>
      </c>
      <c r="G5" s="14">
        <f>AVERAGE(D5:F5)</f>
        <v>323333.33333333331</v>
      </c>
      <c r="H5" s="14">
        <f>STDEV(D5:F5)</f>
        <v>25166.114784235833</v>
      </c>
      <c r="I5" s="15"/>
      <c r="J5" s="35">
        <v>190000</v>
      </c>
      <c r="K5" s="36">
        <v>180000</v>
      </c>
      <c r="L5" s="37">
        <v>192000</v>
      </c>
      <c r="M5" s="14">
        <f>AVERAGE(J5:L5)</f>
        <v>187333.33333333334</v>
      </c>
      <c r="N5" s="14">
        <f>STDEV(J5:L5)</f>
        <v>6429.100507328636</v>
      </c>
      <c r="O5" s="15"/>
      <c r="P5" s="35">
        <v>80000</v>
      </c>
      <c r="Q5" s="36">
        <v>78000</v>
      </c>
      <c r="R5" s="37">
        <v>85000</v>
      </c>
      <c r="S5" s="14">
        <f>AVERAGE(P5:R5)</f>
        <v>81000</v>
      </c>
      <c r="T5" s="14">
        <f>STDEV(P5:R5)</f>
        <v>3605.5512754639894</v>
      </c>
      <c r="U5" s="15"/>
    </row>
    <row r="6" spans="2:21" x14ac:dyDescent="0.2">
      <c r="B6" s="3"/>
      <c r="C6" s="18" t="s">
        <v>5</v>
      </c>
      <c r="D6" s="8">
        <v>340000</v>
      </c>
      <c r="E6" s="5">
        <v>360000</v>
      </c>
      <c r="F6" s="4">
        <v>310000</v>
      </c>
      <c r="G6" s="6">
        <f t="shared" ref="G6:G9" si="0">AVERAGE(D6:F6)</f>
        <v>336666.66666666669</v>
      </c>
      <c r="H6" s="6">
        <f t="shared" ref="H6:H9" si="1">STDEV(D6:F6)</f>
        <v>25166.11478423583</v>
      </c>
      <c r="I6" s="7">
        <f>TTEST($D$5:$F$5,D6:F6,2,2)</f>
        <v>0.55178550725296971</v>
      </c>
      <c r="J6" s="8">
        <v>180000</v>
      </c>
      <c r="K6" s="5">
        <v>190000</v>
      </c>
      <c r="L6" s="4">
        <v>210000</v>
      </c>
      <c r="M6" s="6">
        <f t="shared" ref="M6:M9" si="2">AVERAGE(J6:L6)</f>
        <v>193333.33333333334</v>
      </c>
      <c r="N6" s="6">
        <f t="shared" ref="N6:N9" si="3">STDEV(J6:L6)</f>
        <v>15275.252316519465</v>
      </c>
      <c r="O6" s="7">
        <f>TTEST($J$5:$L$5,J6:L6,2,2)</f>
        <v>0.56463309188048783</v>
      </c>
      <c r="P6" s="8">
        <v>80000</v>
      </c>
      <c r="Q6" s="5">
        <v>74000</v>
      </c>
      <c r="R6" s="4">
        <v>72000</v>
      </c>
      <c r="S6" s="6">
        <f t="shared" ref="S6:S9" si="4">AVERAGE(P6:R6)</f>
        <v>75333.333333333328</v>
      </c>
      <c r="T6" s="6">
        <f t="shared" ref="T6:T9" si="5">STDEV(P6:R6)</f>
        <v>4163.3319989322654</v>
      </c>
      <c r="U6" s="7">
        <f>TTEST($P$5:$R$5,P6:R6,2,2)</f>
        <v>0.14932117026296729</v>
      </c>
    </row>
    <row r="7" spans="2:21" x14ac:dyDescent="0.2">
      <c r="B7" s="3"/>
      <c r="C7" s="18" t="s">
        <v>6</v>
      </c>
      <c r="D7" s="8">
        <v>360000</v>
      </c>
      <c r="E7" s="5">
        <v>300000</v>
      </c>
      <c r="F7" s="4">
        <v>330000</v>
      </c>
      <c r="G7" s="6">
        <f t="shared" si="0"/>
        <v>330000</v>
      </c>
      <c r="H7" s="6">
        <f t="shared" si="1"/>
        <v>30000</v>
      </c>
      <c r="I7" s="7">
        <f>TTEST($D$5:$F$5,D7:F7,2,2)</f>
        <v>0.78275426798185843</v>
      </c>
      <c r="J7" s="8">
        <v>110000</v>
      </c>
      <c r="K7" s="5">
        <v>95000</v>
      </c>
      <c r="L7" s="4">
        <v>100000</v>
      </c>
      <c r="M7" s="6">
        <f t="shared" si="2"/>
        <v>101666.66666666667</v>
      </c>
      <c r="N7" s="6">
        <f t="shared" si="3"/>
        <v>7637.6261582597326</v>
      </c>
      <c r="O7" s="7">
        <f>TTEST($J$5:$L$5,J7:L7,2,2)</f>
        <v>1.1933468415717422E-4</v>
      </c>
      <c r="P7" s="8">
        <v>35000</v>
      </c>
      <c r="Q7" s="5">
        <v>31000</v>
      </c>
      <c r="R7" s="4">
        <v>29000</v>
      </c>
      <c r="S7" s="6">
        <f t="shared" si="4"/>
        <v>31666.666666666668</v>
      </c>
      <c r="T7" s="6">
        <f t="shared" si="5"/>
        <v>3055.0504633038931</v>
      </c>
      <c r="U7" s="7">
        <f>TTEST($P$5:$R$5,P7:R7,2,2)</f>
        <v>5.5010977786344388E-5</v>
      </c>
    </row>
    <row r="8" spans="2:21" x14ac:dyDescent="0.2">
      <c r="B8" s="3"/>
      <c r="C8" s="18" t="s">
        <v>7</v>
      </c>
      <c r="D8" s="8">
        <v>290000</v>
      </c>
      <c r="E8" s="5">
        <v>320000</v>
      </c>
      <c r="F8" s="4">
        <v>400000</v>
      </c>
      <c r="G8" s="6">
        <f t="shared" si="0"/>
        <v>336666.66666666669</v>
      </c>
      <c r="H8" s="6">
        <f t="shared" si="1"/>
        <v>56862.407030773356</v>
      </c>
      <c r="I8" s="7">
        <f>TTEST($D$5:$F$5,D8:F8,2,2)</f>
        <v>0.7291816243446666</v>
      </c>
      <c r="J8" s="8">
        <v>50000</v>
      </c>
      <c r="K8" s="5">
        <v>45000</v>
      </c>
      <c r="L8" s="4">
        <v>48000</v>
      </c>
      <c r="M8" s="6">
        <f t="shared" si="2"/>
        <v>47666.666666666664</v>
      </c>
      <c r="N8" s="6">
        <f t="shared" si="3"/>
        <v>2516.6114784235833</v>
      </c>
      <c r="O8" s="7">
        <f>TTEST($J$5:$L$5,J8:L8,2,2)</f>
        <v>3.9592470022053913E-6</v>
      </c>
      <c r="P8" s="8">
        <v>10000</v>
      </c>
      <c r="Q8" s="5">
        <v>8000</v>
      </c>
      <c r="R8" s="4">
        <v>6000</v>
      </c>
      <c r="S8" s="6">
        <f t="shared" si="4"/>
        <v>8000</v>
      </c>
      <c r="T8" s="6">
        <f t="shared" si="5"/>
        <v>2000</v>
      </c>
      <c r="U8" s="7">
        <f>TTEST($P$5:$R$5,P8:R8,2,2)</f>
        <v>6.7366292494123032E-6</v>
      </c>
    </row>
    <row r="9" spans="2:21" ht="16" thickBot="1" x14ac:dyDescent="0.25">
      <c r="B9" s="3"/>
      <c r="C9" s="19" t="s">
        <v>8</v>
      </c>
      <c r="D9" s="9">
        <v>200000</v>
      </c>
      <c r="E9" s="10">
        <v>220000</v>
      </c>
      <c r="F9" s="11">
        <v>240000</v>
      </c>
      <c r="G9" s="12">
        <f t="shared" si="0"/>
        <v>220000</v>
      </c>
      <c r="H9" s="12">
        <f t="shared" si="1"/>
        <v>20000</v>
      </c>
      <c r="I9" s="13">
        <f>TTEST($D$5:$F$5,D9:F9,2,2)</f>
        <v>5.0975405648614721E-3</v>
      </c>
      <c r="J9" s="9">
        <v>13000</v>
      </c>
      <c r="K9" s="10">
        <v>15000</v>
      </c>
      <c r="L9" s="11">
        <v>18000</v>
      </c>
      <c r="M9" s="12">
        <f t="shared" si="2"/>
        <v>15333.333333333334</v>
      </c>
      <c r="N9" s="12">
        <f t="shared" si="3"/>
        <v>2516.6114784235792</v>
      </c>
      <c r="O9" s="13">
        <f>TTEST($J$5:$L$5,J9:L9,2,2)</f>
        <v>1.7245314534451438E-6</v>
      </c>
      <c r="P9" s="9">
        <v>3000</v>
      </c>
      <c r="Q9" s="10">
        <v>1000</v>
      </c>
      <c r="R9" s="11">
        <v>2000</v>
      </c>
      <c r="S9" s="12">
        <f t="shared" si="4"/>
        <v>2000</v>
      </c>
      <c r="T9" s="12">
        <f t="shared" si="5"/>
        <v>1000</v>
      </c>
      <c r="U9" s="13">
        <f>TTEST($P$5:$R$5,P9:R9,2,2)</f>
        <v>3.3380635836037134E-6</v>
      </c>
    </row>
    <row r="10" spans="2:21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21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21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21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21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2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2:21" ht="16" thickBot="1" x14ac:dyDescent="0.25"/>
    <row r="17" spans="2:21" ht="16" thickBot="1" x14ac:dyDescent="0.25">
      <c r="B17" s="20"/>
      <c r="C17" s="21"/>
      <c r="D17" s="51" t="s">
        <v>1</v>
      </c>
      <c r="E17" s="52"/>
      <c r="F17" s="52"/>
      <c r="G17" s="52"/>
      <c r="H17" s="52"/>
      <c r="I17" s="57"/>
      <c r="J17" s="51" t="s">
        <v>2</v>
      </c>
      <c r="K17" s="52"/>
      <c r="L17" s="52"/>
      <c r="M17" s="52"/>
      <c r="N17" s="52"/>
      <c r="O17" s="57"/>
      <c r="P17" s="52" t="s">
        <v>3</v>
      </c>
      <c r="Q17" s="52"/>
      <c r="R17" s="52"/>
      <c r="S17" s="52"/>
      <c r="T17" s="52"/>
      <c r="U17" s="57"/>
    </row>
    <row r="18" spans="2:21" ht="16" thickBot="1" x14ac:dyDescent="0.25">
      <c r="B18" s="22" t="s">
        <v>9</v>
      </c>
      <c r="C18" s="23"/>
      <c r="D18" s="51" t="s">
        <v>15</v>
      </c>
      <c r="E18" s="52"/>
      <c r="F18" s="53"/>
      <c r="G18" s="44" t="s">
        <v>12</v>
      </c>
      <c r="H18" s="44" t="s">
        <v>13</v>
      </c>
      <c r="I18" s="45" t="s">
        <v>14</v>
      </c>
      <c r="J18" s="51" t="s">
        <v>15</v>
      </c>
      <c r="K18" s="52"/>
      <c r="L18" s="52"/>
      <c r="M18" s="44" t="s">
        <v>12</v>
      </c>
      <c r="N18" s="44" t="s">
        <v>13</v>
      </c>
      <c r="O18" s="45" t="s">
        <v>14</v>
      </c>
      <c r="P18" s="52" t="s">
        <v>15</v>
      </c>
      <c r="Q18" s="52"/>
      <c r="R18" s="52"/>
      <c r="S18" s="44" t="s">
        <v>12</v>
      </c>
      <c r="T18" s="44" t="s">
        <v>13</v>
      </c>
      <c r="U18" s="45" t="s">
        <v>14</v>
      </c>
    </row>
    <row r="19" spans="2:21" x14ac:dyDescent="0.2">
      <c r="B19" s="24"/>
      <c r="C19" s="25" t="s">
        <v>4</v>
      </c>
      <c r="D19" s="40">
        <v>170000</v>
      </c>
      <c r="E19" s="41">
        <v>195000</v>
      </c>
      <c r="F19" s="41">
        <v>140000</v>
      </c>
      <c r="G19" s="42">
        <f>AVERAGE(D19:F19)</f>
        <v>168333.33333333334</v>
      </c>
      <c r="H19" s="42">
        <f>STDEV(D19:F19)</f>
        <v>27537.852736430556</v>
      </c>
      <c r="I19" s="46"/>
      <c r="J19" s="40">
        <v>88000</v>
      </c>
      <c r="K19" s="41">
        <v>110000</v>
      </c>
      <c r="L19" s="41">
        <v>90000</v>
      </c>
      <c r="M19" s="42">
        <f>AVERAGE(J19:L19)</f>
        <v>96000</v>
      </c>
      <c r="N19" s="42">
        <f>STDEV(J19:L19)</f>
        <v>12165.525060596439</v>
      </c>
      <c r="O19" s="46"/>
      <c r="P19" s="43">
        <v>90000</v>
      </c>
      <c r="Q19" s="41">
        <v>84000</v>
      </c>
      <c r="R19" s="41">
        <v>66000</v>
      </c>
      <c r="S19" s="42">
        <f>AVERAGE(P19:R19)</f>
        <v>80000</v>
      </c>
      <c r="T19" s="42">
        <f>STDEV(P19:R19)</f>
        <v>12489.995996796797</v>
      </c>
      <c r="U19" s="46"/>
    </row>
    <row r="20" spans="2:21" x14ac:dyDescent="0.2">
      <c r="B20" s="28"/>
      <c r="C20" s="25" t="s">
        <v>5</v>
      </c>
      <c r="D20" s="26">
        <v>160000</v>
      </c>
      <c r="E20" s="27">
        <v>120000</v>
      </c>
      <c r="F20" s="27">
        <v>180000</v>
      </c>
      <c r="G20" s="34">
        <f t="shared" ref="G20:G22" si="6">AVERAGE(D20:F20)</f>
        <v>153333.33333333334</v>
      </c>
      <c r="H20" s="34">
        <f t="shared" ref="H20:H22" si="7">STDEV(D20:F20)</f>
        <v>30550.504633038974</v>
      </c>
      <c r="I20" s="47">
        <f>TTEST($D$19:$F$19,D20:F20,2,2)</f>
        <v>0.56189877031538171</v>
      </c>
      <c r="J20" s="26">
        <v>90000</v>
      </c>
      <c r="K20" s="27">
        <v>100000</v>
      </c>
      <c r="L20" s="27">
        <v>102000</v>
      </c>
      <c r="M20" s="34">
        <f t="shared" ref="M20:M22" si="8">AVERAGE(J20:L20)</f>
        <v>97333.333333333328</v>
      </c>
      <c r="N20" s="34">
        <f t="shared" ref="N20:N22" si="9">STDEV(J20:L20)</f>
        <v>6429.1005073286369</v>
      </c>
      <c r="O20" s="47">
        <f>TTEST($J$19:$L$19,J20:L20,2,2)</f>
        <v>0.87485609081012783</v>
      </c>
      <c r="P20" s="32">
        <v>62000</v>
      </c>
      <c r="Q20" s="27">
        <v>96000</v>
      </c>
      <c r="R20" s="27">
        <v>75000</v>
      </c>
      <c r="S20" s="34">
        <f t="shared" ref="S20:S22" si="10">AVERAGE(P20:R20)</f>
        <v>77666.666666666672</v>
      </c>
      <c r="T20" s="34">
        <f t="shared" ref="T20:T22" si="11">STDEV(P20:R20)</f>
        <v>17156.145643277046</v>
      </c>
      <c r="U20" s="47">
        <f>TTEST($P$19:$R$19,P20:R20,2,2)</f>
        <v>0.85823508596792264</v>
      </c>
    </row>
    <row r="21" spans="2:21" x14ac:dyDescent="0.2">
      <c r="B21" s="28"/>
      <c r="C21" s="25" t="s">
        <v>10</v>
      </c>
      <c r="D21" s="26">
        <v>150000</v>
      </c>
      <c r="E21" s="27">
        <v>136000</v>
      </c>
      <c r="F21" s="27">
        <v>163000</v>
      </c>
      <c r="G21" s="34">
        <f t="shared" si="6"/>
        <v>149666.66666666666</v>
      </c>
      <c r="H21" s="34">
        <f t="shared" si="7"/>
        <v>13503.086067019394</v>
      </c>
      <c r="I21" s="47">
        <f t="shared" ref="I21:I22" si="12">TTEST($D$19:$F$19,D21:F21,2,2)</f>
        <v>0.3512706471025403</v>
      </c>
      <c r="J21" s="26">
        <v>10000</v>
      </c>
      <c r="K21" s="27">
        <v>20000</v>
      </c>
      <c r="L21" s="27">
        <v>15000</v>
      </c>
      <c r="M21" s="34">
        <f t="shared" si="8"/>
        <v>15000</v>
      </c>
      <c r="N21" s="34">
        <f t="shared" si="9"/>
        <v>5000</v>
      </c>
      <c r="O21" s="47">
        <f t="shared" ref="O21:O22" si="13">TTEST($J$19:$L$19,J21:L21,2,2)</f>
        <v>4.3755464505223465E-4</v>
      </c>
      <c r="P21" s="32">
        <v>8000</v>
      </c>
      <c r="Q21" s="27">
        <v>5000</v>
      </c>
      <c r="R21" s="27">
        <v>4000</v>
      </c>
      <c r="S21" s="34">
        <f t="shared" si="10"/>
        <v>5666.666666666667</v>
      </c>
      <c r="T21" s="34">
        <f t="shared" si="11"/>
        <v>2081.6659994661331</v>
      </c>
      <c r="U21" s="47">
        <f t="shared" ref="U21:U22" si="14">TTEST($P$19:$R$19,P21:R21,2,2)</f>
        <v>5.2689467771015012E-4</v>
      </c>
    </row>
    <row r="22" spans="2:21" ht="16" thickBot="1" x14ac:dyDescent="0.25">
      <c r="B22" s="28"/>
      <c r="C22" s="29" t="s">
        <v>11</v>
      </c>
      <c r="D22" s="30">
        <v>136000</v>
      </c>
      <c r="E22" s="31">
        <v>140000</v>
      </c>
      <c r="F22" s="31">
        <v>158000</v>
      </c>
      <c r="G22" s="48">
        <f t="shared" si="6"/>
        <v>144666.66666666666</v>
      </c>
      <c r="H22" s="48">
        <f t="shared" si="7"/>
        <v>11718.93055416463</v>
      </c>
      <c r="I22" s="49">
        <f t="shared" si="12"/>
        <v>0.24263776879110105</v>
      </c>
      <c r="J22" s="30">
        <v>102000</v>
      </c>
      <c r="K22" s="31">
        <v>110000</v>
      </c>
      <c r="L22" s="31">
        <v>99000</v>
      </c>
      <c r="M22" s="48">
        <f t="shared" si="8"/>
        <v>103666.66666666667</v>
      </c>
      <c r="N22" s="48">
        <f t="shared" si="9"/>
        <v>5686.2407030773275</v>
      </c>
      <c r="O22" s="49">
        <f t="shared" si="13"/>
        <v>0.37871586760840587</v>
      </c>
      <c r="P22" s="33">
        <v>90000</v>
      </c>
      <c r="Q22" s="31">
        <v>110000</v>
      </c>
      <c r="R22" s="31">
        <v>79000</v>
      </c>
      <c r="S22" s="48">
        <f t="shared" si="10"/>
        <v>93000</v>
      </c>
      <c r="T22" s="48">
        <f t="shared" si="11"/>
        <v>15716.23364550171</v>
      </c>
      <c r="U22" s="49">
        <f t="shared" si="14"/>
        <v>0.32479847420866875</v>
      </c>
    </row>
  </sheetData>
  <mergeCells count="12">
    <mergeCell ref="D18:F18"/>
    <mergeCell ref="J18:L18"/>
    <mergeCell ref="P18:R18"/>
    <mergeCell ref="D3:I3"/>
    <mergeCell ref="J3:O3"/>
    <mergeCell ref="P3:U3"/>
    <mergeCell ref="D17:I17"/>
    <mergeCell ref="J17:O17"/>
    <mergeCell ref="P17:U17"/>
    <mergeCell ref="J4:L4"/>
    <mergeCell ref="D4:F4"/>
    <mergeCell ref="P4:R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SAVITA LOCHAB</dc:creator>
  <cp:lastModifiedBy>Microsoft Office User</cp:lastModifiedBy>
  <dcterms:created xsi:type="dcterms:W3CDTF">2020-02-27T16:18:46Z</dcterms:created>
  <dcterms:modified xsi:type="dcterms:W3CDTF">2020-03-18T09:31:45Z</dcterms:modified>
</cp:coreProperties>
</file>