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knandicoori/Desktop/Manuscipts/2020SavitaDSDamage/Submisison_elife2019/elife-Revision/Revision-2-Submission/"/>
    </mc:Choice>
  </mc:AlternateContent>
  <xr:revisionPtr revIDLastSave="0" documentId="13_ncr:1_{78ADC8DF-0B11-F044-BECA-F6C37E05CC3C}" xr6:coauthVersionLast="45" xr6:coauthVersionMax="45" xr10:uidLastSave="{00000000-0000-0000-0000-000000000000}"/>
  <bookViews>
    <workbookView xWindow="0" yWindow="460" windowWidth="42560" windowHeight="23640" xr2:uid="{95FFD841-7EF8-4D9D-B530-D74E7FE6C2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3" i="1" l="1"/>
  <c r="L63" i="1"/>
  <c r="L62" i="1"/>
  <c r="L61" i="1"/>
  <c r="K60" i="1"/>
  <c r="K61" i="1"/>
  <c r="K62" i="1"/>
  <c r="K63" i="1"/>
  <c r="K59" i="1"/>
  <c r="K57" i="1"/>
  <c r="M50" i="1"/>
  <c r="L49" i="1"/>
  <c r="L50" i="1"/>
  <c r="L48" i="1"/>
  <c r="K47" i="1"/>
  <c r="K48" i="1"/>
  <c r="K49" i="1"/>
  <c r="K50" i="1"/>
  <c r="K46" i="1"/>
  <c r="K44" i="1"/>
  <c r="K42" i="1"/>
  <c r="L32" i="1"/>
  <c r="L33" i="1"/>
  <c r="L31" i="1"/>
  <c r="L26" i="1"/>
  <c r="L25" i="1"/>
  <c r="L24" i="1"/>
  <c r="L18" i="1"/>
  <c r="L19" i="1"/>
  <c r="L17" i="1"/>
  <c r="K17" i="1"/>
  <c r="K18" i="1"/>
  <c r="K19" i="1"/>
  <c r="K23" i="1"/>
  <c r="K24" i="1"/>
  <c r="K25" i="1"/>
  <c r="K26" i="1"/>
  <c r="K30" i="1"/>
  <c r="K31" i="1"/>
  <c r="K32" i="1"/>
  <c r="K33" i="1"/>
  <c r="K16" i="1"/>
  <c r="J17" i="1"/>
  <c r="J18" i="1"/>
  <c r="J19" i="1"/>
  <c r="J23" i="1"/>
  <c r="J24" i="1"/>
  <c r="J25" i="1"/>
  <c r="J26" i="1"/>
  <c r="J30" i="1"/>
  <c r="J31" i="1"/>
  <c r="J32" i="1"/>
  <c r="J33" i="1"/>
  <c r="J16" i="1"/>
  <c r="J10" i="1"/>
  <c r="J6" i="1"/>
  <c r="J5" i="1"/>
</calcChain>
</file>

<file path=xl/sharedStrings.xml><?xml version="1.0" encoding="utf-8"?>
<sst xmlns="http://schemas.openxmlformats.org/spreadsheetml/2006/main" count="86" uniqueCount="43">
  <si>
    <t>Fig 7a</t>
  </si>
  <si>
    <t>H37Rv CFU/lung</t>
  </si>
  <si>
    <t>L1</t>
  </si>
  <si>
    <t>L2</t>
  </si>
  <si>
    <t>L3</t>
  </si>
  <si>
    <t>L4</t>
  </si>
  <si>
    <t>L5</t>
  </si>
  <si>
    <t>Day 1</t>
  </si>
  <si>
    <t>Day 56</t>
  </si>
  <si>
    <t>H37Rv CFU /spleen</t>
  </si>
  <si>
    <t>S1</t>
  </si>
  <si>
    <t>S2</t>
  </si>
  <si>
    <t>S3</t>
  </si>
  <si>
    <t>S4</t>
  </si>
  <si>
    <t>S5</t>
  </si>
  <si>
    <t>Fig 7c</t>
  </si>
  <si>
    <t>24h post inh treatment</t>
  </si>
  <si>
    <t>CFU</t>
  </si>
  <si>
    <t xml:space="preserve">Rv </t>
  </si>
  <si>
    <t>Rv +KU</t>
  </si>
  <si>
    <t>Rv+Inh</t>
  </si>
  <si>
    <t>Rv+ Inh+KU</t>
  </si>
  <si>
    <t>48h post inh treatment</t>
  </si>
  <si>
    <t>72h post inh treatment</t>
  </si>
  <si>
    <t>Fig 7e</t>
  </si>
  <si>
    <t>CFU/lung</t>
  </si>
  <si>
    <t>Lungs</t>
  </si>
  <si>
    <t>L6</t>
  </si>
  <si>
    <t>Day 15</t>
  </si>
  <si>
    <t>Rv</t>
  </si>
  <si>
    <t>Day30</t>
  </si>
  <si>
    <t>Rv+Vehicle</t>
  </si>
  <si>
    <t>Rv+INH</t>
  </si>
  <si>
    <t>Rv+KU</t>
  </si>
  <si>
    <t>Rv+INH+Ku</t>
  </si>
  <si>
    <t>CFU/spleen</t>
  </si>
  <si>
    <t>Fig 7f</t>
  </si>
  <si>
    <t>Spleen</t>
  </si>
  <si>
    <t>S6</t>
  </si>
  <si>
    <t>stdev</t>
  </si>
  <si>
    <t>ttest</t>
  </si>
  <si>
    <t>average</t>
  </si>
  <si>
    <t>Figure 7: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</si>
</sst>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0" fillId="3" borderId="3" xfId="0" applyFill="1" applyBorder="1"/>
    <xf numFmtId="0" fontId="0" fillId="3" borderId="14" xfId="0" applyFill="1" applyBorder="1" applyAlignment="1">
      <alignment horizontal="center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0" fillId="3" borderId="4" xfId="0" applyFill="1" applyBorder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0" fillId="4" borderId="0" xfId="0" applyFill="1"/>
    <xf numFmtId="0" fontId="1" fillId="4" borderId="0" xfId="0" applyFont="1" applyFill="1"/>
    <xf numFmtId="0" fontId="0" fillId="4" borderId="10" xfId="0" applyFill="1" applyBorder="1"/>
    <xf numFmtId="0" fontId="1" fillId="4" borderId="9" xfId="0" applyFont="1" applyFill="1" applyBorder="1"/>
    <xf numFmtId="0" fontId="0" fillId="4" borderId="0" xfId="0" applyFill="1" applyBorder="1"/>
    <xf numFmtId="0" fontId="2" fillId="4" borderId="7" xfId="0" applyFont="1" applyFill="1" applyBorder="1" applyAlignment="1">
      <alignment horizontal="center"/>
    </xf>
    <xf numFmtId="0" fontId="0" fillId="4" borderId="9" xfId="0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0" fillId="4" borderId="16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2" fillId="4" borderId="36" xfId="0" applyFont="1" applyFill="1" applyBorder="1"/>
    <xf numFmtId="0" fontId="2" fillId="4" borderId="37" xfId="0" applyFont="1" applyFill="1" applyBorder="1"/>
    <xf numFmtId="0" fontId="2" fillId="4" borderId="38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0" fillId="3" borderId="16" xfId="0" applyFill="1" applyBorder="1"/>
    <xf numFmtId="0" fontId="0" fillId="3" borderId="28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27" xfId="0" applyFill="1" applyBorder="1"/>
    <xf numFmtId="0" fontId="0" fillId="2" borderId="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0" fillId="2" borderId="16" xfId="0" applyFill="1" applyBorder="1"/>
    <xf numFmtId="0" fontId="0" fillId="0" borderId="0" xfId="0" applyFill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14" xfId="0" applyFont="1" applyFill="1" applyBorder="1"/>
    <xf numFmtId="0" fontId="1" fillId="3" borderId="5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3" borderId="8" xfId="0" applyFont="1" applyFill="1" applyBorder="1"/>
    <xf numFmtId="0" fontId="1" fillId="3" borderId="0" xfId="0" applyFont="1" applyFill="1"/>
    <xf numFmtId="0" fontId="1" fillId="2" borderId="36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0" fillId="3" borderId="33" xfId="0" applyFill="1" applyBorder="1"/>
    <xf numFmtId="0" fontId="0" fillId="3" borderId="34" xfId="0" applyFill="1" applyBorder="1"/>
    <xf numFmtId="0" fontId="0" fillId="3" borderId="35" xfId="0" applyFill="1" applyBorder="1"/>
    <xf numFmtId="0" fontId="1" fillId="3" borderId="36" xfId="0" applyFont="1" applyFill="1" applyBorder="1"/>
    <xf numFmtId="0" fontId="0" fillId="2" borderId="29" xfId="0" applyFill="1" applyBorder="1"/>
    <xf numFmtId="0" fontId="0" fillId="2" borderId="26" xfId="0" applyFill="1" applyBorder="1"/>
    <xf numFmtId="0" fontId="0" fillId="3" borderId="29" xfId="0" applyFill="1" applyBorder="1"/>
    <xf numFmtId="0" fontId="0" fillId="3" borderId="30" xfId="0" applyFill="1" applyBorder="1"/>
    <xf numFmtId="0" fontId="5" fillId="4" borderId="0" xfId="0" applyFont="1" applyFill="1"/>
    <xf numFmtId="0" fontId="5" fillId="4" borderId="15" xfId="0" applyFont="1" applyFill="1" applyBorder="1"/>
    <xf numFmtId="0" fontId="5" fillId="4" borderId="2" xfId="0" applyFont="1" applyFill="1" applyBorder="1"/>
    <xf numFmtId="0" fontId="7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0" xfId="0" applyFont="1" applyFill="1" applyBorder="1"/>
    <xf numFmtId="0" fontId="6" fillId="4" borderId="5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5" fillId="4" borderId="3" xfId="0" applyFont="1" applyFill="1" applyBorder="1"/>
    <xf numFmtId="0" fontId="8" fillId="4" borderId="9" xfId="0" applyFont="1" applyFill="1" applyBorder="1"/>
    <xf numFmtId="0" fontId="5" fillId="4" borderId="0" xfId="0" applyFont="1" applyFill="1" applyBorder="1"/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7" xfId="0" applyFont="1" applyFill="1" applyBorder="1" applyAlignment="1"/>
    <xf numFmtId="0" fontId="7" fillId="4" borderId="7" xfId="0" applyFont="1" applyFill="1" applyBorder="1" applyAlignment="1">
      <alignment horizontal="center"/>
    </xf>
    <xf numFmtId="0" fontId="5" fillId="4" borderId="11" xfId="0" applyFont="1" applyFill="1" applyBorder="1"/>
    <xf numFmtId="0" fontId="5" fillId="4" borderId="12" xfId="0" applyFont="1" applyFill="1" applyBorder="1"/>
    <xf numFmtId="0" fontId="5" fillId="4" borderId="13" xfId="0" applyFont="1" applyFill="1" applyBorder="1"/>
    <xf numFmtId="0" fontId="1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5F91F-C38D-4FEA-891D-5585452D7451}">
  <dimension ref="A1:O65"/>
  <sheetViews>
    <sheetView tabSelected="1" zoomScale="148" zoomScaleNormal="148" workbookViewId="0"/>
  </sheetViews>
  <sheetFormatPr baseColWidth="10" defaultColWidth="8.83203125" defaultRowHeight="15" x14ac:dyDescent="0.2"/>
  <cols>
    <col min="4" max="4" width="22" customWidth="1"/>
    <col min="12" max="13" width="12" bestFit="1" customWidth="1"/>
  </cols>
  <sheetData>
    <row r="1" spans="1:12" x14ac:dyDescent="0.2">
      <c r="A1" s="100" t="s">
        <v>42</v>
      </c>
    </row>
    <row r="2" spans="1:12" ht="16" thickBot="1" x14ac:dyDescent="0.25"/>
    <row r="3" spans="1:12" ht="17" thickBot="1" x14ac:dyDescent="0.25">
      <c r="C3" s="80" t="s">
        <v>0</v>
      </c>
      <c r="D3" s="81"/>
      <c r="E3" s="114" t="s">
        <v>1</v>
      </c>
      <c r="F3" s="115"/>
      <c r="G3" s="115"/>
      <c r="H3" s="115"/>
      <c r="I3" s="116"/>
      <c r="J3" s="82"/>
      <c r="K3" s="80"/>
    </row>
    <row r="4" spans="1:12" ht="17" thickBot="1" x14ac:dyDescent="0.25">
      <c r="C4" s="80"/>
      <c r="D4" s="83"/>
      <c r="E4" s="84" t="s">
        <v>2</v>
      </c>
      <c r="F4" s="84" t="s">
        <v>3</v>
      </c>
      <c r="G4" s="84" t="s">
        <v>4</v>
      </c>
      <c r="H4" s="84" t="s">
        <v>5</v>
      </c>
      <c r="I4" s="84" t="s">
        <v>6</v>
      </c>
      <c r="J4" s="84" t="s">
        <v>39</v>
      </c>
      <c r="K4" s="85"/>
    </row>
    <row r="5" spans="1:12" ht="17" thickBot="1" x14ac:dyDescent="0.25">
      <c r="C5" s="80"/>
      <c r="D5" s="93" t="s">
        <v>7</v>
      </c>
      <c r="E5" s="83">
        <v>40</v>
      </c>
      <c r="F5" s="83">
        <v>80</v>
      </c>
      <c r="G5" s="83">
        <v>80</v>
      </c>
      <c r="H5" s="83">
        <v>40</v>
      </c>
      <c r="I5" s="83"/>
      <c r="J5" s="86">
        <f>STDEV(E5:H5)</f>
        <v>23.094010767585033</v>
      </c>
      <c r="K5" s="80"/>
    </row>
    <row r="6" spans="1:12" ht="17" thickBot="1" x14ac:dyDescent="0.25">
      <c r="C6" s="80"/>
      <c r="D6" s="87" t="s">
        <v>8</v>
      </c>
      <c r="E6" s="88">
        <v>36000</v>
      </c>
      <c r="F6" s="88">
        <v>52000</v>
      </c>
      <c r="G6" s="88">
        <v>33200</v>
      </c>
      <c r="H6" s="88">
        <v>68000</v>
      </c>
      <c r="I6" s="89">
        <v>44000</v>
      </c>
      <c r="J6" s="90">
        <f>STDEV(E6:H6)</f>
        <v>16094.305411128082</v>
      </c>
      <c r="K6" s="80"/>
    </row>
    <row r="7" spans="1:12" ht="17" thickBot="1" x14ac:dyDescent="0.25">
      <c r="C7" s="80"/>
      <c r="D7" s="91"/>
      <c r="E7" s="92"/>
      <c r="F7" s="92"/>
      <c r="G7" s="92"/>
      <c r="H7" s="92"/>
      <c r="I7" s="92"/>
      <c r="J7" s="86"/>
      <c r="K7" s="80"/>
    </row>
    <row r="8" spans="1:12" ht="17" thickBot="1" x14ac:dyDescent="0.25">
      <c r="C8" s="80"/>
      <c r="D8" s="93"/>
      <c r="E8" s="117" t="s">
        <v>9</v>
      </c>
      <c r="F8" s="117"/>
      <c r="G8" s="117"/>
      <c r="H8" s="117"/>
      <c r="I8" s="118"/>
      <c r="J8" s="90" t="s">
        <v>39</v>
      </c>
      <c r="K8" s="85"/>
    </row>
    <row r="9" spans="1:12" ht="17" thickBot="1" x14ac:dyDescent="0.25">
      <c r="C9" s="80"/>
      <c r="D9" s="87"/>
      <c r="E9" s="94" t="s">
        <v>10</v>
      </c>
      <c r="F9" s="94" t="s">
        <v>11</v>
      </c>
      <c r="G9" s="94" t="s">
        <v>12</v>
      </c>
      <c r="H9" s="94" t="s">
        <v>13</v>
      </c>
      <c r="I9" s="95" t="s">
        <v>14</v>
      </c>
      <c r="J9" s="86"/>
      <c r="K9" s="80"/>
    </row>
    <row r="10" spans="1:12" ht="17" thickBot="1" x14ac:dyDescent="0.25">
      <c r="C10" s="80"/>
      <c r="D10" s="87" t="s">
        <v>8</v>
      </c>
      <c r="E10" s="83">
        <v>1000</v>
      </c>
      <c r="F10" s="83">
        <v>2000</v>
      </c>
      <c r="G10" s="83">
        <v>3000</v>
      </c>
      <c r="H10" s="83">
        <v>2000</v>
      </c>
      <c r="I10" s="96">
        <v>4000</v>
      </c>
      <c r="J10" s="90">
        <f>STDEV(E10:I10)</f>
        <v>1140.175425099138</v>
      </c>
      <c r="K10" s="80"/>
    </row>
    <row r="11" spans="1:12" ht="17" thickBot="1" x14ac:dyDescent="0.25">
      <c r="C11" s="80"/>
      <c r="D11" s="97"/>
      <c r="E11" s="98"/>
      <c r="F11" s="98"/>
      <c r="G11" s="98"/>
      <c r="H11" s="98"/>
      <c r="I11" s="98"/>
      <c r="J11" s="99"/>
      <c r="K11" s="80"/>
    </row>
    <row r="14" spans="1:12" ht="16" thickBot="1" x14ac:dyDescent="0.25">
      <c r="C14" s="17" t="s">
        <v>15</v>
      </c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6" thickBot="1" x14ac:dyDescent="0.25">
      <c r="C15" s="16"/>
      <c r="D15" s="103" t="s">
        <v>16</v>
      </c>
      <c r="E15" s="104"/>
      <c r="F15" s="105"/>
      <c r="G15" s="103" t="s">
        <v>17</v>
      </c>
      <c r="H15" s="104"/>
      <c r="I15" s="105"/>
      <c r="J15" s="34" t="s">
        <v>41</v>
      </c>
      <c r="K15" s="35" t="s">
        <v>39</v>
      </c>
      <c r="L15" s="36" t="s">
        <v>40</v>
      </c>
    </row>
    <row r="16" spans="1:12" x14ac:dyDescent="0.2">
      <c r="C16" s="16"/>
      <c r="D16" s="119" t="s">
        <v>18</v>
      </c>
      <c r="E16" s="113"/>
      <c r="F16" s="108"/>
      <c r="G16" s="31">
        <v>1200000</v>
      </c>
      <c r="H16" s="32">
        <v>900000</v>
      </c>
      <c r="I16" s="33">
        <v>1100000</v>
      </c>
      <c r="J16" s="31">
        <f>AVERAGE(G16:I16)</f>
        <v>1066666.6666666667</v>
      </c>
      <c r="K16" s="32">
        <f>STDEV(G16:I16)</f>
        <v>152752.52316519441</v>
      </c>
      <c r="L16" s="33"/>
    </row>
    <row r="17" spans="3:12" x14ac:dyDescent="0.2">
      <c r="C17" s="16"/>
      <c r="D17" s="106" t="s">
        <v>19</v>
      </c>
      <c r="E17" s="107"/>
      <c r="F17" s="109"/>
      <c r="G17" s="26">
        <v>1000000</v>
      </c>
      <c r="H17" s="25">
        <v>950000</v>
      </c>
      <c r="I17" s="27">
        <v>1000000</v>
      </c>
      <c r="J17" s="26">
        <f t="shared" ref="J17:J33" si="0">AVERAGE(G17:I17)</f>
        <v>983333.33333333337</v>
      </c>
      <c r="K17" s="25">
        <f t="shared" ref="K17:K33" si="1">STDEV(G17:I17)</f>
        <v>28867.513459481288</v>
      </c>
      <c r="L17" s="27">
        <f>TTEST($G$16:$I$16,G17:I17,2,2)</f>
        <v>0.40571548832539966</v>
      </c>
    </row>
    <row r="18" spans="3:12" x14ac:dyDescent="0.2">
      <c r="C18" s="16"/>
      <c r="D18" s="106" t="s">
        <v>20</v>
      </c>
      <c r="E18" s="107"/>
      <c r="F18" s="109"/>
      <c r="G18" s="26">
        <v>900000</v>
      </c>
      <c r="H18" s="25">
        <v>1000000</v>
      </c>
      <c r="I18" s="27">
        <v>980000</v>
      </c>
      <c r="J18" s="26">
        <f t="shared" si="0"/>
        <v>960000</v>
      </c>
      <c r="K18" s="25">
        <f t="shared" si="1"/>
        <v>52915.02622129181</v>
      </c>
      <c r="L18" s="27">
        <f t="shared" ref="L18:L19" si="2">TTEST($G$16:$I$16,G18:I18,2,2)</f>
        <v>0.31685484641635936</v>
      </c>
    </row>
    <row r="19" spans="3:12" ht="16" thickBot="1" x14ac:dyDescent="0.25">
      <c r="C19" s="16"/>
      <c r="D19" s="110" t="s">
        <v>21</v>
      </c>
      <c r="E19" s="111"/>
      <c r="F19" s="112"/>
      <c r="G19" s="28">
        <v>900000</v>
      </c>
      <c r="H19" s="29">
        <v>820000</v>
      </c>
      <c r="I19" s="30">
        <v>780000</v>
      </c>
      <c r="J19" s="28">
        <f t="shared" si="0"/>
        <v>833333.33333333337</v>
      </c>
      <c r="K19" s="29">
        <f t="shared" si="1"/>
        <v>61101.009266077861</v>
      </c>
      <c r="L19" s="30">
        <f t="shared" si="2"/>
        <v>6.9952846649787154E-2</v>
      </c>
    </row>
    <row r="20" spans="3:12" x14ac:dyDescent="0.2">
      <c r="C20" s="16"/>
      <c r="D20" s="19"/>
      <c r="E20" s="20"/>
      <c r="F20" s="18"/>
      <c r="G20" s="22"/>
      <c r="H20" s="20"/>
      <c r="I20" s="18"/>
      <c r="J20" s="16"/>
      <c r="K20" s="16"/>
      <c r="L20" s="16"/>
    </row>
    <row r="21" spans="3:12" ht="16" thickBot="1" x14ac:dyDescent="0.25">
      <c r="C21" s="16"/>
      <c r="D21" s="19"/>
      <c r="E21" s="20"/>
      <c r="F21" s="18"/>
      <c r="G21" s="22"/>
      <c r="H21" s="20"/>
      <c r="I21" s="18"/>
      <c r="J21" s="16"/>
      <c r="K21" s="16"/>
      <c r="L21" s="16"/>
    </row>
    <row r="22" spans="3:12" ht="16" thickBot="1" x14ac:dyDescent="0.25">
      <c r="C22" s="16"/>
      <c r="D22" s="103" t="s">
        <v>22</v>
      </c>
      <c r="E22" s="104"/>
      <c r="F22" s="105"/>
      <c r="G22" s="103" t="s">
        <v>17</v>
      </c>
      <c r="H22" s="104"/>
      <c r="I22" s="105"/>
      <c r="J22" s="24" t="s">
        <v>41</v>
      </c>
      <c r="K22" s="23" t="s">
        <v>39</v>
      </c>
      <c r="L22" s="21" t="s">
        <v>40</v>
      </c>
    </row>
    <row r="23" spans="3:12" x14ac:dyDescent="0.2">
      <c r="C23" s="16"/>
      <c r="D23" s="106" t="s">
        <v>18</v>
      </c>
      <c r="E23" s="107"/>
      <c r="F23" s="108"/>
      <c r="G23" s="31">
        <v>91000</v>
      </c>
      <c r="H23" s="32">
        <v>100000</v>
      </c>
      <c r="I23" s="33">
        <v>80000</v>
      </c>
      <c r="J23" s="31">
        <f t="shared" si="0"/>
        <v>90333.333333333328</v>
      </c>
      <c r="K23" s="32">
        <f t="shared" si="1"/>
        <v>10016.652800877813</v>
      </c>
      <c r="L23" s="33"/>
    </row>
    <row r="24" spans="3:12" x14ac:dyDescent="0.2">
      <c r="C24" s="16"/>
      <c r="D24" s="106" t="s">
        <v>19</v>
      </c>
      <c r="E24" s="107"/>
      <c r="F24" s="109"/>
      <c r="G24" s="26">
        <v>40000</v>
      </c>
      <c r="H24" s="25">
        <v>35000</v>
      </c>
      <c r="I24" s="27">
        <v>50000</v>
      </c>
      <c r="J24" s="26">
        <f t="shared" si="0"/>
        <v>41666.666666666664</v>
      </c>
      <c r="K24" s="25">
        <f t="shared" si="1"/>
        <v>7637.6261582597435</v>
      </c>
      <c r="L24" s="27">
        <f>TTEST($G$23:$I$23,G24:I24,2,2)</f>
        <v>2.5936742875372863E-3</v>
      </c>
    </row>
    <row r="25" spans="3:12" x14ac:dyDescent="0.2">
      <c r="C25" s="16"/>
      <c r="D25" s="106" t="s">
        <v>20</v>
      </c>
      <c r="E25" s="107"/>
      <c r="F25" s="109"/>
      <c r="G25" s="26">
        <v>30000</v>
      </c>
      <c r="H25" s="25">
        <v>10000</v>
      </c>
      <c r="I25" s="27">
        <v>15000</v>
      </c>
      <c r="J25" s="26">
        <f t="shared" si="0"/>
        <v>18333.333333333332</v>
      </c>
      <c r="K25" s="25">
        <f t="shared" si="1"/>
        <v>10408.329997330662</v>
      </c>
      <c r="L25" s="27">
        <f>TTEST($G$23:$I$23,G25:I25,2,2)</f>
        <v>9.8992657749358607E-4</v>
      </c>
    </row>
    <row r="26" spans="3:12" ht="16" thickBot="1" x14ac:dyDescent="0.25">
      <c r="C26" s="16"/>
      <c r="D26" s="110" t="s">
        <v>21</v>
      </c>
      <c r="E26" s="111"/>
      <c r="F26" s="112"/>
      <c r="G26" s="28">
        <v>10000</v>
      </c>
      <c r="H26" s="29">
        <v>5000</v>
      </c>
      <c r="I26" s="30">
        <v>6000</v>
      </c>
      <c r="J26" s="28">
        <f t="shared" si="0"/>
        <v>7000</v>
      </c>
      <c r="K26" s="29">
        <f t="shared" si="1"/>
        <v>2645.7513110645905</v>
      </c>
      <c r="L26" s="30">
        <f>TTEST($G$23:$I$23,G26:I26,2,2)</f>
        <v>1.539329994123115E-4</v>
      </c>
    </row>
    <row r="27" spans="3:12" x14ac:dyDescent="0.2">
      <c r="C27" s="16"/>
      <c r="D27" s="19"/>
      <c r="E27" s="20"/>
      <c r="F27" s="18"/>
      <c r="G27" s="22"/>
      <c r="H27" s="20"/>
      <c r="I27" s="18"/>
      <c r="J27" s="16"/>
      <c r="K27" s="16"/>
      <c r="L27" s="16"/>
    </row>
    <row r="28" spans="3:12" ht="16" thickBot="1" x14ac:dyDescent="0.25">
      <c r="C28" s="16"/>
      <c r="D28" s="19"/>
      <c r="E28" s="20"/>
      <c r="F28" s="18"/>
      <c r="G28" s="22"/>
      <c r="H28" s="20"/>
      <c r="I28" s="18"/>
      <c r="J28" s="16"/>
      <c r="K28" s="16"/>
      <c r="L28" s="16"/>
    </row>
    <row r="29" spans="3:12" ht="16" thickBot="1" x14ac:dyDescent="0.25">
      <c r="C29" s="16"/>
      <c r="D29" s="103" t="s">
        <v>23</v>
      </c>
      <c r="E29" s="104"/>
      <c r="F29" s="105"/>
      <c r="G29" s="103" t="s">
        <v>17</v>
      </c>
      <c r="H29" s="104"/>
      <c r="I29" s="105"/>
      <c r="J29" s="24" t="s">
        <v>41</v>
      </c>
      <c r="K29" s="23" t="s">
        <v>39</v>
      </c>
      <c r="L29" s="21" t="s">
        <v>40</v>
      </c>
    </row>
    <row r="30" spans="3:12" x14ac:dyDescent="0.2">
      <c r="C30" s="16"/>
      <c r="D30" s="106" t="s">
        <v>18</v>
      </c>
      <c r="E30" s="113"/>
      <c r="F30" s="108"/>
      <c r="G30" s="31">
        <v>15000</v>
      </c>
      <c r="H30" s="32">
        <v>10000</v>
      </c>
      <c r="I30" s="33">
        <v>18000</v>
      </c>
      <c r="J30" s="31">
        <f t="shared" si="0"/>
        <v>14333.333333333334</v>
      </c>
      <c r="K30" s="32">
        <f t="shared" si="1"/>
        <v>4041.4518843273777</v>
      </c>
      <c r="L30" s="33"/>
    </row>
    <row r="31" spans="3:12" x14ac:dyDescent="0.2">
      <c r="C31" s="16"/>
      <c r="D31" s="106" t="s">
        <v>19</v>
      </c>
      <c r="E31" s="107"/>
      <c r="F31" s="109"/>
      <c r="G31" s="26">
        <v>7100</v>
      </c>
      <c r="H31" s="25">
        <v>7900</v>
      </c>
      <c r="I31" s="27">
        <v>8000</v>
      </c>
      <c r="J31" s="26">
        <f t="shared" si="0"/>
        <v>7666.666666666667</v>
      </c>
      <c r="K31" s="25">
        <f t="shared" si="1"/>
        <v>493.28828623162474</v>
      </c>
      <c r="L31" s="27">
        <f>TTEST($G$30:$I$30,G31:I31,2,2)</f>
        <v>4.7053398707037772E-2</v>
      </c>
    </row>
    <row r="32" spans="3:12" x14ac:dyDescent="0.2">
      <c r="C32" s="16"/>
      <c r="D32" s="106" t="s">
        <v>20</v>
      </c>
      <c r="E32" s="107"/>
      <c r="F32" s="109"/>
      <c r="G32" s="26">
        <v>4800</v>
      </c>
      <c r="H32" s="25">
        <v>4000</v>
      </c>
      <c r="I32" s="27">
        <v>2700</v>
      </c>
      <c r="J32" s="26">
        <f t="shared" si="0"/>
        <v>3833.3333333333335</v>
      </c>
      <c r="K32" s="25">
        <f t="shared" si="1"/>
        <v>1059.8742063723091</v>
      </c>
      <c r="L32" s="27">
        <f t="shared" ref="L32:L33" si="3">TTEST($G$30:$I$30,G32:I32,2,2)</f>
        <v>1.2130354747614092E-2</v>
      </c>
    </row>
    <row r="33" spans="2:13" ht="16" thickBot="1" x14ac:dyDescent="0.25">
      <c r="C33" s="16"/>
      <c r="D33" s="110" t="s">
        <v>21</v>
      </c>
      <c r="E33" s="111"/>
      <c r="F33" s="112"/>
      <c r="G33" s="28">
        <v>1700</v>
      </c>
      <c r="H33" s="29">
        <v>1000</v>
      </c>
      <c r="I33" s="30">
        <v>1200</v>
      </c>
      <c r="J33" s="28">
        <f t="shared" si="0"/>
        <v>1300</v>
      </c>
      <c r="K33" s="29">
        <f t="shared" si="1"/>
        <v>360.55512754639892</v>
      </c>
      <c r="L33" s="30">
        <f t="shared" si="3"/>
        <v>5.1112969553821263E-3</v>
      </c>
    </row>
    <row r="34" spans="2:13" x14ac:dyDescent="0.2"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2:13" x14ac:dyDescent="0.2"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40" spans="2:13" ht="16" thickBot="1" x14ac:dyDescent="0.25">
      <c r="B40" s="3" t="s">
        <v>24</v>
      </c>
      <c r="C40" s="3"/>
      <c r="D40" s="3"/>
      <c r="E40" s="3"/>
      <c r="F40" s="68" t="s">
        <v>25</v>
      </c>
      <c r="G40" s="3"/>
      <c r="H40" s="3"/>
      <c r="I40" s="3"/>
      <c r="J40" s="3"/>
      <c r="K40" s="3"/>
      <c r="L40" s="3"/>
      <c r="M40" s="3"/>
    </row>
    <row r="41" spans="2:13" ht="16" thickBot="1" x14ac:dyDescent="0.25">
      <c r="B41" s="3"/>
      <c r="C41" s="4"/>
      <c r="D41" s="62" t="s">
        <v>26</v>
      </c>
      <c r="E41" s="66" t="s">
        <v>2</v>
      </c>
      <c r="F41" s="66" t="s">
        <v>3</v>
      </c>
      <c r="G41" s="66" t="s">
        <v>4</v>
      </c>
      <c r="H41" s="66" t="s">
        <v>5</v>
      </c>
      <c r="I41" s="66" t="s">
        <v>6</v>
      </c>
      <c r="J41" s="67" t="s">
        <v>27</v>
      </c>
      <c r="K41" s="75" t="s">
        <v>39</v>
      </c>
      <c r="L41" s="101" t="s">
        <v>40</v>
      </c>
      <c r="M41" s="102"/>
    </row>
    <row r="42" spans="2:13" x14ac:dyDescent="0.2">
      <c r="B42" s="3"/>
      <c r="C42" s="63" t="s">
        <v>7</v>
      </c>
      <c r="D42" s="63" t="s">
        <v>18</v>
      </c>
      <c r="E42" s="5">
        <v>50</v>
      </c>
      <c r="F42" s="5">
        <v>62</v>
      </c>
      <c r="G42" s="5">
        <v>56</v>
      </c>
      <c r="H42" s="5">
        <v>72</v>
      </c>
      <c r="I42" s="5">
        <v>40</v>
      </c>
      <c r="J42" s="37"/>
      <c r="K42" s="42">
        <f>STDEV(E42:I42)</f>
        <v>12.083045973594572</v>
      </c>
      <c r="L42" s="78"/>
      <c r="M42" s="79"/>
    </row>
    <row r="43" spans="2:13" ht="16" thickBot="1" x14ac:dyDescent="0.25">
      <c r="B43" s="3"/>
      <c r="C43" s="64"/>
      <c r="D43" s="64"/>
      <c r="E43" s="7"/>
      <c r="F43" s="7"/>
      <c r="G43" s="7"/>
      <c r="H43" s="7"/>
      <c r="I43" s="7"/>
      <c r="J43" s="38"/>
      <c r="K43" s="45"/>
      <c r="L43" s="46"/>
      <c r="M43" s="47"/>
    </row>
    <row r="44" spans="2:13" x14ac:dyDescent="0.2">
      <c r="B44" s="3"/>
      <c r="C44" s="63" t="s">
        <v>28</v>
      </c>
      <c r="D44" s="63" t="s">
        <v>29</v>
      </c>
      <c r="E44" s="5">
        <v>104000</v>
      </c>
      <c r="F44" s="5">
        <v>80000</v>
      </c>
      <c r="G44" s="5">
        <v>110000</v>
      </c>
      <c r="H44" s="5">
        <v>130000</v>
      </c>
      <c r="I44" s="5">
        <v>86000</v>
      </c>
      <c r="J44" s="37">
        <v>106000</v>
      </c>
      <c r="K44" s="42">
        <f>STDEV(E44:I44)</f>
        <v>19949.937343260004</v>
      </c>
      <c r="L44" s="78"/>
      <c r="M44" s="79"/>
    </row>
    <row r="45" spans="2:13" ht="16" thickBot="1" x14ac:dyDescent="0.25">
      <c r="B45" s="3"/>
      <c r="C45" s="64"/>
      <c r="D45" s="64"/>
      <c r="E45" s="7"/>
      <c r="F45" s="7"/>
      <c r="G45" s="7"/>
      <c r="H45" s="7"/>
      <c r="I45" s="7"/>
      <c r="J45" s="38"/>
      <c r="K45" s="45"/>
      <c r="L45" s="46"/>
      <c r="M45" s="47"/>
    </row>
    <row r="46" spans="2:13" x14ac:dyDescent="0.2">
      <c r="B46" s="3"/>
      <c r="C46" s="65" t="s">
        <v>30</v>
      </c>
      <c r="D46" s="65" t="s">
        <v>29</v>
      </c>
      <c r="E46" s="9">
        <v>276000</v>
      </c>
      <c r="F46" s="9">
        <v>300000</v>
      </c>
      <c r="G46" s="9">
        <v>196000</v>
      </c>
      <c r="H46" s="9">
        <v>286000</v>
      </c>
      <c r="I46" s="9">
        <v>232000</v>
      </c>
      <c r="J46" s="39">
        <v>266000</v>
      </c>
      <c r="K46" s="72">
        <f>STDEV(E46:I46)</f>
        <v>42988.370520409357</v>
      </c>
      <c r="L46" s="73"/>
      <c r="M46" s="74"/>
    </row>
    <row r="47" spans="2:13" x14ac:dyDescent="0.2">
      <c r="B47" s="3"/>
      <c r="C47" s="65"/>
      <c r="D47" s="65" t="s">
        <v>31</v>
      </c>
      <c r="E47" s="9">
        <v>286000</v>
      </c>
      <c r="F47" s="9">
        <v>188000</v>
      </c>
      <c r="G47" s="9">
        <v>334000</v>
      </c>
      <c r="H47" s="9">
        <v>316000</v>
      </c>
      <c r="I47" s="9">
        <v>220000</v>
      </c>
      <c r="J47" s="39">
        <v>194000</v>
      </c>
      <c r="K47" s="43">
        <f t="shared" ref="K47:K50" si="4">STDEV(E47:I47)</f>
        <v>62619.485785177123</v>
      </c>
      <c r="L47" s="41"/>
      <c r="M47" s="44"/>
    </row>
    <row r="48" spans="2:13" x14ac:dyDescent="0.2">
      <c r="B48" s="3"/>
      <c r="C48" s="65"/>
      <c r="D48" s="65" t="s">
        <v>32</v>
      </c>
      <c r="E48" s="9">
        <v>160000</v>
      </c>
      <c r="F48" s="9">
        <v>192000</v>
      </c>
      <c r="G48" s="9">
        <v>152000</v>
      </c>
      <c r="H48" s="9">
        <v>220000</v>
      </c>
      <c r="I48" s="9">
        <v>166000</v>
      </c>
      <c r="J48" s="39">
        <v>188000</v>
      </c>
      <c r="K48" s="43">
        <f t="shared" si="4"/>
        <v>27856.77655436824</v>
      </c>
      <c r="L48" s="41">
        <f>TTEST($E$47:$J$47,E48:J48,2,2)</f>
        <v>2.0931603318548282E-2</v>
      </c>
      <c r="M48" s="44"/>
    </row>
    <row r="49" spans="1:15" x14ac:dyDescent="0.2">
      <c r="B49" s="3"/>
      <c r="C49" s="8"/>
      <c r="D49" s="65" t="s">
        <v>33</v>
      </c>
      <c r="E49" s="9">
        <v>9200</v>
      </c>
      <c r="F49" s="9">
        <v>6600</v>
      </c>
      <c r="G49" s="9">
        <v>7600</v>
      </c>
      <c r="H49" s="9">
        <v>9600</v>
      </c>
      <c r="I49" s="9">
        <v>3800</v>
      </c>
      <c r="J49" s="39">
        <v>9200</v>
      </c>
      <c r="K49" s="43">
        <f t="shared" si="4"/>
        <v>2329.8068589477539</v>
      </c>
      <c r="L49" s="41">
        <f t="shared" ref="L49:L50" si="5">TTEST($E$47:$J$47,E49:J49,2,2)</f>
        <v>2.4374622259561393E-6</v>
      </c>
      <c r="M49" s="44"/>
    </row>
    <row r="50" spans="1:15" ht="16" thickBot="1" x14ac:dyDescent="0.25">
      <c r="B50" s="3"/>
      <c r="C50" s="6"/>
      <c r="D50" s="64" t="s">
        <v>34</v>
      </c>
      <c r="E50" s="10">
        <v>1800</v>
      </c>
      <c r="F50" s="10">
        <v>1400</v>
      </c>
      <c r="G50" s="10">
        <v>600</v>
      </c>
      <c r="H50" s="10">
        <v>1200</v>
      </c>
      <c r="I50" s="10">
        <v>800</v>
      </c>
      <c r="J50" s="40">
        <v>400</v>
      </c>
      <c r="K50" s="45">
        <f t="shared" si="4"/>
        <v>477.49345545253288</v>
      </c>
      <c r="L50" s="46">
        <f t="shared" si="5"/>
        <v>1.9076191877659943E-6</v>
      </c>
      <c r="M50" s="47">
        <f>TTEST(E48:J48,E50:J50,2,2)</f>
        <v>8.683999240507784E-9</v>
      </c>
    </row>
    <row r="51" spans="1:15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5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</row>
    <row r="53" spans="1:15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</row>
    <row r="54" spans="1:15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</row>
    <row r="55" spans="1:15" ht="16" thickBot="1" x14ac:dyDescent="0.25">
      <c r="B55" s="1"/>
      <c r="C55" s="1"/>
      <c r="D55" s="1"/>
      <c r="E55" s="1"/>
      <c r="F55" s="2" t="s">
        <v>35</v>
      </c>
      <c r="G55" s="1"/>
      <c r="H55" s="1"/>
      <c r="I55" s="1"/>
      <c r="J55" s="1"/>
      <c r="K55" s="1"/>
      <c r="L55" s="1"/>
      <c r="M55" s="1"/>
    </row>
    <row r="56" spans="1:15" ht="16" thickBot="1" x14ac:dyDescent="0.25">
      <c r="B56" s="54" t="s">
        <v>36</v>
      </c>
      <c r="C56" s="55"/>
      <c r="D56" s="56" t="s">
        <v>37</v>
      </c>
      <c r="E56" s="56" t="s">
        <v>10</v>
      </c>
      <c r="F56" s="56" t="s">
        <v>11</v>
      </c>
      <c r="G56" s="56" t="s">
        <v>12</v>
      </c>
      <c r="H56" s="56" t="s">
        <v>13</v>
      </c>
      <c r="I56" s="56" t="s">
        <v>14</v>
      </c>
      <c r="J56" s="57" t="s">
        <v>38</v>
      </c>
      <c r="K56" s="69" t="s">
        <v>39</v>
      </c>
      <c r="L56" s="70"/>
      <c r="M56" s="71"/>
    </row>
    <row r="57" spans="1:15" x14ac:dyDescent="0.2">
      <c r="B57" s="1"/>
      <c r="C57" s="58" t="s">
        <v>28</v>
      </c>
      <c r="D57" s="60" t="s">
        <v>29</v>
      </c>
      <c r="E57" s="11">
        <v>880</v>
      </c>
      <c r="F57" s="11">
        <v>620</v>
      </c>
      <c r="G57" s="11">
        <v>520</v>
      </c>
      <c r="H57" s="11">
        <v>780</v>
      </c>
      <c r="I57" s="11">
        <v>360</v>
      </c>
      <c r="J57" s="48">
        <v>660</v>
      </c>
      <c r="K57" s="76">
        <f>STDEV(D57:J57)</f>
        <v>184.78816700932637</v>
      </c>
      <c r="L57" s="76"/>
      <c r="M57" s="76"/>
    </row>
    <row r="58" spans="1:15" ht="16" thickBot="1" x14ac:dyDescent="0.25">
      <c r="B58" s="1"/>
      <c r="C58" s="59"/>
      <c r="D58" s="61"/>
      <c r="E58" s="13"/>
      <c r="F58" s="13"/>
      <c r="G58" s="13"/>
      <c r="H58" s="13"/>
      <c r="I58" s="13"/>
      <c r="J58" s="49"/>
      <c r="K58" s="77"/>
      <c r="L58" s="77"/>
      <c r="M58" s="77"/>
    </row>
    <row r="59" spans="1:15" x14ac:dyDescent="0.2">
      <c r="B59" s="1"/>
      <c r="C59" s="58" t="s">
        <v>30</v>
      </c>
      <c r="D59" s="60" t="s">
        <v>29</v>
      </c>
      <c r="E59" s="14">
        <v>1460</v>
      </c>
      <c r="F59" s="14">
        <v>960</v>
      </c>
      <c r="G59" s="14">
        <v>1180</v>
      </c>
      <c r="H59" s="14">
        <v>1380</v>
      </c>
      <c r="I59" s="14">
        <v>680</v>
      </c>
      <c r="J59" s="50">
        <v>900</v>
      </c>
      <c r="K59" s="76">
        <f>STDEV(E59:J59)</f>
        <v>300.04444115275089</v>
      </c>
      <c r="L59" s="76"/>
      <c r="M59" s="76"/>
    </row>
    <row r="60" spans="1:15" x14ac:dyDescent="0.2">
      <c r="B60" s="1"/>
      <c r="C60" s="58"/>
      <c r="D60" s="60" t="s">
        <v>31</v>
      </c>
      <c r="E60" s="14">
        <v>1140</v>
      </c>
      <c r="F60" s="14">
        <v>820</v>
      </c>
      <c r="G60" s="14">
        <v>1560</v>
      </c>
      <c r="H60" s="14">
        <v>920</v>
      </c>
      <c r="I60" s="14">
        <v>620</v>
      </c>
      <c r="J60" s="50">
        <v>740</v>
      </c>
      <c r="K60" s="52">
        <f t="shared" ref="K60:K63" si="6">STDEV(E60:J60)</f>
        <v>339.80386499665747</v>
      </c>
      <c r="L60" s="52"/>
      <c r="M60" s="52"/>
    </row>
    <row r="61" spans="1:15" x14ac:dyDescent="0.2">
      <c r="B61" s="1"/>
      <c r="C61" s="58"/>
      <c r="D61" s="60" t="s">
        <v>32</v>
      </c>
      <c r="E61" s="14">
        <v>760</v>
      </c>
      <c r="F61" s="14">
        <v>600</v>
      </c>
      <c r="G61" s="14">
        <v>500</v>
      </c>
      <c r="H61" s="14">
        <v>960</v>
      </c>
      <c r="I61" s="14">
        <v>680</v>
      </c>
      <c r="J61" s="50">
        <v>520</v>
      </c>
      <c r="K61" s="52">
        <f t="shared" si="6"/>
        <v>172.3948955160796</v>
      </c>
      <c r="L61" s="52">
        <f>TTEST(E60:J60,E61:J61,2,2)</f>
        <v>8.5609052568402733E-2</v>
      </c>
      <c r="M61" s="52"/>
    </row>
    <row r="62" spans="1:15" x14ac:dyDescent="0.2">
      <c r="B62" s="1"/>
      <c r="C62" s="58"/>
      <c r="D62" s="60" t="s">
        <v>33</v>
      </c>
      <c r="E62" s="14">
        <v>400</v>
      </c>
      <c r="F62" s="14">
        <v>320</v>
      </c>
      <c r="G62" s="14">
        <v>620</v>
      </c>
      <c r="H62" s="14">
        <v>540</v>
      </c>
      <c r="I62" s="14">
        <v>260</v>
      </c>
      <c r="J62" s="50">
        <v>380</v>
      </c>
      <c r="K62" s="52">
        <f t="shared" si="6"/>
        <v>135.64659966250537</v>
      </c>
      <c r="L62" s="52">
        <f>TTEST(E60:J60,E62:J62,2,2)</f>
        <v>4.3902528925853614E-3</v>
      </c>
      <c r="M62" s="52"/>
    </row>
    <row r="63" spans="1:15" ht="16" thickBot="1" x14ac:dyDescent="0.25">
      <c r="B63" s="1"/>
      <c r="C63" s="12"/>
      <c r="D63" s="61" t="s">
        <v>34</v>
      </c>
      <c r="E63" s="15">
        <v>40</v>
      </c>
      <c r="F63" s="15">
        <v>40</v>
      </c>
      <c r="G63" s="15">
        <v>20</v>
      </c>
      <c r="H63" s="15">
        <v>20</v>
      </c>
      <c r="I63" s="15">
        <v>20</v>
      </c>
      <c r="J63" s="51">
        <v>60</v>
      </c>
      <c r="K63" s="77">
        <f t="shared" si="6"/>
        <v>16.329931618554518</v>
      </c>
      <c r="L63" s="77">
        <f>TTEST(E60:J60,E63:J63,2,2)</f>
        <v>5.2316231094176834E-5</v>
      </c>
      <c r="M63" s="77">
        <f>TTEST(E61:J61,E63:J63,2,2)</f>
        <v>4.1140327230845679E-6</v>
      </c>
    </row>
    <row r="64" spans="1:15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3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</sheetData>
  <mergeCells count="21">
    <mergeCell ref="E3:I3"/>
    <mergeCell ref="E8:I8"/>
    <mergeCell ref="D16:F16"/>
    <mergeCell ref="D17:F17"/>
    <mergeCell ref="D18:F18"/>
    <mergeCell ref="L41:M41"/>
    <mergeCell ref="D15:F15"/>
    <mergeCell ref="D22:F22"/>
    <mergeCell ref="D29:F29"/>
    <mergeCell ref="D23:F23"/>
    <mergeCell ref="D24:F24"/>
    <mergeCell ref="D25:F25"/>
    <mergeCell ref="D26:F26"/>
    <mergeCell ref="D30:F30"/>
    <mergeCell ref="D31:F31"/>
    <mergeCell ref="D19:F19"/>
    <mergeCell ref="D32:F32"/>
    <mergeCell ref="D33:F33"/>
    <mergeCell ref="G15:I15"/>
    <mergeCell ref="G22:I22"/>
    <mergeCell ref="G29:I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SAVITA LOCHAB</dc:creator>
  <cp:lastModifiedBy>Microsoft Office User</cp:lastModifiedBy>
  <dcterms:created xsi:type="dcterms:W3CDTF">2020-02-27T16:50:49Z</dcterms:created>
  <dcterms:modified xsi:type="dcterms:W3CDTF">2020-03-18T09:32:20Z</dcterms:modified>
</cp:coreProperties>
</file>