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621"/>
  <workbookPr autoCompressPictures="0"/>
  <bookViews>
    <workbookView xWindow="-37580" yWindow="100" windowWidth="34520" windowHeight="19800"/>
  </bookViews>
  <sheets>
    <sheet name="Fig5" sheetId="3" r:id="rId1"/>
  </sheets>
  <definedNames>
    <definedName name="_xlnm.Print_Area" localSheetId="0">'Fig5'!$A$1:$AD$75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3" l="1"/>
  <c r="C56" i="3"/>
  <c r="C54" i="3"/>
  <c r="B55" i="3"/>
  <c r="B56" i="3"/>
  <c r="B54" i="3"/>
  <c r="B32" i="3"/>
  <c r="G13" i="3"/>
  <c r="G14" i="3"/>
  <c r="G12" i="3"/>
  <c r="F13" i="3"/>
  <c r="F14" i="3"/>
  <c r="F12" i="3"/>
  <c r="C13" i="3"/>
  <c r="C12" i="3"/>
  <c r="B13" i="3"/>
  <c r="B12" i="3"/>
  <c r="G33" i="3"/>
  <c r="G34" i="3"/>
  <c r="F33" i="3"/>
  <c r="F34" i="3"/>
  <c r="G32" i="3"/>
  <c r="F32" i="3"/>
  <c r="C33" i="3"/>
  <c r="C34" i="3"/>
  <c r="B33" i="3"/>
  <c r="B34" i="3"/>
  <c r="C32" i="3"/>
  <c r="C14" i="3"/>
  <c r="B14" i="3"/>
</calcChain>
</file>

<file path=xl/sharedStrings.xml><?xml version="1.0" encoding="utf-8"?>
<sst xmlns="http://schemas.openxmlformats.org/spreadsheetml/2006/main" count="93" uniqueCount="29">
  <si>
    <t>Animal 1</t>
  </si>
  <si>
    <t>Animal 2</t>
  </si>
  <si>
    <t>Animal 3</t>
  </si>
  <si>
    <t>Moy</t>
  </si>
  <si>
    <t>Animal 4</t>
  </si>
  <si>
    <t>Ecart type</t>
  </si>
  <si>
    <t>SEM</t>
  </si>
  <si>
    <t>Mutant n=3</t>
  </si>
  <si>
    <t>Animal 5</t>
  </si>
  <si>
    <t>Mutant n=5</t>
  </si>
  <si>
    <t>WT n=3</t>
  </si>
  <si>
    <t>WT n=4</t>
  </si>
  <si>
    <t>4dpi</t>
  </si>
  <si>
    <t>8dpi</t>
  </si>
  <si>
    <t>Animal 6</t>
  </si>
  <si>
    <t>Mutant n=6</t>
  </si>
  <si>
    <t>Ratio Rhom/Ram</t>
  </si>
  <si>
    <t>WT</t>
  </si>
  <si>
    <t>mean</t>
  </si>
  <si>
    <t>N</t>
  </si>
  <si>
    <t>Mutant</t>
  </si>
  <si>
    <t>Proliferating M/M</t>
  </si>
  <si>
    <t>WT vs Mut 8dpi</t>
  </si>
  <si>
    <t>Animal 7</t>
  </si>
  <si>
    <t>Mutant n=7</t>
  </si>
  <si>
    <t>Proliferating microglia/macrophages</t>
  </si>
  <si>
    <t>WT n=7</t>
  </si>
  <si>
    <t>Cox2 Density</t>
  </si>
  <si>
    <t>Figure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</si>
</sst>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name val="Verdan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FF0000"/>
      <name val="Calibri"/>
      <scheme val="minor"/>
    </font>
    <font>
      <sz val="14"/>
      <color theme="1"/>
      <name val="Calibri"/>
      <scheme val="minor"/>
    </font>
    <font>
      <b/>
      <sz val="14"/>
      <color rgb="FF002060"/>
      <name val="Calibri"/>
      <scheme val="minor"/>
    </font>
    <font>
      <b/>
      <sz val="14"/>
      <color rgb="FF0070C0"/>
      <name val="Calibri"/>
      <scheme val="minor"/>
    </font>
    <font>
      <b/>
      <sz val="14"/>
      <color theme="1"/>
      <name val="Calibri"/>
      <scheme val="minor"/>
    </font>
    <font>
      <sz val="14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ont="1" applyFill="1"/>
    <xf numFmtId="0" fontId="0" fillId="0" borderId="0" xfId="0" applyFont="1" applyBorder="1"/>
    <xf numFmtId="165" fontId="0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6" fillId="2" borderId="0" xfId="0" applyFont="1" applyFill="1"/>
    <xf numFmtId="164" fontId="6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/>
    <xf numFmtId="165" fontId="6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6" fillId="0" borderId="0" xfId="0" applyNumberFormat="1" applyFont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51554</xdr:colOff>
      <xdr:row>1</xdr:row>
      <xdr:rowOff>101600</xdr:rowOff>
    </xdr:from>
    <xdr:to>
      <xdr:col>28</xdr:col>
      <xdr:colOff>586276</xdr:colOff>
      <xdr:row>19</xdr:row>
      <xdr:rowOff>84665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001" t="8983" r="51974" b="60545"/>
        <a:stretch/>
      </xdr:blipFill>
      <xdr:spPr>
        <a:xfrm>
          <a:off x="14123154" y="338667"/>
          <a:ext cx="10491522" cy="4250265"/>
        </a:xfrm>
        <a:prstGeom prst="rect">
          <a:avLst/>
        </a:prstGeom>
      </xdr:spPr>
    </xdr:pic>
    <xdr:clientData/>
  </xdr:twoCellAnchor>
  <xdr:twoCellAnchor editAs="oneCell">
    <xdr:from>
      <xdr:col>16</xdr:col>
      <xdr:colOff>16355</xdr:colOff>
      <xdr:row>22</xdr:row>
      <xdr:rowOff>118532</xdr:rowOff>
    </xdr:from>
    <xdr:to>
      <xdr:col>29</xdr:col>
      <xdr:colOff>543358</xdr:colOff>
      <xdr:row>42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39" t="8587" r="51983" b="60601"/>
        <a:stretch/>
      </xdr:blipFill>
      <xdr:spPr>
        <a:xfrm>
          <a:off x="14087955" y="5333999"/>
          <a:ext cx="11313536" cy="4622801"/>
        </a:xfrm>
        <a:prstGeom prst="rect">
          <a:avLst/>
        </a:prstGeom>
      </xdr:spPr>
    </xdr:pic>
    <xdr:clientData/>
  </xdr:twoCellAnchor>
  <xdr:twoCellAnchor>
    <xdr:from>
      <xdr:col>13</xdr:col>
      <xdr:colOff>50800</xdr:colOff>
      <xdr:row>46</xdr:row>
      <xdr:rowOff>10162</xdr:rowOff>
    </xdr:from>
    <xdr:to>
      <xdr:col>27</xdr:col>
      <xdr:colOff>575732</xdr:colOff>
      <xdr:row>73</xdr:row>
      <xdr:rowOff>40922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8" t="8762" r="51904" b="60629"/>
        <a:stretch>
          <a:fillRect/>
        </a:stretch>
      </xdr:blipFill>
      <xdr:spPr bwMode="auto">
        <a:xfrm>
          <a:off x="11633200" y="10915229"/>
          <a:ext cx="12141199" cy="566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2"/>
  <sheetViews>
    <sheetView tabSelected="1" topLeftCell="A29" zoomScale="75" zoomScaleNormal="75" zoomScalePageLayoutView="75" workbookViewId="0">
      <selection activeCell="J78" sqref="J78"/>
    </sheetView>
  </sheetViews>
  <sheetFormatPr baseColWidth="10" defaultRowHeight="14" x14ac:dyDescent="0"/>
  <cols>
    <col min="1" max="1" width="10.83203125" style="2"/>
    <col min="2" max="2" width="12.5" style="2" bestFit="1" customWidth="1"/>
    <col min="3" max="3" width="14.33203125" style="2" bestFit="1" customWidth="1"/>
    <col min="4" max="6" width="10.83203125" style="2"/>
    <col min="7" max="7" width="14.33203125" style="2" bestFit="1" customWidth="1"/>
    <col min="8" max="8" width="10.83203125" style="2"/>
    <col min="9" max="9" width="10.5" style="2" customWidth="1"/>
    <col min="10" max="10" width="13.1640625" style="2" customWidth="1"/>
    <col min="11" max="55" width="10.83203125" style="2"/>
  </cols>
  <sheetData>
    <row r="1" spans="1:17" ht="18">
      <c r="A1" s="6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 t="s">
        <v>22</v>
      </c>
    </row>
    <row r="2" spans="1:17" ht="18">
      <c r="A2" s="8" t="s">
        <v>25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ht="18">
      <c r="A3" s="9" t="s">
        <v>12</v>
      </c>
      <c r="B3" s="10" t="s">
        <v>10</v>
      </c>
      <c r="C3" s="10" t="s">
        <v>7</v>
      </c>
      <c r="D3" s="7"/>
      <c r="E3" s="9" t="s">
        <v>13</v>
      </c>
      <c r="F3" s="10" t="s">
        <v>26</v>
      </c>
      <c r="G3" s="10" t="s">
        <v>24</v>
      </c>
      <c r="H3" s="7"/>
      <c r="I3" s="7"/>
      <c r="J3" s="11"/>
      <c r="K3" s="36" t="s">
        <v>17</v>
      </c>
      <c r="L3" s="36"/>
      <c r="M3" s="36"/>
      <c r="N3" s="32" t="s">
        <v>20</v>
      </c>
      <c r="O3" s="33"/>
      <c r="P3" s="34"/>
    </row>
    <row r="4" spans="1:17" ht="18">
      <c r="A4" s="12" t="s">
        <v>0</v>
      </c>
      <c r="B4" s="13">
        <v>167.74193548387098</v>
      </c>
      <c r="C4" s="13">
        <v>56.097560975609753</v>
      </c>
      <c r="D4" s="7"/>
      <c r="E4" s="12" t="s">
        <v>0</v>
      </c>
      <c r="F4" s="13">
        <v>16.129032258064516</v>
      </c>
      <c r="G4" s="13">
        <v>149.09090909090907</v>
      </c>
      <c r="H4" s="7"/>
      <c r="I4" s="35" t="s">
        <v>21</v>
      </c>
      <c r="J4" s="35"/>
      <c r="K4" s="14" t="s">
        <v>18</v>
      </c>
      <c r="L4" s="14" t="s">
        <v>6</v>
      </c>
      <c r="M4" s="14" t="s">
        <v>19</v>
      </c>
      <c r="N4" s="14" t="s">
        <v>18</v>
      </c>
      <c r="O4" s="14" t="s">
        <v>6</v>
      </c>
      <c r="P4" s="14" t="s">
        <v>19</v>
      </c>
    </row>
    <row r="5" spans="1:17" ht="18">
      <c r="A5" s="12" t="s">
        <v>1</v>
      </c>
      <c r="B5" s="13">
        <v>13.888888888888888</v>
      </c>
      <c r="C5" s="13">
        <v>55.555555555555557</v>
      </c>
      <c r="D5" s="7"/>
      <c r="E5" s="12" t="s">
        <v>1</v>
      </c>
      <c r="F5" s="13">
        <v>71.428571428571431</v>
      </c>
      <c r="G5" s="13">
        <v>230.52959501557632</v>
      </c>
      <c r="H5" s="7"/>
      <c r="I5" s="7"/>
      <c r="J5" s="15" t="s">
        <v>12</v>
      </c>
      <c r="K5" s="13">
        <v>70.040284287596123</v>
      </c>
      <c r="L5" s="13">
        <v>49.032328805499709</v>
      </c>
      <c r="M5" s="16">
        <v>3</v>
      </c>
      <c r="N5" s="13">
        <v>69.346219566613328</v>
      </c>
      <c r="O5" s="13">
        <v>13.520566649276716</v>
      </c>
      <c r="P5" s="16">
        <v>3</v>
      </c>
    </row>
    <row r="6" spans="1:17" ht="18">
      <c r="A6" s="12" t="s">
        <v>2</v>
      </c>
      <c r="B6" s="13">
        <v>28.490028490028493</v>
      </c>
      <c r="C6" s="13">
        <v>96.385542168674689</v>
      </c>
      <c r="D6" s="7"/>
      <c r="E6" s="12" t="s">
        <v>2</v>
      </c>
      <c r="F6" s="13">
        <v>43.478260869565219</v>
      </c>
      <c r="G6" s="13">
        <v>90.476190476190467</v>
      </c>
      <c r="H6" s="7"/>
      <c r="I6" s="7"/>
      <c r="J6" s="12" t="s">
        <v>13</v>
      </c>
      <c r="K6" s="13">
        <v>79.30644834942737</v>
      </c>
      <c r="L6" s="13">
        <v>20.599550667682838</v>
      </c>
      <c r="M6" s="14">
        <v>7</v>
      </c>
      <c r="N6" s="13">
        <v>166.42211300393441</v>
      </c>
      <c r="O6" s="13">
        <v>24.331465923668148</v>
      </c>
      <c r="P6" s="14">
        <v>7</v>
      </c>
    </row>
    <row r="7" spans="1:17" ht="18">
      <c r="A7" s="17"/>
      <c r="B7" s="18"/>
      <c r="C7" s="18"/>
      <c r="D7" s="7"/>
      <c r="E7" s="12" t="s">
        <v>4</v>
      </c>
      <c r="F7" s="13">
        <v>173.4959757785455</v>
      </c>
      <c r="G7" s="13">
        <v>252.95815099266613</v>
      </c>
      <c r="H7" s="7"/>
      <c r="I7" s="7"/>
      <c r="J7" s="17"/>
      <c r="K7" s="17"/>
      <c r="L7" s="17"/>
      <c r="M7" s="17"/>
      <c r="N7" s="17"/>
      <c r="O7" s="17"/>
      <c r="P7" s="17"/>
    </row>
    <row r="8" spans="1:17" ht="18">
      <c r="A8" s="17"/>
      <c r="B8" s="18"/>
      <c r="C8" s="18"/>
      <c r="D8" s="7"/>
      <c r="E8" s="12" t="s">
        <v>8</v>
      </c>
      <c r="F8" s="13">
        <v>94.243636386940238</v>
      </c>
      <c r="G8" s="13">
        <v>210.50062033055616</v>
      </c>
      <c r="H8" s="7"/>
      <c r="I8" s="7"/>
      <c r="J8" s="17"/>
      <c r="K8" s="7"/>
      <c r="L8" s="7"/>
      <c r="M8" s="17"/>
      <c r="N8" s="17"/>
      <c r="O8" s="17"/>
      <c r="P8" s="17"/>
    </row>
    <row r="9" spans="1:17" ht="18">
      <c r="A9" s="17"/>
      <c r="B9" s="18"/>
      <c r="C9" s="18"/>
      <c r="D9" s="7"/>
      <c r="E9" s="12" t="s">
        <v>14</v>
      </c>
      <c r="F9" s="13">
        <v>37.027001099028716</v>
      </c>
      <c r="G9" s="13">
        <v>123.1155968714088</v>
      </c>
      <c r="H9" s="7"/>
      <c r="I9" s="7"/>
      <c r="J9" s="7"/>
      <c r="K9" s="7"/>
      <c r="L9" s="7"/>
      <c r="M9" s="17"/>
      <c r="N9" s="17"/>
      <c r="O9" s="17"/>
      <c r="P9" s="17"/>
    </row>
    <row r="10" spans="1:17" ht="18">
      <c r="A10" s="17"/>
      <c r="B10" s="18"/>
      <c r="C10" s="18"/>
      <c r="D10" s="7"/>
      <c r="E10" s="12" t="s">
        <v>23</v>
      </c>
      <c r="F10" s="13">
        <v>119.34266062527598</v>
      </c>
      <c r="G10" s="13">
        <v>108.28372825023401</v>
      </c>
      <c r="H10" s="7"/>
      <c r="I10" s="7"/>
      <c r="J10" s="7"/>
      <c r="K10" s="7"/>
      <c r="L10" s="17"/>
      <c r="M10" s="17"/>
      <c r="N10" s="17"/>
      <c r="O10" s="17"/>
      <c r="P10" s="17"/>
    </row>
    <row r="11" spans="1:17" ht="18">
      <c r="A11" s="17"/>
      <c r="B11" s="17"/>
      <c r="C11" s="17"/>
      <c r="D11" s="7"/>
      <c r="E11" s="17"/>
      <c r="F11" s="19"/>
      <c r="G11" s="19"/>
      <c r="H11" s="7"/>
      <c r="I11" s="7"/>
      <c r="J11" s="7"/>
      <c r="K11" s="7"/>
      <c r="L11" s="17"/>
      <c r="M11" s="17"/>
      <c r="N11" s="17"/>
      <c r="O11" s="17"/>
      <c r="P11" s="17"/>
    </row>
    <row r="12" spans="1:17" ht="18">
      <c r="A12" s="20" t="s">
        <v>3</v>
      </c>
      <c r="B12" s="21">
        <f>AVERAGE(B4:B6)</f>
        <v>70.040284287596123</v>
      </c>
      <c r="C12" s="21">
        <f>AVERAGE(C4:C6)</f>
        <v>69.346219566613328</v>
      </c>
      <c r="D12" s="7"/>
      <c r="E12" s="20" t="s">
        <v>3</v>
      </c>
      <c r="F12" s="21">
        <f>AVERAGE(F4:F10)</f>
        <v>79.30644834942737</v>
      </c>
      <c r="G12" s="21">
        <f>AVERAGE(G4:G10)</f>
        <v>166.42211300393441</v>
      </c>
      <c r="H12" s="7"/>
      <c r="I12" s="7"/>
      <c r="J12" s="7"/>
      <c r="K12" s="7"/>
      <c r="L12" s="7"/>
      <c r="M12" s="7"/>
      <c r="N12" s="7"/>
      <c r="O12" s="7"/>
      <c r="P12" s="7"/>
    </row>
    <row r="13" spans="1:17" ht="18">
      <c r="A13" s="20" t="s">
        <v>5</v>
      </c>
      <c r="B13" s="13">
        <f>STDEV(B4:B6)</f>
        <v>84.926484704548486</v>
      </c>
      <c r="C13" s="13">
        <f>STDEV(C4:C6)</f>
        <v>23.418308383668563</v>
      </c>
      <c r="D13" s="7"/>
      <c r="E13" s="20" t="s">
        <v>5</v>
      </c>
      <c r="F13" s="13">
        <f>STDEV(F4:F10)</f>
        <v>54.501288186363332</v>
      </c>
      <c r="G13" s="13">
        <f>STDEV(G4:G10)</f>
        <v>64.375007867668415</v>
      </c>
      <c r="H13" s="7"/>
      <c r="I13" s="7"/>
      <c r="J13" s="7"/>
      <c r="K13" s="7"/>
      <c r="L13" s="7"/>
      <c r="M13" s="7"/>
      <c r="N13" s="7"/>
      <c r="O13" s="7"/>
      <c r="P13" s="7"/>
    </row>
    <row r="14" spans="1:17" ht="18">
      <c r="A14" s="20" t="s">
        <v>6</v>
      </c>
      <c r="B14" s="13">
        <f>B13/SQRT(3)</f>
        <v>49.032328805499709</v>
      </c>
      <c r="C14" s="13">
        <f>C13/SQRT(3)</f>
        <v>13.520566649276716</v>
      </c>
      <c r="D14" s="7"/>
      <c r="E14" s="20" t="s">
        <v>6</v>
      </c>
      <c r="F14" s="13">
        <f>F13/SQRT(7)</f>
        <v>20.599550667682838</v>
      </c>
      <c r="G14" s="13">
        <f>G13/SQRT(7)</f>
        <v>24.331465923668148</v>
      </c>
      <c r="H14" s="7"/>
      <c r="I14" s="7"/>
      <c r="J14" s="7"/>
      <c r="K14" s="7"/>
      <c r="L14" s="7"/>
      <c r="M14" s="7"/>
      <c r="N14" s="7"/>
      <c r="O14" s="7"/>
      <c r="P14" s="7"/>
    </row>
    <row r="15" spans="1:17" ht="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7" ht="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20" ht="1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20" ht="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20" ht="18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20" ht="18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20" ht="18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3"/>
      <c r="R21" s="3"/>
      <c r="S21" s="3"/>
      <c r="T21" s="3"/>
    </row>
    <row r="22" spans="1:20" ht="18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" t="s">
        <v>22</v>
      </c>
    </row>
    <row r="23" spans="1:20" ht="18">
      <c r="A23" s="8" t="s">
        <v>16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20" ht="18">
      <c r="A24" s="9" t="s">
        <v>12</v>
      </c>
      <c r="B24" s="10" t="s">
        <v>10</v>
      </c>
      <c r="C24" s="10" t="s">
        <v>7</v>
      </c>
      <c r="D24" s="7"/>
      <c r="E24" s="9" t="s">
        <v>13</v>
      </c>
      <c r="F24" s="10" t="s">
        <v>11</v>
      </c>
      <c r="G24" s="10" t="s">
        <v>15</v>
      </c>
      <c r="H24" s="7"/>
      <c r="I24" s="7"/>
      <c r="J24" s="11"/>
      <c r="K24" s="32" t="s">
        <v>17</v>
      </c>
      <c r="L24" s="33"/>
      <c r="M24" s="34"/>
      <c r="N24" s="32" t="s">
        <v>20</v>
      </c>
      <c r="O24" s="33"/>
      <c r="P24" s="34"/>
    </row>
    <row r="25" spans="1:20" ht="18">
      <c r="A25" s="12" t="s">
        <v>0</v>
      </c>
      <c r="B25" s="23">
        <v>0.71341463414634143</v>
      </c>
      <c r="C25" s="23">
        <v>0.47092198581560291</v>
      </c>
      <c r="D25" s="7"/>
      <c r="E25" s="12" t="s">
        <v>0</v>
      </c>
      <c r="F25" s="23">
        <v>0.35135135135135137</v>
      </c>
      <c r="G25" s="23">
        <v>0.92134831460674149</v>
      </c>
      <c r="H25" s="7"/>
      <c r="I25" s="35" t="s">
        <v>16</v>
      </c>
      <c r="J25" s="35"/>
      <c r="K25" s="14" t="s">
        <v>18</v>
      </c>
      <c r="L25" s="14" t="s">
        <v>6</v>
      </c>
      <c r="M25" s="14" t="s">
        <v>19</v>
      </c>
      <c r="N25" s="14" t="s">
        <v>18</v>
      </c>
      <c r="O25" s="14" t="s">
        <v>6</v>
      </c>
      <c r="P25" s="14" t="s">
        <v>19</v>
      </c>
    </row>
    <row r="26" spans="1:20" ht="18">
      <c r="A26" s="12" t="s">
        <v>1</v>
      </c>
      <c r="B26" s="23">
        <v>0.18352059925093633</v>
      </c>
      <c r="C26" s="23">
        <v>0.29906542056074764</v>
      </c>
      <c r="D26" s="7"/>
      <c r="E26" s="12" t="s">
        <v>1</v>
      </c>
      <c r="F26" s="23">
        <v>0.1924198250728863</v>
      </c>
      <c r="G26" s="23">
        <v>0.35971223021582732</v>
      </c>
      <c r="H26" s="7"/>
      <c r="I26" s="7"/>
      <c r="J26" s="15" t="s">
        <v>12</v>
      </c>
      <c r="K26" s="24">
        <v>0.53862539008694055</v>
      </c>
      <c r="L26" s="24">
        <v>0.17755956217697993</v>
      </c>
      <c r="M26" s="16">
        <v>3</v>
      </c>
      <c r="N26" s="24">
        <v>0.43603792267737468</v>
      </c>
      <c r="O26" s="24">
        <v>7.118100585850079E-2</v>
      </c>
      <c r="P26" s="16">
        <v>3</v>
      </c>
    </row>
    <row r="27" spans="1:20" ht="18">
      <c r="A27" s="12" t="s">
        <v>2</v>
      </c>
      <c r="B27" s="23">
        <v>0.71894093686354388</v>
      </c>
      <c r="C27" s="23">
        <v>0.53812636165577343</v>
      </c>
      <c r="D27" s="7"/>
      <c r="E27" s="12" t="s">
        <v>2</v>
      </c>
      <c r="F27" s="23">
        <v>0.38735177865612652</v>
      </c>
      <c r="G27" s="23">
        <v>0.37579617834394902</v>
      </c>
      <c r="H27" s="7"/>
      <c r="I27" s="7"/>
      <c r="J27" s="12" t="s">
        <v>13</v>
      </c>
      <c r="K27" s="23">
        <v>0.28109534551166404</v>
      </c>
      <c r="L27" s="23">
        <v>5.1482204146808756E-2</v>
      </c>
      <c r="M27" s="14">
        <v>4</v>
      </c>
      <c r="N27" s="23">
        <v>0.66930856353626644</v>
      </c>
      <c r="O27" s="23">
        <v>0.15682290870682172</v>
      </c>
      <c r="P27" s="14">
        <v>6</v>
      </c>
    </row>
    <row r="28" spans="1:20" ht="18">
      <c r="A28" s="17"/>
      <c r="B28" s="25"/>
      <c r="C28" s="25"/>
      <c r="D28" s="7"/>
      <c r="E28" s="12" t="s">
        <v>4</v>
      </c>
      <c r="F28" s="23">
        <v>0.19325842696629214</v>
      </c>
      <c r="G28" s="23">
        <v>1.3333333333333335</v>
      </c>
      <c r="H28" s="7"/>
      <c r="I28" s="7"/>
      <c r="J28" s="7"/>
      <c r="K28" s="17"/>
      <c r="L28" s="17"/>
      <c r="M28" s="17"/>
      <c r="N28" s="17"/>
      <c r="O28" s="17"/>
      <c r="P28" s="17"/>
      <c r="Q28" s="4"/>
    </row>
    <row r="29" spans="1:20" ht="18">
      <c r="A29" s="7"/>
      <c r="B29" s="7"/>
      <c r="C29" s="7"/>
      <c r="D29" s="7"/>
      <c r="E29" s="12" t="s">
        <v>8</v>
      </c>
      <c r="F29" s="23"/>
      <c r="G29" s="23">
        <v>0.5473251028806585</v>
      </c>
      <c r="H29" s="7"/>
      <c r="I29" s="7"/>
      <c r="J29" s="7"/>
      <c r="K29" s="7"/>
      <c r="L29" s="7"/>
      <c r="M29" s="7"/>
      <c r="N29" s="7"/>
      <c r="O29" s="7"/>
      <c r="P29" s="7"/>
    </row>
    <row r="30" spans="1:20" ht="18">
      <c r="A30" s="7"/>
      <c r="B30" s="7"/>
      <c r="C30" s="7"/>
      <c r="D30" s="7"/>
      <c r="E30" s="12" t="s">
        <v>14</v>
      </c>
      <c r="F30" s="23"/>
      <c r="G30" s="23">
        <v>0.4783362218370884</v>
      </c>
      <c r="H30" s="7"/>
      <c r="I30" s="7"/>
      <c r="J30" s="7"/>
      <c r="K30" s="7"/>
      <c r="L30" s="7"/>
      <c r="M30" s="7"/>
      <c r="N30" s="7"/>
      <c r="O30" s="7"/>
      <c r="P30" s="7"/>
    </row>
    <row r="31" spans="1:20" ht="18">
      <c r="A31" s="7"/>
      <c r="B31" s="7"/>
      <c r="C31" s="7"/>
      <c r="D31" s="7"/>
      <c r="E31" s="7"/>
      <c r="F31" s="26"/>
      <c r="G31" s="26"/>
      <c r="H31" s="7"/>
      <c r="I31" s="7"/>
      <c r="J31" s="7"/>
      <c r="K31" s="7"/>
      <c r="L31" s="7"/>
      <c r="M31" s="7"/>
      <c r="N31" s="7"/>
      <c r="O31" s="7"/>
      <c r="P31" s="7"/>
    </row>
    <row r="32" spans="1:20" ht="18">
      <c r="A32" s="20" t="s">
        <v>3</v>
      </c>
      <c r="B32" s="27">
        <f>AVERAGE(B25:B27)</f>
        <v>0.53862539008694055</v>
      </c>
      <c r="C32" s="27">
        <f>AVERAGE(C25:C27)</f>
        <v>0.43603792267737468</v>
      </c>
      <c r="D32" s="7"/>
      <c r="E32" s="20" t="s">
        <v>3</v>
      </c>
      <c r="F32" s="27">
        <f>AVERAGE(F25:F28)</f>
        <v>0.28109534551166404</v>
      </c>
      <c r="G32" s="27">
        <f>AVERAGE(G25:G30)</f>
        <v>0.66930856353626644</v>
      </c>
      <c r="H32" s="7"/>
      <c r="I32" s="7"/>
      <c r="J32" s="7"/>
      <c r="K32" s="7"/>
      <c r="L32" s="7"/>
      <c r="M32" s="7"/>
      <c r="N32" s="7"/>
      <c r="O32" s="7"/>
      <c r="P32" s="7"/>
    </row>
    <row r="33" spans="1:20" ht="18">
      <c r="A33" s="20" t="s">
        <v>5</v>
      </c>
      <c r="B33" s="23">
        <f>STDEV(B25:B27)</f>
        <v>0.30754218306021436</v>
      </c>
      <c r="C33" s="23">
        <f>STDEV(C25:C27)</f>
        <v>0.12328911868078127</v>
      </c>
      <c r="D33" s="7"/>
      <c r="E33" s="20" t="s">
        <v>5</v>
      </c>
      <c r="F33" s="23">
        <f>STDEV(F25:F28)</f>
        <v>0.10296440829361751</v>
      </c>
      <c r="G33" s="23">
        <f>STDEV(G25:G30)</f>
        <v>0.38413610631078254</v>
      </c>
      <c r="H33" s="7"/>
      <c r="I33" s="7"/>
      <c r="J33" s="7"/>
      <c r="K33" s="7"/>
      <c r="L33" s="7"/>
      <c r="M33" s="7"/>
      <c r="N33" s="7"/>
      <c r="O33" s="7"/>
      <c r="P33" s="7"/>
    </row>
    <row r="34" spans="1:20" ht="18">
      <c r="A34" s="20" t="s">
        <v>6</v>
      </c>
      <c r="B34" s="23">
        <f>B33/SQRT(3)</f>
        <v>0.17755956217697993</v>
      </c>
      <c r="C34" s="23">
        <f>C33/SQRT(3)</f>
        <v>7.118100585850079E-2</v>
      </c>
      <c r="D34" s="7"/>
      <c r="E34" s="20" t="s">
        <v>6</v>
      </c>
      <c r="F34" s="23">
        <f>F33/SQRT(4)</f>
        <v>5.1482204146808756E-2</v>
      </c>
      <c r="G34" s="23">
        <f>G33/SQRT(6)</f>
        <v>0.15682290870682172</v>
      </c>
      <c r="H34" s="7"/>
      <c r="I34" s="7"/>
      <c r="J34" s="7"/>
      <c r="K34" s="7"/>
      <c r="L34" s="7"/>
      <c r="M34" s="7"/>
      <c r="N34" s="7"/>
      <c r="O34" s="7"/>
      <c r="P34" s="7"/>
    </row>
    <row r="35" spans="1:20" ht="18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20" ht="18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20" ht="18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20" ht="1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20" ht="18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20" ht="18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20" ht="18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20" ht="18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20" ht="18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20" ht="18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3"/>
      <c r="R44" s="3"/>
      <c r="S44" s="3"/>
      <c r="T44" s="3"/>
    </row>
    <row r="45" spans="1:20" ht="18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9" t="s">
        <v>22</v>
      </c>
      <c r="O45" s="7"/>
      <c r="P45" s="7"/>
    </row>
    <row r="46" spans="1:20" ht="18">
      <c r="A46" s="8" t="s">
        <v>27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20" ht="18">
      <c r="A47" s="9" t="s">
        <v>13</v>
      </c>
      <c r="B47" s="10" t="s">
        <v>11</v>
      </c>
      <c r="C47" s="10" t="s">
        <v>9</v>
      </c>
      <c r="D47" s="28"/>
      <c r="E47" s="28"/>
      <c r="F47" s="7"/>
      <c r="G47" s="11"/>
      <c r="H47" s="32" t="s">
        <v>17</v>
      </c>
      <c r="I47" s="33"/>
      <c r="J47" s="34"/>
      <c r="K47" s="32" t="s">
        <v>20</v>
      </c>
      <c r="L47" s="33"/>
      <c r="M47" s="34"/>
      <c r="N47" s="7"/>
      <c r="O47" s="7"/>
      <c r="P47" s="7"/>
    </row>
    <row r="48" spans="1:20" ht="18">
      <c r="A48" s="12" t="s">
        <v>0</v>
      </c>
      <c r="B48" s="29">
        <v>1745.1768103642971</v>
      </c>
      <c r="C48" s="29">
        <v>2301.8743834265042</v>
      </c>
      <c r="D48" s="7"/>
      <c r="E48" s="7"/>
      <c r="F48" s="35" t="s">
        <v>27</v>
      </c>
      <c r="G48" s="35"/>
      <c r="H48" s="14" t="s">
        <v>18</v>
      </c>
      <c r="I48" s="14" t="s">
        <v>6</v>
      </c>
      <c r="J48" s="14" t="s">
        <v>19</v>
      </c>
      <c r="K48" s="14" t="s">
        <v>18</v>
      </c>
      <c r="L48" s="14" t="s">
        <v>6</v>
      </c>
      <c r="M48" s="14" t="s">
        <v>19</v>
      </c>
      <c r="N48" s="7"/>
      <c r="O48" s="7"/>
      <c r="P48" s="7"/>
    </row>
    <row r="49" spans="1:16" ht="18">
      <c r="A49" s="12" t="s">
        <v>1</v>
      </c>
      <c r="B49" s="29">
        <v>2104.6477638117512</v>
      </c>
      <c r="C49" s="29">
        <v>2923.5518431087708</v>
      </c>
      <c r="D49" s="7"/>
      <c r="E49" s="7"/>
      <c r="F49" s="7"/>
      <c r="G49" s="12" t="s">
        <v>13</v>
      </c>
      <c r="H49" s="29">
        <v>1610.2760775139316</v>
      </c>
      <c r="I49" s="29">
        <v>195.9465566467693</v>
      </c>
      <c r="J49" s="14">
        <v>4</v>
      </c>
      <c r="K49" s="29">
        <v>2844.4969951800435</v>
      </c>
      <c r="L49" s="29">
        <v>283.81745883108897</v>
      </c>
      <c r="M49" s="14">
        <v>5</v>
      </c>
      <c r="N49" s="7"/>
      <c r="O49" s="7"/>
      <c r="P49" s="7"/>
    </row>
    <row r="50" spans="1:16" ht="18">
      <c r="A50" s="12" t="s">
        <v>2</v>
      </c>
      <c r="B50" s="29">
        <v>1304.2182143389477</v>
      </c>
      <c r="C50" s="29">
        <v>2523.6540856304791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ht="18">
      <c r="A51" s="12" t="s">
        <v>4</v>
      </c>
      <c r="B51" s="29">
        <v>1287.0615215407297</v>
      </c>
      <c r="C51" s="29">
        <v>2565.9684777494294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ht="18">
      <c r="A52" s="12" t="s">
        <v>8</v>
      </c>
      <c r="B52" s="29"/>
      <c r="C52" s="29">
        <v>3907.4361859850314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ht="18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ht="18">
      <c r="A54" s="20" t="s">
        <v>3</v>
      </c>
      <c r="B54" s="30">
        <f>AVERAGE(B48:B51)</f>
        <v>1610.2760775139316</v>
      </c>
      <c r="C54" s="30">
        <f>AVERAGE(C48:C52)</f>
        <v>2844.4969951800435</v>
      </c>
      <c r="D54" s="7"/>
      <c r="E54" s="7"/>
      <c r="F54" s="7"/>
      <c r="G54" s="31"/>
      <c r="H54" s="7"/>
      <c r="I54" s="7"/>
      <c r="J54" s="7"/>
      <c r="K54" s="7"/>
      <c r="L54" s="7"/>
      <c r="M54" s="7"/>
      <c r="N54" s="7"/>
      <c r="O54" s="7"/>
      <c r="P54" s="7"/>
    </row>
    <row r="55" spans="1:16" ht="18">
      <c r="A55" s="20" t="s">
        <v>5</v>
      </c>
      <c r="B55" s="29">
        <f>STDEV(B48:B51)</f>
        <v>391.89311329353859</v>
      </c>
      <c r="C55" s="29">
        <f>STDEV(C48:C52)</f>
        <v>634.63513114756302</v>
      </c>
      <c r="D55" s="7"/>
      <c r="E55" s="7"/>
      <c r="F55" s="7"/>
      <c r="G55" s="31"/>
      <c r="H55" s="7"/>
      <c r="I55" s="7"/>
      <c r="J55" s="7"/>
      <c r="K55" s="7"/>
      <c r="L55" s="7"/>
      <c r="M55" s="7"/>
      <c r="N55" s="7"/>
      <c r="O55" s="7"/>
      <c r="P55" s="7"/>
    </row>
    <row r="56" spans="1:16" ht="18">
      <c r="A56" s="20" t="s">
        <v>6</v>
      </c>
      <c r="B56" s="29">
        <f>B55/SQRT(4)</f>
        <v>195.9465566467693</v>
      </c>
      <c r="C56" s="29">
        <f>C55/SQRT(5)</f>
        <v>283.81745883108897</v>
      </c>
      <c r="D56" s="7"/>
      <c r="E56" s="7"/>
      <c r="F56" s="7"/>
      <c r="G56" s="31"/>
      <c r="H56" s="7"/>
      <c r="I56" s="7"/>
      <c r="J56" s="7"/>
      <c r="K56" s="7"/>
      <c r="L56" s="7"/>
      <c r="M56" s="7"/>
      <c r="N56" s="7"/>
      <c r="O56" s="7"/>
      <c r="P56" s="7"/>
    </row>
    <row r="57" spans="1:16" ht="18">
      <c r="A57" s="7"/>
      <c r="B57" s="7"/>
      <c r="C57" s="7"/>
      <c r="D57" s="7"/>
      <c r="E57" s="7"/>
      <c r="F57" s="7"/>
      <c r="G57" s="31"/>
      <c r="H57" s="7"/>
      <c r="I57" s="7"/>
      <c r="J57" s="7"/>
      <c r="K57" s="7"/>
      <c r="L57" s="7"/>
      <c r="M57" s="7"/>
      <c r="N57" s="7"/>
      <c r="O57" s="7"/>
      <c r="P57" s="7"/>
    </row>
    <row r="58" spans="1:16" ht="18">
      <c r="A58" s="7"/>
      <c r="B58" s="7"/>
      <c r="C58" s="7"/>
      <c r="D58" s="7"/>
      <c r="E58" s="7"/>
      <c r="F58" s="7"/>
      <c r="G58" s="31"/>
      <c r="H58" s="7"/>
      <c r="I58" s="7"/>
      <c r="J58" s="7"/>
      <c r="K58" s="7"/>
      <c r="L58" s="7"/>
      <c r="M58" s="7"/>
      <c r="N58" s="7"/>
      <c r="O58" s="7"/>
      <c r="P58" s="7"/>
    </row>
    <row r="59" spans="1:16">
      <c r="G59" s="5"/>
    </row>
    <row r="60" spans="1:16">
      <c r="G60" s="5"/>
    </row>
    <row r="61" spans="1:16">
      <c r="G61" s="5"/>
    </row>
    <row r="62" spans="1:16">
      <c r="G62" s="5"/>
    </row>
    <row r="72" spans="15:15">
      <c r="O72"/>
    </row>
  </sheetData>
  <mergeCells count="9">
    <mergeCell ref="H47:J47"/>
    <mergeCell ref="K47:M47"/>
    <mergeCell ref="F48:G48"/>
    <mergeCell ref="K3:M3"/>
    <mergeCell ref="N3:P3"/>
    <mergeCell ref="I4:J4"/>
    <mergeCell ref="I25:J25"/>
    <mergeCell ref="K24:M24"/>
    <mergeCell ref="N24:P24"/>
  </mergeCells>
  <phoneticPr fontId="2" type="noConversion"/>
  <pageMargins left="0.7" right="0.7" top="0.75" bottom="0.75" header="0.3" footer="0.3"/>
  <pageSetup paperSize="9" scale="2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Durbec Pascale</cp:lastModifiedBy>
  <cp:lastPrinted>2020-05-25T13:53:35Z</cp:lastPrinted>
  <dcterms:created xsi:type="dcterms:W3CDTF">2017-07-03T16:20:59Z</dcterms:created>
  <dcterms:modified xsi:type="dcterms:W3CDTF">2020-05-25T13:53:51Z</dcterms:modified>
</cp:coreProperties>
</file>