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DS-page" sheetId="1" state="visible" r:id="rId2"/>
    <sheet name="SDS-page_raw" sheetId="2" state="visible" r:id="rId3"/>
    <sheet name="DIA_and_PRM" sheetId="3" state="visible" r:id="rId4"/>
    <sheet name="GFP-PBP1b_Fluo" sheetId="4" state="visible" r:id="rId5"/>
    <sheet name="RFP-PBP1a_Fluo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<sst xmlns="http://schemas.openxmlformats.org/spreadsheetml/2006/main" count="437" uniqueCount="89">
  <si>
    <t xml:space="preserve">Replicates</t>
  </si>
  <si>
    <t xml:space="preserve">GEL1</t>
  </si>
  <si>
    <t xml:space="preserve">Nb of molecules / cell </t>
  </si>
  <si>
    <t xml:space="preserve">% of rel. Residual expression</t>
  </si>
  <si>
    <t xml:space="preserve">AV44 S5"C"</t>
  </si>
  <si>
    <t xml:space="preserve">AV51 S14 "D"</t>
  </si>
  <si>
    <t xml:space="preserve">AV44 S14-20 "Q"</t>
  </si>
  <si>
    <t xml:space="preserve">GEL2</t>
  </si>
  <si>
    <t xml:space="preserve">GEL3</t>
  </si>
  <si>
    <t xml:space="preserve">Average</t>
  </si>
  <si>
    <t xml:space="preserve">% of rel. Residual expression (% of averaged mol/cell)</t>
  </si>
  <si>
    <t xml:space="preserve">% of rel. Residual expression (average of residual expression)</t>
  </si>
  <si>
    <t xml:space="preserve">Area</t>
  </si>
  <si>
    <t xml:space="preserve">Mean</t>
  </si>
  <si>
    <t xml:space="preserve">Min</t>
  </si>
  <si>
    <t xml:space="preserve">Max</t>
  </si>
  <si>
    <t xml:space="preserve">Intdens</t>
  </si>
  <si>
    <t xml:space="preserve">Rawintdens</t>
  </si>
  <si>
    <t xml:space="preserve">Intdens corrected</t>
  </si>
  <si>
    <t xml:space="preserve">Rel %</t>
  </si>
  <si>
    <t xml:space="preserve">Cell correspond number</t>
  </si>
  <si>
    <t xml:space="preserve">nb of molecules</t>
  </si>
  <si>
    <t xml:space="preserve">int/molecule</t>
  </si>
  <si>
    <t xml:space="preserve">Nb mol/cell</t>
  </si>
  <si>
    <t xml:space="preserve">GFP pur. 1/2000</t>
  </si>
  <si>
    <t xml:space="preserve">GFP pur. 1/4000</t>
  </si>
  <si>
    <t xml:space="preserve">GFP pur. 1/8000</t>
  </si>
  <si>
    <t xml:space="preserve">L69 pAV20 GØ-RØ</t>
  </si>
  <si>
    <t xml:space="preserve">AV51 pAV20 G14-RØ</t>
  </si>
  <si>
    <t xml:space="preserve">AV44 pAV20 GØ-RØ</t>
  </si>
  <si>
    <t xml:space="preserve">AV44 pAV20 G14-R20</t>
  </si>
  <si>
    <t xml:space="preserve">GFP pur. 1/2000 bg</t>
  </si>
  <si>
    <t xml:space="preserve">GFP pur. 1/4000 bg</t>
  </si>
  <si>
    <t xml:space="preserve">GFP pur. 1/8000 bg</t>
  </si>
  <si>
    <t xml:space="preserve">L69 pAV20 GØ-RØ bg</t>
  </si>
  <si>
    <t xml:space="preserve">AV51 pAV20 G14-RØ bg</t>
  </si>
  <si>
    <t xml:space="preserve">AV44 pAV20 GØ-RØ bg</t>
  </si>
  <si>
    <t xml:space="preserve">AV44 pAV20 G14-R20 bg</t>
  </si>
  <si>
    <t xml:space="preserve">GFP 1/2000</t>
  </si>
  <si>
    <t xml:space="preserve">GFP 1/4000</t>
  </si>
  <si>
    <t xml:space="preserve">GFP 1/8000</t>
  </si>
  <si>
    <t xml:space="preserve">DIA - PBP1a</t>
  </si>
  <si>
    <t xml:space="preserve">Strain </t>
  </si>
  <si>
    <t xml:space="preserve">System - Guide</t>
  </si>
  <si>
    <t xml:space="preserve">Replicate </t>
  </si>
  <si>
    <t xml:space="preserve">Sum quantity - Protein group</t>
  </si>
  <si>
    <t xml:space="preserve">Mean Sum quantity - Protein group</t>
  </si>
  <si>
    <t xml:space="preserve">PBP1a fold change*</t>
  </si>
  <si>
    <t xml:space="preserve">LC69</t>
  </si>
  <si>
    <t xml:space="preserve">pAV20 GØ-RØ</t>
  </si>
  <si>
    <t xml:space="preserve">AV44</t>
  </si>
  <si>
    <t xml:space="preserve">pAV20 G14-R20</t>
  </si>
  <si>
    <t xml:space="preserve">AV51</t>
  </si>
  <si>
    <t xml:space="preserve">pAV20 G14-RØ</t>
  </si>
  <si>
    <t xml:space="preserve">ND</t>
  </si>
  <si>
    <t xml:space="preserve">* PBP1a normalized with respect to PBP1a levels in the L69 strain</t>
  </si>
  <si>
    <t xml:space="preserve">DIA - PBP1b </t>
  </si>
  <si>
    <t xml:space="preserve">PBP1b fold change**</t>
  </si>
  <si>
    <t xml:space="preserve">* PBP1b normalized with respect to PBP1b levels in the L69 strain</t>
  </si>
  <si>
    <t xml:space="preserve">PRM - PBP1b </t>
  </si>
  <si>
    <t xml:space="preserve">Peptide 1 - LLEATQYR_2 total Area L	</t>
  </si>
  <si>
    <t xml:space="preserve">Peptide 1 - pmol L calculated</t>
  </si>
  <si>
    <t xml:space="preserve">Peptide 2 - TVQGASTLTQQLVK_2 total Area L	</t>
  </si>
  <si>
    <t xml:space="preserve">Peptide 2 - pmol L calculated</t>
  </si>
  <si>
    <t xml:space="preserve">Average pmol measured for PBP1B</t>
  </si>
  <si>
    <t xml:space="preserve">Absolute number of PBP1b mol/cell</t>
  </si>
  <si>
    <t xml:space="preserve">Mean Absolute number of PBP1b mol/cell</t>
  </si>
  <si>
    <t xml:space="preserve">Strain</t>
  </si>
  <si>
    <t xml:space="preserve">Guide PBP1b</t>
  </si>
  <si>
    <t xml:space="preserve">Guide PBP1a</t>
  </si>
  <si>
    <t xml:space="preserve">Form</t>
  </si>
  <si>
    <t xml:space="preserve">Replicate</t>
  </si>
  <si>
    <t xml:space="preserve">Fluorescence</t>
  </si>
  <si>
    <t xml:space="preserve">G20</t>
  </si>
  <si>
    <t xml:space="preserve">RØ</t>
  </si>
  <si>
    <t xml:space="preserve">sgRNA</t>
  </si>
  <si>
    <t xml:space="preserve">A</t>
  </si>
  <si>
    <t xml:space="preserve">B</t>
  </si>
  <si>
    <t xml:space="preserve">C</t>
  </si>
  <si>
    <t xml:space="preserve">crRNA</t>
  </si>
  <si>
    <t xml:space="preserve">G14</t>
  </si>
  <si>
    <t xml:space="preserve">G10</t>
  </si>
  <si>
    <t xml:space="preserve">GØ</t>
  </si>
  <si>
    <t xml:space="preserve">AV58</t>
  </si>
  <si>
    <t xml:space="preserve">R20</t>
  </si>
  <si>
    <t xml:space="preserve">AV50</t>
  </si>
  <si>
    <t xml:space="preserve">R18</t>
  </si>
  <si>
    <t xml:space="preserve">R11</t>
  </si>
  <si>
    <t xml:space="preserve">AV63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</si>
</sst>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[$-40C]MMM\-YY"/>
    <numFmt numFmtId="167" formatCode="General"/>
    <numFmt numFmtId="168" formatCode="0"/>
    <numFmt numFmtId="169" formatCode="0.0"/>
  </numFmts>
  <fonts count="7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i val="true"/>
      <sz val="12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7030A0"/>
        <bgColor rgb="FF993366"/>
      </patternFill>
    </fill>
    <fill>
      <patternFill patternType="solid">
        <fgColor rgb="FF00B0F0"/>
        <bgColor rgb="FF33CCCC"/>
      </patternFill>
    </fill>
    <fill>
      <patternFill patternType="solid">
        <fgColor rgb="FFFFC000"/>
        <bgColor rgb="FFFF9900"/>
      </patternFill>
    </fill>
    <fill>
      <patternFill patternType="solid">
        <fgColor rgb="FFE7E6E6"/>
        <bgColor rgb="FFE2F0D9"/>
      </patternFill>
    </fill>
    <fill>
      <patternFill patternType="solid">
        <fgColor rgb="FFD9D9D9"/>
        <bgColor rgb="FFE7E6E6"/>
      </patternFill>
    </fill>
    <fill>
      <patternFill patternType="solid">
        <fgColor rgb="FFE2F0D9"/>
        <bgColor rgb="FFE7E6E6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8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7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E7E6E6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2"/>
  <sheetViews>
    <sheetView showFormulas="false" showGridLines="true" showRowColHeaders="true" showZeros="true" rightToLeft="false" tabSelected="true" showOutlineSymbols="true" defaultGridColor="true" view="normal" topLeftCell="A28" colorId="64" zoomScale="100" zoomScaleNormal="100" zoomScalePageLayoutView="100" workbookViewId="0">
      <selection pane="topLeft" activeCell="B7" activeCellId="0" sqref="B7"/>
    </sheetView>
  </sheetViews>
  <sheetFormatPr defaultColWidth="10.38671875" defaultRowHeight="16" zeroHeight="false" outlineLevelRow="0" outlineLevelCol="0"/>
  <cols>
    <col collapsed="false" customWidth="true" hidden="false" outlineLevel="0" max="2" min="2" style="0" width="15.67"/>
    <col collapsed="false" customWidth="true" hidden="false" outlineLevel="0" max="3" min="3" style="0" width="22.5"/>
    <col collapsed="false" customWidth="true" hidden="false" outlineLevel="0" max="4" min="4" style="0" width="46.83"/>
    <col collapsed="false" customWidth="true" hidden="false" outlineLevel="0" max="5" min="5" style="0" width="51.66"/>
  </cols>
  <sheetData>
    <row r="1" customFormat="false" ht="17" hidden="false" customHeight="false" outlineLevel="0" collapsed="false">
      <c r="A1" s="1" t="s">
        <v>0</v>
      </c>
    </row>
    <row r="3" customFormat="false" ht="17" hidden="false" customHeight="false" outlineLevel="0" collapsed="false"/>
    <row r="4" customFormat="false" ht="17" hidden="false" customHeight="false" outlineLevel="0" collapsed="false">
      <c r="A4" s="2" t="s">
        <v>1</v>
      </c>
      <c r="B4" s="3"/>
      <c r="C4" s="4" t="s">
        <v>2</v>
      </c>
      <c r="D4" s="5" t="s">
        <v>3</v>
      </c>
    </row>
    <row r="5" customFormat="false" ht="16" hidden="false" customHeight="false" outlineLevel="0" collapsed="false">
      <c r="A5" s="6"/>
      <c r="B5" s="7" t="s">
        <v>4</v>
      </c>
      <c r="C5" s="8" t="n">
        <v>658.407870614035</v>
      </c>
      <c r="D5" s="8" t="n">
        <v>100</v>
      </c>
    </row>
    <row r="6" customFormat="false" ht="16" hidden="false" customHeight="false" outlineLevel="0" collapsed="false">
      <c r="B6" s="7" t="s">
        <v>5</v>
      </c>
      <c r="C6" s="8" t="n">
        <v>83.4216864035088</v>
      </c>
      <c r="D6" s="8" t="n">
        <v>12.6702140309637</v>
      </c>
    </row>
    <row r="7" customFormat="false" ht="16" hidden="false" customHeight="false" outlineLevel="0" collapsed="false">
      <c r="B7" s="7" t="s">
        <v>6</v>
      </c>
      <c r="C7" s="8" t="n">
        <v>40.9609923245615</v>
      </c>
      <c r="D7" s="8" t="n">
        <v>6.2212185110061</v>
      </c>
    </row>
    <row r="8" customFormat="false" ht="17" hidden="false" customHeight="false" outlineLevel="0" collapsed="false"/>
    <row r="9" customFormat="false" ht="17" hidden="false" customHeight="false" outlineLevel="0" collapsed="false">
      <c r="A9" s="2" t="s">
        <v>7</v>
      </c>
      <c r="B9" s="3"/>
      <c r="C9" s="4" t="s">
        <v>2</v>
      </c>
      <c r="D9" s="5" t="s">
        <v>3</v>
      </c>
    </row>
    <row r="10" customFormat="false" ht="16" hidden="false" customHeight="false" outlineLevel="0" collapsed="false">
      <c r="B10" s="7" t="s">
        <v>4</v>
      </c>
      <c r="C10" s="8" t="n">
        <v>815.588636363636</v>
      </c>
      <c r="D10" s="8" t="n">
        <v>100</v>
      </c>
    </row>
    <row r="11" customFormat="false" ht="16" hidden="false" customHeight="false" outlineLevel="0" collapsed="false">
      <c r="B11" s="7" t="s">
        <v>5</v>
      </c>
      <c r="C11" s="8" t="n">
        <v>56.065505050505</v>
      </c>
      <c r="D11" s="8" t="n">
        <v>6.87423813314483</v>
      </c>
    </row>
    <row r="12" customFormat="false" ht="16" hidden="false" customHeight="false" outlineLevel="0" collapsed="false">
      <c r="B12" s="7" t="s">
        <v>6</v>
      </c>
      <c r="C12" s="8" t="n">
        <v>34.2679115151515</v>
      </c>
      <c r="D12" s="8" t="n">
        <v>4.20161708823428</v>
      </c>
    </row>
    <row r="13" customFormat="false" ht="17" hidden="false" customHeight="false" outlineLevel="0" collapsed="false"/>
    <row r="14" customFormat="false" ht="17" hidden="false" customHeight="false" outlineLevel="0" collapsed="false">
      <c r="A14" s="2" t="s">
        <v>8</v>
      </c>
      <c r="B14" s="3"/>
      <c r="C14" s="4" t="s">
        <v>2</v>
      </c>
      <c r="D14" s="5" t="s">
        <v>3</v>
      </c>
    </row>
    <row r="15" customFormat="false" ht="16" hidden="false" customHeight="false" outlineLevel="0" collapsed="false">
      <c r="B15" s="7" t="s">
        <v>4</v>
      </c>
      <c r="C15" s="8" t="n">
        <v>591.211863434344</v>
      </c>
      <c r="D15" s="8" t="n">
        <v>100</v>
      </c>
    </row>
    <row r="16" customFormat="false" ht="16" hidden="false" customHeight="false" outlineLevel="0" collapsed="false">
      <c r="B16" s="7" t="s">
        <v>5</v>
      </c>
      <c r="C16" s="8" t="n">
        <v>62.716393939394</v>
      </c>
      <c r="D16" s="8" t="n">
        <v>10.6081081619498</v>
      </c>
    </row>
    <row r="17" customFormat="false" ht="16" hidden="false" customHeight="false" outlineLevel="0" collapsed="false">
      <c r="B17" s="7" t="s">
        <v>6</v>
      </c>
      <c r="C17" s="8" t="n">
        <v>45.0528105050505</v>
      </c>
      <c r="D17" s="8" t="n">
        <v>7.62041719584908</v>
      </c>
    </row>
    <row r="18" customFormat="false" ht="17" hidden="false" customHeight="false" outlineLevel="0" collapsed="false"/>
    <row r="19" customFormat="false" ht="17" hidden="false" customHeight="false" outlineLevel="0" collapsed="false">
      <c r="A19" s="1" t="s">
        <v>9</v>
      </c>
      <c r="B19" s="3"/>
      <c r="C19" s="4" t="s">
        <v>2</v>
      </c>
      <c r="D19" s="5" t="s">
        <v>10</v>
      </c>
      <c r="E19" s="5" t="s">
        <v>11</v>
      </c>
    </row>
    <row r="20" customFormat="false" ht="16" hidden="false" customHeight="false" outlineLevel="0" collapsed="false">
      <c r="B20" s="7" t="s">
        <v>4</v>
      </c>
      <c r="C20" s="8" t="n">
        <f aca="false">AVERAGE(C5,C10,C15)</f>
        <v>688.402790137338</v>
      </c>
      <c r="D20" s="8" t="n">
        <v>100</v>
      </c>
      <c r="E20" s="9" t="n">
        <v>100</v>
      </c>
    </row>
    <row r="21" customFormat="false" ht="16" hidden="false" customHeight="false" outlineLevel="0" collapsed="false">
      <c r="B21" s="7" t="s">
        <v>5</v>
      </c>
      <c r="C21" s="8" t="n">
        <f aca="false">AVERAGE(C6,C11,C16)</f>
        <v>67.4011951311359</v>
      </c>
      <c r="D21" s="8" t="n">
        <f aca="false">C21*100/C20</f>
        <v>9.79095321761976</v>
      </c>
      <c r="E21" s="8" t="n">
        <f aca="false">AVERAGE(D6,D11,D16)</f>
        <v>10.0508534420194</v>
      </c>
    </row>
    <row r="22" customFormat="false" ht="16" hidden="false" customHeight="false" outlineLevel="0" collapsed="false">
      <c r="B22" s="7" t="s">
        <v>6</v>
      </c>
      <c r="C22" s="8" t="n">
        <f aca="false">AVERAGE(C7,C12,C17)</f>
        <v>40.0939047815878</v>
      </c>
      <c r="D22" s="8" t="n">
        <f aca="false">C22*100/C20</f>
        <v>5.82419266104209</v>
      </c>
      <c r="E22" s="8" t="n">
        <f aca="false">AVERAGE(D7,D12,D17)</f>
        <v>6.01441759836315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AB4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60" activeCellId="0" sqref="B60"/>
    </sheetView>
  </sheetViews>
  <sheetFormatPr defaultColWidth="10.38671875" defaultRowHeight="16" zeroHeight="false" outlineLevelRow="0" outlineLevelCol="0"/>
  <cols>
    <col collapsed="false" customWidth="true" hidden="false" outlineLevel="0" max="2" min="2" style="0" width="24.75"/>
    <col collapsed="false" customWidth="true" hidden="false" outlineLevel="0" max="4" min="4" style="0" width="13"/>
    <col collapsed="false" customWidth="true" hidden="false" outlineLevel="0" max="7" min="7" style="0" width="11.83"/>
    <col collapsed="false" customWidth="true" hidden="false" outlineLevel="0" max="8" min="8" style="0" width="18.33"/>
    <col collapsed="false" customWidth="true" hidden="false" outlineLevel="0" max="9" min="9" style="0" width="18.5"/>
    <col collapsed="false" customWidth="true" hidden="false" outlineLevel="0" max="11" min="11" style="0" width="22.17"/>
    <col collapsed="false" customWidth="true" hidden="false" outlineLevel="0" max="12" min="12" style="0" width="17.67"/>
    <col collapsed="false" customWidth="true" hidden="false" outlineLevel="0" max="14" min="13" style="0" width="13.33"/>
    <col collapsed="false" customWidth="true" hidden="false" outlineLevel="0" max="17" min="17" style="0" width="11.83"/>
    <col collapsed="false" customWidth="true" hidden="false" outlineLevel="0" max="18" min="18" style="0" width="12.16"/>
  </cols>
  <sheetData>
    <row r="2" customFormat="false" ht="17" hidden="false" customHeight="false" outlineLevel="0" collapsed="false"/>
    <row r="3" customFormat="false" ht="17" hidden="false" customHeight="false" outlineLevel="0" collapsed="false">
      <c r="A3" s="2" t="s">
        <v>1</v>
      </c>
      <c r="B3" s="10"/>
      <c r="C3" s="11" t="s">
        <v>12</v>
      </c>
      <c r="D3" s="11" t="s">
        <v>13</v>
      </c>
      <c r="E3" s="11" t="s">
        <v>14</v>
      </c>
      <c r="F3" s="11" t="s">
        <v>15</v>
      </c>
      <c r="G3" s="11" t="s">
        <v>16</v>
      </c>
      <c r="H3" s="11" t="s">
        <v>17</v>
      </c>
      <c r="I3" s="11" t="s">
        <v>18</v>
      </c>
      <c r="J3" s="12" t="s">
        <v>19</v>
      </c>
      <c r="K3" s="11" t="s">
        <v>20</v>
      </c>
      <c r="L3" s="11" t="s">
        <v>21</v>
      </c>
      <c r="M3" s="11" t="s">
        <v>22</v>
      </c>
      <c r="N3" s="12" t="s">
        <v>23</v>
      </c>
      <c r="O3" s="12" t="s">
        <v>19</v>
      </c>
    </row>
    <row r="4" customFormat="false" ht="16" hidden="false" customHeight="false" outlineLevel="0" collapsed="false">
      <c r="B4" s="13" t="s">
        <v>24</v>
      </c>
      <c r="C4" s="9" t="n">
        <v>0.212625</v>
      </c>
      <c r="D4" s="9" t="n">
        <v>17633.989594</v>
      </c>
      <c r="E4" s="9" t="n">
        <v>6708</v>
      </c>
      <c r="F4" s="9" t="n">
        <v>64294</v>
      </c>
      <c r="G4" s="9" t="n">
        <v>3749.427038</v>
      </c>
      <c r="H4" s="9" t="n">
        <v>599908326</v>
      </c>
      <c r="I4" s="9" t="n">
        <f aca="false">G4-G11</f>
        <v>1873.9146</v>
      </c>
      <c r="J4" s="14" t="n">
        <v>100</v>
      </c>
      <c r="K4" s="15"/>
      <c r="L4" s="9" t="n">
        <v>217978849591.558</v>
      </c>
      <c r="M4" s="9" t="n">
        <f aca="false">I4/L4</f>
        <v>8.59677259289735E-009</v>
      </c>
      <c r="N4" s="15"/>
      <c r="O4" s="16"/>
    </row>
    <row r="5" customFormat="false" ht="16" hidden="false" customHeight="false" outlineLevel="0" collapsed="false">
      <c r="B5" s="13" t="s">
        <v>25</v>
      </c>
      <c r="C5" s="9" t="n">
        <v>0.212625</v>
      </c>
      <c r="D5" s="9" t="n">
        <v>14266.166902</v>
      </c>
      <c r="E5" s="9" t="n">
        <v>8040</v>
      </c>
      <c r="F5" s="9" t="n">
        <v>40929</v>
      </c>
      <c r="G5" s="9" t="n">
        <v>3033.343737</v>
      </c>
      <c r="H5" s="9" t="n">
        <v>485334998</v>
      </c>
      <c r="I5" s="9" t="n">
        <f aca="false">G5-G12</f>
        <v>855.153187</v>
      </c>
      <c r="J5" s="14" t="n">
        <f aca="false">I5*J4/I4</f>
        <v>45.6345869230113</v>
      </c>
      <c r="K5" s="15"/>
      <c r="L5" s="9" t="n">
        <v>108989424795.779</v>
      </c>
      <c r="M5" s="9" t="n">
        <f aca="false">I5/L5</f>
        <v>7.84620332295872E-009</v>
      </c>
      <c r="N5" s="15"/>
      <c r="O5" s="16"/>
    </row>
    <row r="6" customFormat="false" ht="16" hidden="false" customHeight="false" outlineLevel="0" collapsed="false">
      <c r="B6" s="13" t="s">
        <v>26</v>
      </c>
      <c r="C6" s="9" t="n">
        <v>0.212625</v>
      </c>
      <c r="D6" s="9" t="n">
        <v>13007.766461</v>
      </c>
      <c r="E6" s="9" t="n">
        <v>8161</v>
      </c>
      <c r="F6" s="9" t="n">
        <v>30178</v>
      </c>
      <c r="G6" s="9" t="n">
        <v>2765.776344</v>
      </c>
      <c r="H6" s="9" t="n">
        <v>442524215</v>
      </c>
      <c r="I6" s="9" t="n">
        <f aca="false">G6-G13</f>
        <v>496.715932</v>
      </c>
      <c r="J6" s="17" t="n">
        <f aca="false">I6*100/I4</f>
        <v>26.506860664835</v>
      </c>
      <c r="K6" s="15"/>
      <c r="L6" s="9" t="n">
        <v>54494712397.8895</v>
      </c>
      <c r="M6" s="18" t="n">
        <f aca="false">I6/L6</f>
        <v>9.11493813148809E-009</v>
      </c>
      <c r="N6" s="19"/>
      <c r="O6" s="16"/>
    </row>
    <row r="7" customFormat="false" ht="15" hidden="false" customHeight="false" outlineLevel="0" collapsed="false">
      <c r="B7" s="7" t="s">
        <v>27</v>
      </c>
      <c r="C7" s="9" t="n">
        <v>0.212625</v>
      </c>
      <c r="D7" s="9" t="n">
        <v>8020.419518</v>
      </c>
      <c r="E7" s="9" t="n">
        <v>6147</v>
      </c>
      <c r="F7" s="9" t="n">
        <v>22244</v>
      </c>
      <c r="G7" s="9" t="n">
        <v>1705.3417</v>
      </c>
      <c r="H7" s="9" t="n">
        <v>272854672</v>
      </c>
      <c r="I7" s="9" t="n">
        <v>0</v>
      </c>
      <c r="J7" s="16"/>
      <c r="K7" s="15"/>
      <c r="L7" s="15"/>
      <c r="M7" s="15"/>
      <c r="N7" s="15"/>
      <c r="O7" s="16"/>
    </row>
    <row r="8" customFormat="false" ht="16" hidden="false" customHeight="false" outlineLevel="0" collapsed="false">
      <c r="B8" s="7" t="s">
        <v>28</v>
      </c>
      <c r="C8" s="9" t="n">
        <v>0.212625</v>
      </c>
      <c r="D8" s="9" t="n">
        <v>8641.988742</v>
      </c>
      <c r="E8" s="9" t="n">
        <v>6465</v>
      </c>
      <c r="F8" s="9" t="n">
        <v>14067</v>
      </c>
      <c r="G8" s="9" t="n">
        <v>1837.502856</v>
      </c>
      <c r="H8" s="9" t="n">
        <v>294000457</v>
      </c>
      <c r="I8" s="9" t="n">
        <f aca="false">G8-G7</f>
        <v>132.161156</v>
      </c>
      <c r="J8" s="16"/>
      <c r="K8" s="15"/>
      <c r="L8" s="9" t="n">
        <f aca="false">100000000*I8+2000000000</f>
        <v>15216115600</v>
      </c>
      <c r="M8" s="15"/>
      <c r="N8" s="9" t="n">
        <f aca="false">L8/K9</f>
        <v>83.4216864035088</v>
      </c>
      <c r="O8" s="9" t="n">
        <f aca="false">N8*100/N9</f>
        <v>12.6702140309637</v>
      </c>
    </row>
    <row r="9" customFormat="false" ht="16" hidden="false" customHeight="false" outlineLevel="0" collapsed="false">
      <c r="B9" s="7" t="s">
        <v>29</v>
      </c>
      <c r="C9" s="9" t="n">
        <v>0.212625</v>
      </c>
      <c r="D9" s="9" t="n">
        <v>13574.498089</v>
      </c>
      <c r="E9" s="9" t="n">
        <v>6208</v>
      </c>
      <c r="F9" s="9" t="n">
        <v>50211</v>
      </c>
      <c r="G9" s="9" t="n">
        <v>2886.277656</v>
      </c>
      <c r="H9" s="9" t="n">
        <v>461804425</v>
      </c>
      <c r="I9" s="9" t="n">
        <f aca="false">G9-G7</f>
        <v>1180.935956</v>
      </c>
      <c r="J9" s="16"/>
      <c r="K9" s="20" t="n">
        <v>182400000</v>
      </c>
      <c r="L9" s="9" t="n">
        <f aca="false">100000000*I9+2000000000</f>
        <v>120093595600</v>
      </c>
      <c r="M9" s="15"/>
      <c r="N9" s="9" t="n">
        <f aca="false">L9/K9</f>
        <v>658.407870614035</v>
      </c>
      <c r="O9" s="9" t="n">
        <v>100</v>
      </c>
    </row>
    <row r="10" customFormat="false" ht="16" hidden="false" customHeight="false" outlineLevel="0" collapsed="false">
      <c r="B10" s="7" t="s">
        <v>30</v>
      </c>
      <c r="C10" s="9" t="n">
        <v>0.212625</v>
      </c>
      <c r="D10" s="9" t="n">
        <v>8277.740388</v>
      </c>
      <c r="E10" s="9" t="n">
        <v>5966</v>
      </c>
      <c r="F10" s="9" t="n">
        <v>23546</v>
      </c>
      <c r="G10" s="9" t="n">
        <v>1760.05455</v>
      </c>
      <c r="H10" s="9" t="n">
        <v>281608728</v>
      </c>
      <c r="I10" s="9" t="n">
        <f aca="false">G10-G7</f>
        <v>54.7128500000001</v>
      </c>
      <c r="J10" s="16"/>
      <c r="K10" s="15"/>
      <c r="L10" s="9" t="n">
        <f aca="false">100000000*I10+2000000000</f>
        <v>7471285000.00001</v>
      </c>
      <c r="M10" s="15"/>
      <c r="N10" s="9" t="n">
        <f aca="false">L10/K9</f>
        <v>40.9609923245615</v>
      </c>
      <c r="O10" s="9" t="n">
        <f aca="false">N10*100/N9</f>
        <v>6.2212185110061</v>
      </c>
    </row>
    <row r="11" customFormat="false" ht="16" hidden="false" customHeight="false" outlineLevel="0" collapsed="false">
      <c r="B11" s="13" t="s">
        <v>31</v>
      </c>
      <c r="C11" s="9" t="n">
        <v>0.212625</v>
      </c>
      <c r="D11" s="9" t="n">
        <v>8820.752205</v>
      </c>
      <c r="E11" s="9" t="n">
        <v>6223</v>
      </c>
      <c r="F11" s="9" t="n">
        <v>11947</v>
      </c>
      <c r="G11" s="9" t="n">
        <v>1875.512438</v>
      </c>
      <c r="H11" s="9" t="n">
        <v>300081990</v>
      </c>
      <c r="I11" s="15"/>
      <c r="J11" s="15"/>
      <c r="K11" s="15"/>
      <c r="L11" s="15"/>
      <c r="M11" s="15"/>
      <c r="N11" s="15"/>
      <c r="O11" s="15"/>
    </row>
    <row r="12" customFormat="false" ht="16" hidden="false" customHeight="false" outlineLevel="0" collapsed="false">
      <c r="B12" s="13" t="s">
        <v>32</v>
      </c>
      <c r="C12" s="9" t="n">
        <v>0.212625</v>
      </c>
      <c r="D12" s="9" t="n">
        <v>10244.282422</v>
      </c>
      <c r="E12" s="9" t="n">
        <v>7995</v>
      </c>
      <c r="F12" s="9" t="n">
        <v>17474</v>
      </c>
      <c r="G12" s="9" t="n">
        <v>2178.19055</v>
      </c>
      <c r="H12" s="9" t="n">
        <v>348510488</v>
      </c>
      <c r="I12" s="15"/>
      <c r="J12" s="15"/>
      <c r="K12" s="15"/>
      <c r="L12" s="15"/>
      <c r="M12" s="15"/>
      <c r="N12" s="15"/>
      <c r="O12" s="15"/>
    </row>
    <row r="13" customFormat="false" ht="16" hidden="false" customHeight="false" outlineLevel="0" collapsed="false">
      <c r="B13" s="13" t="s">
        <v>33</v>
      </c>
      <c r="C13" s="9" t="n">
        <v>0.212625</v>
      </c>
      <c r="D13" s="9" t="n">
        <v>10671.653909</v>
      </c>
      <c r="E13" s="9" t="n">
        <v>8858</v>
      </c>
      <c r="F13" s="9" t="n">
        <v>18261</v>
      </c>
      <c r="G13" s="9" t="n">
        <v>2269.060412</v>
      </c>
      <c r="H13" s="9" t="n">
        <v>363049666</v>
      </c>
      <c r="I13" s="15"/>
      <c r="J13" s="15"/>
      <c r="K13" s="15"/>
      <c r="L13" s="15"/>
      <c r="M13" s="15"/>
      <c r="N13" s="15"/>
      <c r="O13" s="15"/>
    </row>
    <row r="14" customFormat="false" ht="15" hidden="false" customHeight="false" outlineLevel="0" collapsed="false">
      <c r="B14" s="7" t="s">
        <v>34</v>
      </c>
      <c r="C14" s="9" t="n">
        <v>0.212625</v>
      </c>
      <c r="D14" s="9" t="n">
        <v>8304.131922</v>
      </c>
      <c r="E14" s="9" t="n">
        <v>6390</v>
      </c>
      <c r="F14" s="9" t="n">
        <v>11826</v>
      </c>
      <c r="G14" s="9" t="n">
        <v>1765.66605</v>
      </c>
      <c r="H14" s="9" t="n">
        <v>282506568</v>
      </c>
      <c r="I14" s="15"/>
      <c r="J14" s="15"/>
      <c r="K14" s="15"/>
      <c r="L14" s="15"/>
      <c r="M14" s="15"/>
      <c r="N14" s="15"/>
      <c r="O14" s="15"/>
    </row>
    <row r="15" customFormat="false" ht="15" hidden="false" customHeight="false" outlineLevel="0" collapsed="false">
      <c r="B15" s="7" t="s">
        <v>35</v>
      </c>
      <c r="C15" s="9" t="n">
        <v>0.212625</v>
      </c>
      <c r="D15" s="9" t="n">
        <v>8406.737331</v>
      </c>
      <c r="E15" s="9" t="n">
        <v>6284</v>
      </c>
      <c r="F15" s="9" t="n">
        <v>14309</v>
      </c>
      <c r="G15" s="9" t="n">
        <v>1787.482525</v>
      </c>
      <c r="H15" s="9" t="n">
        <v>285997204</v>
      </c>
      <c r="I15" s="15"/>
      <c r="J15" s="15"/>
      <c r="K15" s="15"/>
      <c r="L15" s="15"/>
      <c r="M15" s="15"/>
      <c r="N15" s="15"/>
      <c r="O15" s="15"/>
    </row>
    <row r="16" customFormat="false" ht="15" hidden="false" customHeight="false" outlineLevel="0" collapsed="false">
      <c r="B16" s="7" t="s">
        <v>36</v>
      </c>
      <c r="C16" s="9" t="n">
        <v>0.212625</v>
      </c>
      <c r="D16" s="9" t="n">
        <v>8451.408319</v>
      </c>
      <c r="E16" s="9" t="n">
        <v>6602</v>
      </c>
      <c r="F16" s="9" t="n">
        <v>16217</v>
      </c>
      <c r="G16" s="9" t="n">
        <v>1796.980694</v>
      </c>
      <c r="H16" s="9" t="n">
        <v>287516911</v>
      </c>
      <c r="I16" s="15"/>
      <c r="J16" s="15"/>
      <c r="K16" s="15"/>
      <c r="L16" s="15"/>
      <c r="M16" s="15"/>
      <c r="N16" s="15"/>
      <c r="O16" s="15"/>
    </row>
    <row r="17" customFormat="false" ht="16" hidden="false" customHeight="false" outlineLevel="0" collapsed="false">
      <c r="B17" s="7" t="s">
        <v>37</v>
      </c>
      <c r="C17" s="9" t="n">
        <v>0.212625</v>
      </c>
      <c r="D17" s="9" t="n">
        <v>8145.841623</v>
      </c>
      <c r="E17" s="9" t="n">
        <v>5890</v>
      </c>
      <c r="F17" s="9" t="n">
        <v>13976</v>
      </c>
      <c r="G17" s="9" t="n">
        <v>1732.009575</v>
      </c>
      <c r="H17" s="9" t="n">
        <v>277121532</v>
      </c>
      <c r="I17" s="15"/>
      <c r="J17" s="15"/>
      <c r="K17" s="15"/>
      <c r="L17" s="15"/>
      <c r="M17" s="15"/>
      <c r="N17" s="15"/>
      <c r="O17" s="15"/>
    </row>
    <row r="18" customFormat="false" ht="17" hidden="false" customHeight="false" outlineLevel="0" collapsed="false"/>
    <row r="19" customFormat="false" ht="17" hidden="false" customHeight="false" outlineLevel="0" collapsed="false">
      <c r="A19" s="2" t="s">
        <v>7</v>
      </c>
      <c r="B19" s="21"/>
      <c r="C19" s="11" t="s">
        <v>12</v>
      </c>
      <c r="D19" s="11" t="s">
        <v>13</v>
      </c>
      <c r="E19" s="11" t="s">
        <v>14</v>
      </c>
      <c r="F19" s="11" t="s">
        <v>15</v>
      </c>
      <c r="G19" s="11" t="s">
        <v>16</v>
      </c>
      <c r="H19" s="11" t="s">
        <v>17</v>
      </c>
      <c r="I19" s="11" t="s">
        <v>18</v>
      </c>
      <c r="J19" s="12" t="s">
        <v>19</v>
      </c>
      <c r="K19" s="11" t="s">
        <v>20</v>
      </c>
      <c r="L19" s="11" t="s">
        <v>21</v>
      </c>
      <c r="M19" s="11" t="s">
        <v>22</v>
      </c>
      <c r="N19" s="12" t="s">
        <v>23</v>
      </c>
      <c r="O19" s="12" t="s">
        <v>19</v>
      </c>
      <c r="AA19" s="0" t="s">
        <v>18</v>
      </c>
      <c r="AB19" s="0" t="s">
        <v>21</v>
      </c>
    </row>
    <row r="20" customFormat="false" ht="15" hidden="false" customHeight="false" outlineLevel="0" collapsed="false">
      <c r="B20" s="13" t="s">
        <v>24</v>
      </c>
      <c r="C20" s="9" t="n">
        <v>0.1827</v>
      </c>
      <c r="D20" s="9" t="n">
        <v>12786.40507</v>
      </c>
      <c r="E20" s="9" t="n">
        <v>2668</v>
      </c>
      <c r="F20" s="9" t="n">
        <v>53886</v>
      </c>
      <c r="G20" s="9" t="n">
        <v>2336.076206</v>
      </c>
      <c r="H20" s="9" t="n">
        <v>373772193</v>
      </c>
      <c r="I20" s="9" t="n">
        <f aca="false">G20-G27</f>
        <v>1597.269019</v>
      </c>
      <c r="J20" s="14" t="n">
        <v>100</v>
      </c>
      <c r="K20" s="15"/>
      <c r="L20" s="9" t="n">
        <v>217978849591.558</v>
      </c>
      <c r="M20" s="9" t="n">
        <f aca="false">I20/L20</f>
        <v>7.32763303408984E-009</v>
      </c>
      <c r="N20" s="15"/>
      <c r="O20" s="16"/>
      <c r="Z20" s="0" t="s">
        <v>38</v>
      </c>
      <c r="AA20" s="0" t="n">
        <v>1597.269019</v>
      </c>
      <c r="AB20" s="0" t="n">
        <v>217978849591.558</v>
      </c>
    </row>
    <row r="21" customFormat="false" ht="15" hidden="false" customHeight="false" outlineLevel="0" collapsed="false">
      <c r="B21" s="13" t="s">
        <v>25</v>
      </c>
      <c r="C21" s="9" t="n">
        <v>0.1827</v>
      </c>
      <c r="D21" s="9" t="n">
        <v>7247.038896</v>
      </c>
      <c r="E21" s="9" t="n">
        <v>2780</v>
      </c>
      <c r="F21" s="9" t="n">
        <v>26830</v>
      </c>
      <c r="G21" s="9" t="n">
        <v>1324.034006</v>
      </c>
      <c r="H21" s="9" t="n">
        <v>211845441</v>
      </c>
      <c r="I21" s="9" t="n">
        <f aca="false">G21-G28</f>
        <v>637.519969</v>
      </c>
      <c r="J21" s="14" t="n">
        <f aca="false">I21*J20/I20</f>
        <v>39.9131243025756</v>
      </c>
      <c r="K21" s="15"/>
      <c r="L21" s="9" t="n">
        <v>108989424795.779</v>
      </c>
      <c r="M21" s="9" t="n">
        <f aca="false">I21/L21</f>
        <v>5.84937456266574E-009</v>
      </c>
      <c r="N21" s="15"/>
      <c r="O21" s="16"/>
      <c r="Z21" s="0" t="s">
        <v>39</v>
      </c>
      <c r="AA21" s="0" t="n">
        <v>637.519969</v>
      </c>
      <c r="AB21" s="0" t="n">
        <v>108989424795.779</v>
      </c>
    </row>
    <row r="22" customFormat="false" ht="15" hidden="false" customHeight="false" outlineLevel="0" collapsed="false">
      <c r="B22" s="13" t="s">
        <v>26</v>
      </c>
      <c r="C22" s="9" t="n">
        <v>0.1827</v>
      </c>
      <c r="D22" s="9" t="n">
        <v>4654.195334</v>
      </c>
      <c r="E22" s="9" t="n">
        <v>2254</v>
      </c>
      <c r="F22" s="9" t="n">
        <v>14805</v>
      </c>
      <c r="G22" s="9" t="n">
        <v>850.321487</v>
      </c>
      <c r="H22" s="9" t="n">
        <v>136051438</v>
      </c>
      <c r="I22" s="9" t="n">
        <f aca="false">G22-G29</f>
        <v>260.433768</v>
      </c>
      <c r="J22" s="22" t="n">
        <f aca="false">I22*100/I20</f>
        <v>16.3049408022106</v>
      </c>
      <c r="K22" s="15"/>
      <c r="L22" s="9" t="n">
        <v>54494712397.8895</v>
      </c>
      <c r="M22" s="23" t="n">
        <f aca="false">I22/L22</f>
        <v>4.77906491364631E-009</v>
      </c>
      <c r="N22" s="19"/>
      <c r="O22" s="16"/>
      <c r="Z22" s="0" t="s">
        <v>40</v>
      </c>
      <c r="AA22" s="0" t="n">
        <v>260.433768</v>
      </c>
      <c r="AB22" s="0" t="n">
        <v>54494712397.8895</v>
      </c>
    </row>
    <row r="23" customFormat="false" ht="15" hidden="false" customHeight="false" outlineLevel="0" collapsed="false">
      <c r="B23" s="7" t="s">
        <v>27</v>
      </c>
      <c r="C23" s="9" t="n">
        <v>0.1827</v>
      </c>
      <c r="D23" s="9" t="n">
        <v>2854.73464</v>
      </c>
      <c r="E23" s="9" t="n">
        <v>2066</v>
      </c>
      <c r="F23" s="9" t="n">
        <v>15933</v>
      </c>
      <c r="G23" s="9" t="n">
        <v>521.560019</v>
      </c>
      <c r="H23" s="9" t="n">
        <v>83449603</v>
      </c>
      <c r="I23" s="9" t="n">
        <v>0</v>
      </c>
      <c r="J23" s="16"/>
      <c r="K23" s="24"/>
      <c r="L23" s="15"/>
      <c r="M23" s="15"/>
      <c r="N23" s="15"/>
      <c r="O23" s="16"/>
    </row>
    <row r="24" customFormat="false" ht="15" hidden="false" customHeight="false" outlineLevel="0" collapsed="false">
      <c r="B24" s="7" t="s">
        <v>28</v>
      </c>
      <c r="C24" s="9" t="n">
        <v>0.1827</v>
      </c>
      <c r="D24" s="9" t="n">
        <v>13793.880097</v>
      </c>
      <c r="E24" s="9" t="n">
        <v>2141</v>
      </c>
      <c r="F24" s="9" t="n">
        <v>29235</v>
      </c>
      <c r="G24" s="9" t="n">
        <v>2520.141894</v>
      </c>
      <c r="H24" s="9" t="n">
        <v>403222703</v>
      </c>
      <c r="I24" s="9" t="n">
        <f aca="false">G24-G23</f>
        <v>1998.581875</v>
      </c>
      <c r="J24" s="16"/>
      <c r="K24" s="25" t="n">
        <v>247500000</v>
      </c>
      <c r="L24" s="9" t="n">
        <f aca="false">100000000*I24+2000000000</f>
        <v>201858187500</v>
      </c>
      <c r="M24" s="15"/>
      <c r="N24" s="9" t="n">
        <f aca="false">L24/K24</f>
        <v>815.588636363636</v>
      </c>
      <c r="O24" s="9" t="n">
        <f aca="false">100</f>
        <v>100</v>
      </c>
    </row>
    <row r="25" customFormat="false" ht="15" hidden="false" customHeight="false" outlineLevel="0" collapsed="false">
      <c r="B25" s="7" t="s">
        <v>29</v>
      </c>
      <c r="C25" s="9" t="n">
        <v>0.1827</v>
      </c>
      <c r="D25" s="9" t="n">
        <v>3504.773638</v>
      </c>
      <c r="E25" s="9" t="n">
        <v>1991</v>
      </c>
      <c r="F25" s="9" t="n">
        <v>65535</v>
      </c>
      <c r="G25" s="9" t="n">
        <v>640.322144</v>
      </c>
      <c r="H25" s="9" t="n">
        <v>102451543</v>
      </c>
      <c r="I25" s="9" t="n">
        <f aca="false">G25-G23</f>
        <v>118.762125</v>
      </c>
      <c r="J25" s="16"/>
      <c r="K25" s="15"/>
      <c r="L25" s="9" t="n">
        <f aca="false">100000000*I25+2000000000</f>
        <v>13876212500</v>
      </c>
      <c r="M25" s="15"/>
      <c r="N25" s="9" t="n">
        <f aca="false">L25/K24</f>
        <v>56.065505050505</v>
      </c>
      <c r="O25" s="9" t="n">
        <f aca="false">N25*100/N24</f>
        <v>6.87423813314483</v>
      </c>
    </row>
    <row r="26" customFormat="false" ht="15" hidden="false" customHeight="false" outlineLevel="0" collapsed="false">
      <c r="B26" s="7" t="s">
        <v>30</v>
      </c>
      <c r="C26" s="9" t="n">
        <v>0.1827</v>
      </c>
      <c r="D26" s="9" t="n">
        <v>3209.486043</v>
      </c>
      <c r="E26" s="9" t="n">
        <v>2179</v>
      </c>
      <c r="F26" s="9" t="n">
        <v>16459</v>
      </c>
      <c r="G26" s="9" t="n">
        <v>586.3731</v>
      </c>
      <c r="H26" s="9" t="n">
        <v>93819696</v>
      </c>
      <c r="I26" s="9" t="n">
        <f aca="false">G26-G23</f>
        <v>64.813081</v>
      </c>
      <c r="J26" s="16"/>
      <c r="K26" s="15"/>
      <c r="L26" s="9" t="n">
        <f aca="false">100000000*I26+2000000000</f>
        <v>8481308100</v>
      </c>
      <c r="M26" s="15"/>
      <c r="N26" s="9" t="n">
        <f aca="false">L26/K24</f>
        <v>34.2679115151515</v>
      </c>
      <c r="O26" s="9" t="n">
        <f aca="false">N26*100/N24</f>
        <v>4.20161708823428</v>
      </c>
    </row>
    <row r="27" customFormat="false" ht="15" hidden="false" customHeight="false" outlineLevel="0" collapsed="false">
      <c r="B27" s="13" t="s">
        <v>31</v>
      </c>
      <c r="C27" s="9" t="n">
        <v>0.1827</v>
      </c>
      <c r="D27" s="9" t="n">
        <v>4043.82697</v>
      </c>
      <c r="E27" s="9" t="n">
        <v>2968</v>
      </c>
      <c r="F27" s="9" t="n">
        <v>65535</v>
      </c>
      <c r="G27" s="9" t="n">
        <v>738.807187</v>
      </c>
      <c r="H27" s="9" t="n">
        <v>118209150</v>
      </c>
      <c r="I27" s="15"/>
      <c r="J27" s="15"/>
      <c r="K27" s="15"/>
      <c r="L27" s="15"/>
      <c r="M27" s="15"/>
      <c r="N27" s="15"/>
      <c r="O27" s="15"/>
    </row>
    <row r="28" customFormat="false" ht="15" hidden="false" customHeight="false" outlineLevel="0" collapsed="false">
      <c r="B28" s="13" t="s">
        <v>32</v>
      </c>
      <c r="C28" s="9" t="n">
        <v>0.1827</v>
      </c>
      <c r="D28" s="9" t="n">
        <v>3757.602833</v>
      </c>
      <c r="E28" s="9" t="n">
        <v>2442</v>
      </c>
      <c r="F28" s="9" t="n">
        <v>18563</v>
      </c>
      <c r="G28" s="9" t="n">
        <v>686.514037</v>
      </c>
      <c r="H28" s="9" t="n">
        <v>109842246</v>
      </c>
      <c r="I28" s="15"/>
      <c r="J28" s="15"/>
      <c r="K28" s="15"/>
      <c r="L28" s="15"/>
      <c r="M28" s="15"/>
      <c r="N28" s="15"/>
      <c r="O28" s="15"/>
    </row>
    <row r="29" customFormat="false" ht="15" hidden="false" customHeight="false" outlineLevel="0" collapsed="false">
      <c r="B29" s="13" t="s">
        <v>33</v>
      </c>
      <c r="C29" s="9" t="n">
        <v>0.1827</v>
      </c>
      <c r="D29" s="9" t="n">
        <v>3228.723146</v>
      </c>
      <c r="E29" s="9" t="n">
        <v>2367</v>
      </c>
      <c r="F29" s="9" t="n">
        <v>4659</v>
      </c>
      <c r="G29" s="9" t="n">
        <v>589.887719</v>
      </c>
      <c r="H29" s="9" t="n">
        <v>94382035</v>
      </c>
      <c r="I29" s="15"/>
      <c r="J29" s="15"/>
      <c r="K29" s="15"/>
      <c r="L29" s="15"/>
      <c r="M29" s="15"/>
      <c r="N29" s="15"/>
      <c r="O29" s="15"/>
    </row>
    <row r="30" customFormat="false" ht="15" hidden="false" customHeight="false" outlineLevel="0" collapsed="false">
      <c r="B30" s="7" t="s">
        <v>34</v>
      </c>
      <c r="C30" s="9" t="n">
        <v>0.1827</v>
      </c>
      <c r="D30" s="9" t="n">
        <v>2965.978175</v>
      </c>
      <c r="E30" s="9" t="n">
        <v>2104</v>
      </c>
      <c r="F30" s="9" t="n">
        <v>45732</v>
      </c>
      <c r="G30" s="9" t="n">
        <v>541.884212</v>
      </c>
      <c r="H30" s="9" t="n">
        <v>86701474</v>
      </c>
      <c r="I30" s="15"/>
      <c r="J30" s="15"/>
      <c r="K30" s="15"/>
      <c r="L30" s="15"/>
      <c r="M30" s="15"/>
      <c r="N30" s="15"/>
      <c r="O30" s="15"/>
    </row>
    <row r="31" customFormat="false" ht="15" hidden="false" customHeight="false" outlineLevel="0" collapsed="false">
      <c r="B31" s="7" t="s">
        <v>35</v>
      </c>
      <c r="C31" s="9" t="n">
        <v>0.1827</v>
      </c>
      <c r="D31" s="9" t="n">
        <v>3312.597325</v>
      </c>
      <c r="E31" s="9" t="n">
        <v>2179</v>
      </c>
      <c r="F31" s="9" t="n">
        <v>26755</v>
      </c>
      <c r="G31" s="9" t="n">
        <v>605.211531</v>
      </c>
      <c r="H31" s="9" t="n">
        <v>96833845</v>
      </c>
      <c r="I31" s="15"/>
      <c r="J31" s="15"/>
      <c r="K31" s="15"/>
      <c r="L31" s="15"/>
      <c r="M31" s="15"/>
      <c r="N31" s="15"/>
      <c r="O31" s="15"/>
    </row>
    <row r="32" customFormat="false" ht="15" hidden="false" customHeight="false" outlineLevel="0" collapsed="false">
      <c r="B32" s="7" t="s">
        <v>36</v>
      </c>
      <c r="C32" s="9" t="n">
        <v>0.1827</v>
      </c>
      <c r="D32" s="9" t="n">
        <v>2956.791393</v>
      </c>
      <c r="E32" s="9" t="n">
        <v>2141</v>
      </c>
      <c r="F32" s="9" t="n">
        <v>36037</v>
      </c>
      <c r="G32" s="9" t="n">
        <v>540.205788</v>
      </c>
      <c r="H32" s="9" t="n">
        <v>86432926</v>
      </c>
      <c r="I32" s="15"/>
      <c r="J32" s="15"/>
      <c r="K32" s="15"/>
      <c r="L32" s="15"/>
      <c r="M32" s="15"/>
      <c r="N32" s="15"/>
      <c r="O32" s="15"/>
    </row>
    <row r="33" customFormat="false" ht="15" hidden="false" customHeight="false" outlineLevel="0" collapsed="false">
      <c r="B33" s="7" t="s">
        <v>37</v>
      </c>
      <c r="C33" s="9" t="n">
        <v>0.1827</v>
      </c>
      <c r="D33" s="9" t="n">
        <v>3178.762692</v>
      </c>
      <c r="E33" s="9" t="n">
        <v>2217</v>
      </c>
      <c r="F33" s="9" t="n">
        <v>6613</v>
      </c>
      <c r="G33" s="9" t="n">
        <v>580.759944</v>
      </c>
      <c r="H33" s="9" t="n">
        <v>92921591</v>
      </c>
      <c r="I33" s="15"/>
      <c r="J33" s="15"/>
      <c r="K33" s="15"/>
      <c r="L33" s="15"/>
      <c r="M33" s="15"/>
      <c r="N33" s="15"/>
      <c r="O33" s="15"/>
    </row>
    <row r="34" customFormat="false" ht="17" hidden="false" customHeight="false" outlineLevel="0" collapsed="false"/>
    <row r="35" customFormat="false" ht="17" hidden="false" customHeight="false" outlineLevel="0" collapsed="false">
      <c r="A35" s="2" t="s">
        <v>8</v>
      </c>
      <c r="B35" s="21"/>
      <c r="C35" s="11" t="s">
        <v>12</v>
      </c>
      <c r="D35" s="11" t="s">
        <v>13</v>
      </c>
      <c r="E35" s="11" t="s">
        <v>14</v>
      </c>
      <c r="F35" s="11" t="s">
        <v>15</v>
      </c>
      <c r="G35" s="11" t="s">
        <v>16</v>
      </c>
      <c r="H35" s="11" t="s">
        <v>17</v>
      </c>
      <c r="I35" s="11" t="s">
        <v>18</v>
      </c>
      <c r="J35" s="12" t="s">
        <v>19</v>
      </c>
      <c r="K35" s="11" t="s">
        <v>20</v>
      </c>
      <c r="L35" s="11" t="s">
        <v>21</v>
      </c>
      <c r="M35" s="11" t="s">
        <v>22</v>
      </c>
      <c r="N35" s="12" t="s">
        <v>23</v>
      </c>
      <c r="O35" s="12" t="s">
        <v>19</v>
      </c>
    </row>
    <row r="36" customFormat="false" ht="15" hidden="false" customHeight="false" outlineLevel="0" collapsed="false">
      <c r="B36" s="13" t="s">
        <v>24</v>
      </c>
      <c r="C36" s="9" t="n">
        <v>0.217688</v>
      </c>
      <c r="D36" s="9" t="n">
        <v>10092.726242</v>
      </c>
      <c r="E36" s="9" t="n">
        <v>2122</v>
      </c>
      <c r="F36" s="9" t="n">
        <v>51645</v>
      </c>
      <c r="G36" s="9" t="n">
        <v>2197.060344</v>
      </c>
      <c r="H36" s="9" t="n">
        <v>351529655</v>
      </c>
      <c r="I36" s="9" t="n">
        <f aca="false">G36-G43</f>
        <v>1519.148238</v>
      </c>
      <c r="J36" s="14" t="n">
        <v>100</v>
      </c>
      <c r="K36" s="15"/>
      <c r="L36" s="9" t="n">
        <v>217978849591.558</v>
      </c>
      <c r="M36" s="9" t="n">
        <f aca="false">I36/L36</f>
        <v>6.96924605688365E-009</v>
      </c>
      <c r="N36" s="15"/>
      <c r="O36" s="16"/>
    </row>
    <row r="37" customFormat="false" ht="15" hidden="false" customHeight="false" outlineLevel="0" collapsed="false">
      <c r="B37" s="13" t="s">
        <v>25</v>
      </c>
      <c r="C37" s="9" t="n">
        <v>0.217688</v>
      </c>
      <c r="D37" s="9" t="n">
        <v>6325.234109</v>
      </c>
      <c r="E37" s="9" t="n">
        <v>1933</v>
      </c>
      <c r="F37" s="9" t="n">
        <v>28181</v>
      </c>
      <c r="G37" s="9" t="n">
        <v>1376.9244</v>
      </c>
      <c r="H37" s="9" t="n">
        <v>220307904</v>
      </c>
      <c r="I37" s="9" t="n">
        <f aca="false">G37-G44</f>
        <v>807.177819</v>
      </c>
      <c r="J37" s="14" t="n">
        <f aca="false">I37*J36/I36</f>
        <v>53.1335783308857</v>
      </c>
      <c r="K37" s="15"/>
      <c r="L37" s="9" t="n">
        <v>108989424795.779</v>
      </c>
      <c r="M37" s="9" t="n">
        <f aca="false">I37/L37</f>
        <v>7.40601962541288E-009</v>
      </c>
      <c r="N37" s="15"/>
      <c r="O37" s="16"/>
    </row>
    <row r="38" customFormat="false" ht="15" hidden="false" customHeight="false" outlineLevel="0" collapsed="false">
      <c r="B38" s="13" t="s">
        <v>26</v>
      </c>
      <c r="C38" s="9" t="n">
        <v>0.217688</v>
      </c>
      <c r="D38" s="9" t="n">
        <v>3983.387281</v>
      </c>
      <c r="E38" s="9" t="n">
        <v>1485</v>
      </c>
      <c r="F38" s="9" t="n">
        <v>15871</v>
      </c>
      <c r="G38" s="9" t="n">
        <v>867.133619</v>
      </c>
      <c r="H38" s="9" t="n">
        <v>138741379</v>
      </c>
      <c r="I38" s="9" t="n">
        <f aca="false">G38-G45</f>
        <v>371.365707</v>
      </c>
      <c r="J38" s="22" t="n">
        <f aca="false">I38*100/I36</f>
        <v>24.44565301204</v>
      </c>
      <c r="K38" s="15"/>
      <c r="L38" s="9" t="n">
        <v>54494712397.8895</v>
      </c>
      <c r="M38" s="18" t="n">
        <f aca="false">I38/L38</f>
        <v>6.81471083448423E-009</v>
      </c>
      <c r="N38" s="19"/>
      <c r="O38" s="16"/>
    </row>
    <row r="39" customFormat="false" ht="15" hidden="false" customHeight="false" outlineLevel="0" collapsed="false">
      <c r="B39" s="7" t="s">
        <v>27</v>
      </c>
      <c r="C39" s="9" t="n">
        <v>0.217688</v>
      </c>
      <c r="D39" s="9" t="n">
        <v>1747.327993</v>
      </c>
      <c r="E39" s="9" t="n">
        <v>1273</v>
      </c>
      <c r="F39" s="9" t="n">
        <v>2924</v>
      </c>
      <c r="G39" s="9" t="n">
        <v>380.371463</v>
      </c>
      <c r="H39" s="9" t="n">
        <v>60859434</v>
      </c>
      <c r="I39" s="9" t="n">
        <v>0</v>
      </c>
      <c r="J39" s="16"/>
      <c r="K39" s="24"/>
      <c r="L39" s="15"/>
      <c r="M39" s="15"/>
      <c r="N39" s="15"/>
      <c r="O39" s="16"/>
    </row>
    <row r="40" customFormat="false" ht="15" hidden="false" customHeight="false" outlineLevel="0" collapsed="false">
      <c r="B40" s="7" t="s">
        <v>28</v>
      </c>
      <c r="C40" s="9" t="n">
        <v>0.217688</v>
      </c>
      <c r="D40" s="9" t="n">
        <v>8377.241803</v>
      </c>
      <c r="E40" s="9" t="n">
        <v>1344</v>
      </c>
      <c r="F40" s="9" t="n">
        <v>21106</v>
      </c>
      <c r="G40" s="9" t="n">
        <v>1823.620825</v>
      </c>
      <c r="H40" s="9" t="n">
        <v>291779332</v>
      </c>
      <c r="I40" s="9" t="n">
        <f aca="false">G40-G39</f>
        <v>1443.249362</v>
      </c>
      <c r="J40" s="16"/>
      <c r="K40" s="25" t="n">
        <v>247500000</v>
      </c>
      <c r="L40" s="9" t="n">
        <f aca="false">100000000*I40+2000000000</f>
        <v>146324936200</v>
      </c>
      <c r="M40" s="15"/>
      <c r="N40" s="9" t="n">
        <f aca="false">L40/K40</f>
        <v>591.211863434343</v>
      </c>
      <c r="O40" s="9" t="n">
        <v>100</v>
      </c>
    </row>
    <row r="41" customFormat="false" ht="15" hidden="false" customHeight="false" outlineLevel="0" collapsed="false">
      <c r="B41" s="7" t="s">
        <v>29</v>
      </c>
      <c r="C41" s="9" t="n">
        <v>0.217688</v>
      </c>
      <c r="D41" s="9" t="n">
        <v>2368.507781</v>
      </c>
      <c r="E41" s="9" t="n">
        <v>1344</v>
      </c>
      <c r="F41" s="9" t="n">
        <v>5919</v>
      </c>
      <c r="G41" s="9" t="n">
        <v>515.594538</v>
      </c>
      <c r="H41" s="9" t="n">
        <v>82495126</v>
      </c>
      <c r="I41" s="9" t="n">
        <f aca="false">G41-G39</f>
        <v>135.223075</v>
      </c>
      <c r="J41" s="16"/>
      <c r="K41" s="15"/>
      <c r="L41" s="9" t="n">
        <f aca="false">100000000*I41+2000000000</f>
        <v>15522307500</v>
      </c>
      <c r="M41" s="15"/>
      <c r="N41" s="9" t="n">
        <f aca="false">L41/K40</f>
        <v>62.716393939394</v>
      </c>
      <c r="O41" s="9" t="n">
        <f aca="false">N41*100/N40</f>
        <v>10.6081081619498</v>
      </c>
    </row>
    <row r="42" customFormat="false" ht="15" hidden="false" customHeight="false" outlineLevel="0" collapsed="false">
      <c r="B42" s="7" t="s">
        <v>30</v>
      </c>
      <c r="C42" s="9" t="n">
        <v>0.217688</v>
      </c>
      <c r="D42" s="9" t="n">
        <v>2167.68151</v>
      </c>
      <c r="E42" s="9" t="n">
        <v>1438</v>
      </c>
      <c r="F42" s="9" t="n">
        <v>3301</v>
      </c>
      <c r="G42" s="9" t="n">
        <v>471.877169</v>
      </c>
      <c r="H42" s="9" t="n">
        <v>75500347</v>
      </c>
      <c r="I42" s="9" t="n">
        <f aca="false">G42-G39</f>
        <v>91.505706</v>
      </c>
      <c r="J42" s="16"/>
      <c r="K42" s="15"/>
      <c r="L42" s="9" t="n">
        <f aca="false">100000000*I42+2000000000</f>
        <v>11150570600</v>
      </c>
      <c r="M42" s="15"/>
      <c r="N42" s="9" t="n">
        <f aca="false">L42/K40</f>
        <v>45.0528105050505</v>
      </c>
      <c r="O42" s="9" t="n">
        <f aca="false">N42*100/N40</f>
        <v>7.62041719584908</v>
      </c>
    </row>
    <row r="43" customFormat="false" ht="15" hidden="false" customHeight="false" outlineLevel="0" collapsed="false">
      <c r="B43" s="13" t="s">
        <v>31</v>
      </c>
      <c r="C43" s="9" t="n">
        <v>0.217688</v>
      </c>
      <c r="D43" s="9" t="n">
        <v>3114.152656</v>
      </c>
      <c r="E43" s="9" t="n">
        <v>2051</v>
      </c>
      <c r="F43" s="9" t="n">
        <v>65535</v>
      </c>
      <c r="G43" s="9" t="n">
        <v>677.912106</v>
      </c>
      <c r="H43" s="9" t="n">
        <v>108465937</v>
      </c>
      <c r="I43" s="15"/>
      <c r="J43" s="15"/>
      <c r="K43" s="15"/>
      <c r="L43" s="15"/>
      <c r="M43" s="15"/>
      <c r="N43" s="15"/>
      <c r="O43" s="15"/>
    </row>
    <row r="44" customFormat="false" ht="15" hidden="false" customHeight="false" outlineLevel="0" collapsed="false">
      <c r="B44" s="13" t="s">
        <v>32</v>
      </c>
      <c r="C44" s="9" t="n">
        <v>0.217688</v>
      </c>
      <c r="D44" s="9" t="n">
        <v>2617.268246</v>
      </c>
      <c r="E44" s="9" t="n">
        <v>1910</v>
      </c>
      <c r="F44" s="9" t="n">
        <v>6956</v>
      </c>
      <c r="G44" s="9" t="n">
        <v>569.746581</v>
      </c>
      <c r="H44" s="9" t="n">
        <v>91159453</v>
      </c>
      <c r="I44" s="15"/>
      <c r="J44" s="15"/>
      <c r="K44" s="15"/>
      <c r="L44" s="15"/>
      <c r="M44" s="15"/>
      <c r="N44" s="15"/>
      <c r="O44" s="15"/>
    </row>
    <row r="45" customFormat="false" ht="15" hidden="false" customHeight="false" outlineLevel="0" collapsed="false">
      <c r="B45" s="13" t="s">
        <v>33</v>
      </c>
      <c r="C45" s="9" t="n">
        <v>0.217688</v>
      </c>
      <c r="D45" s="9" t="n">
        <v>2277.4294</v>
      </c>
      <c r="E45" s="9" t="n">
        <v>1603</v>
      </c>
      <c r="F45" s="9" t="n">
        <v>4457</v>
      </c>
      <c r="G45" s="9" t="n">
        <v>495.767912</v>
      </c>
      <c r="H45" s="9" t="n">
        <v>79322866</v>
      </c>
      <c r="I45" s="15"/>
      <c r="J45" s="15"/>
      <c r="K45" s="15"/>
      <c r="L45" s="15"/>
      <c r="M45" s="15"/>
      <c r="N45" s="15"/>
      <c r="O45" s="15"/>
    </row>
    <row r="46" customFormat="false" ht="15" hidden="false" customHeight="false" outlineLevel="0" collapsed="false">
      <c r="B46" s="7" t="s">
        <v>34</v>
      </c>
      <c r="C46" s="9" t="n">
        <v>0.217688</v>
      </c>
      <c r="D46" s="9" t="n">
        <v>1828.157939</v>
      </c>
      <c r="E46" s="9" t="n">
        <v>1297</v>
      </c>
      <c r="F46" s="9" t="n">
        <v>3348</v>
      </c>
      <c r="G46" s="9" t="n">
        <v>397.967131</v>
      </c>
      <c r="H46" s="9" t="n">
        <v>63674741</v>
      </c>
      <c r="I46" s="15"/>
      <c r="J46" s="15"/>
      <c r="K46" s="15"/>
      <c r="L46" s="15"/>
      <c r="M46" s="15"/>
      <c r="N46" s="15"/>
      <c r="O46" s="15"/>
    </row>
    <row r="47" customFormat="false" ht="15" hidden="false" customHeight="false" outlineLevel="0" collapsed="false">
      <c r="B47" s="7" t="s">
        <v>35</v>
      </c>
      <c r="C47" s="9" t="n">
        <v>0.217688</v>
      </c>
      <c r="D47" s="9" t="n">
        <v>2016.13095</v>
      </c>
      <c r="E47" s="9" t="n">
        <v>1391</v>
      </c>
      <c r="F47" s="9" t="n">
        <v>6650</v>
      </c>
      <c r="G47" s="9" t="n">
        <v>438.886506</v>
      </c>
      <c r="H47" s="9" t="n">
        <v>70221841</v>
      </c>
      <c r="I47" s="15"/>
      <c r="J47" s="15"/>
      <c r="K47" s="15"/>
      <c r="L47" s="15"/>
      <c r="M47" s="15"/>
      <c r="N47" s="15"/>
      <c r="O47" s="15"/>
    </row>
    <row r="48" customFormat="false" ht="15" hidden="false" customHeight="false" outlineLevel="0" collapsed="false">
      <c r="B48" s="7" t="s">
        <v>36</v>
      </c>
      <c r="C48" s="9" t="n">
        <v>0.217688</v>
      </c>
      <c r="D48" s="9" t="n">
        <v>1875.970399</v>
      </c>
      <c r="E48" s="9" t="n">
        <v>1367</v>
      </c>
      <c r="F48" s="9" t="n">
        <v>2947</v>
      </c>
      <c r="G48" s="9" t="n">
        <v>408.375306</v>
      </c>
      <c r="H48" s="9" t="n">
        <v>65340049</v>
      </c>
      <c r="I48" s="15"/>
      <c r="J48" s="15"/>
      <c r="K48" s="15"/>
      <c r="L48" s="15"/>
      <c r="M48" s="15"/>
      <c r="N48" s="15"/>
      <c r="O48" s="15"/>
    </row>
    <row r="49" customFormat="false" ht="15" hidden="false" customHeight="false" outlineLevel="0" collapsed="false">
      <c r="B49" s="7" t="s">
        <v>37</v>
      </c>
      <c r="C49" s="9" t="n">
        <v>0.217688</v>
      </c>
      <c r="D49" s="9" t="n">
        <v>2076.494401</v>
      </c>
      <c r="E49" s="9" t="n">
        <v>1438</v>
      </c>
      <c r="F49" s="9" t="n">
        <v>12640</v>
      </c>
      <c r="G49" s="9" t="n">
        <v>452.026875</v>
      </c>
      <c r="H49" s="9" t="n">
        <v>72324300</v>
      </c>
      <c r="I49" s="15"/>
      <c r="J49" s="15"/>
      <c r="K49" s="15"/>
      <c r="L49" s="15"/>
      <c r="M49" s="15"/>
      <c r="N49" s="15"/>
      <c r="O49" s="1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L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38671875" defaultRowHeight="16" zeroHeight="false" outlineLevelRow="0" outlineLevelCol="0"/>
  <cols>
    <col collapsed="false" customWidth="true" hidden="false" outlineLevel="0" max="3" min="3" style="0" width="14.16"/>
    <col collapsed="false" customWidth="true" hidden="false" outlineLevel="0" max="5" min="5" style="0" width="24.66"/>
    <col collapsed="false" customWidth="true" hidden="false" outlineLevel="0" max="6" min="6" style="0" width="30.33"/>
    <col collapsed="false" customWidth="true" hidden="false" outlineLevel="0" max="7" min="7" style="0" width="33.66"/>
    <col collapsed="false" customWidth="true" hidden="false" outlineLevel="0" max="11" min="9" style="0" width="29.5"/>
    <col collapsed="false" customWidth="true" hidden="false" outlineLevel="0" max="12" min="12" style="0" width="18.66"/>
    <col collapsed="false" customWidth="true" hidden="false" outlineLevel="0" max="14" min="13" style="0" width="34.16"/>
    <col collapsed="false" customWidth="true" hidden="false" outlineLevel="0" max="17" min="15" style="0" width="42.33"/>
    <col collapsed="false" customWidth="true" hidden="false" outlineLevel="0" max="18" min="18" style="0" width="18.33"/>
  </cols>
  <sheetData>
    <row r="2" customFormat="false" ht="17" hidden="false" customHeight="false" outlineLevel="0" collapsed="false">
      <c r="B2" s="26" t="s">
        <v>41</v>
      </c>
      <c r="C2" s="26"/>
    </row>
    <row r="3" customFormat="false" ht="17" hidden="false" customHeight="false" outlineLevel="0" collapsed="false">
      <c r="B3" s="27" t="s">
        <v>42</v>
      </c>
      <c r="C3" s="28" t="s">
        <v>43</v>
      </c>
      <c r="D3" s="28" t="s">
        <v>44</v>
      </c>
      <c r="E3" s="28" t="s">
        <v>45</v>
      </c>
      <c r="F3" s="28" t="s">
        <v>46</v>
      </c>
      <c r="G3" s="29" t="s">
        <v>47</v>
      </c>
    </row>
    <row r="4" customFormat="false" ht="15" hidden="false" customHeight="false" outlineLevel="0" collapsed="false">
      <c r="B4" s="30" t="s">
        <v>48</v>
      </c>
      <c r="C4" s="31" t="s">
        <v>49</v>
      </c>
      <c r="D4" s="32" t="n">
        <v>1</v>
      </c>
      <c r="E4" s="32" t="n">
        <v>194613.109375</v>
      </c>
      <c r="F4" s="32" t="n">
        <f aca="false">AVERAGE(E4:E5)</f>
        <v>199270.1171875</v>
      </c>
      <c r="G4" s="33" t="n">
        <v>100</v>
      </c>
    </row>
    <row r="5" customFormat="false" ht="15" hidden="false" customHeight="false" outlineLevel="0" collapsed="false">
      <c r="B5" s="30"/>
      <c r="C5" s="31"/>
      <c r="D5" s="34" t="n">
        <v>2</v>
      </c>
      <c r="E5" s="34" t="n">
        <v>203927.125</v>
      </c>
      <c r="F5" s="35"/>
      <c r="G5" s="36"/>
    </row>
    <row r="6" customFormat="false" ht="15" hidden="false" customHeight="false" outlineLevel="0" collapsed="false">
      <c r="B6" s="37" t="s">
        <v>50</v>
      </c>
      <c r="C6" s="38" t="s">
        <v>49</v>
      </c>
      <c r="D6" s="39" t="n">
        <v>1</v>
      </c>
      <c r="E6" s="39" t="n">
        <v>1798630.375</v>
      </c>
      <c r="F6" s="39" t="n">
        <f aca="false">AVERAGE(E6:E7)</f>
        <v>2665153.3125</v>
      </c>
      <c r="G6" s="40" t="n">
        <f aca="false">F6*100/F4</f>
        <v>1337.45759279715</v>
      </c>
    </row>
    <row r="7" customFormat="false" ht="15" hidden="false" customHeight="false" outlineLevel="0" collapsed="false">
      <c r="B7" s="37"/>
      <c r="C7" s="38"/>
      <c r="D7" s="34" t="n">
        <v>2</v>
      </c>
      <c r="E7" s="34" t="n">
        <v>3531676.25</v>
      </c>
      <c r="F7" s="35"/>
      <c r="G7" s="36"/>
    </row>
    <row r="8" customFormat="false" ht="15" hidden="false" customHeight="false" outlineLevel="0" collapsed="false">
      <c r="B8" s="37" t="s">
        <v>50</v>
      </c>
      <c r="C8" s="38" t="s">
        <v>51</v>
      </c>
      <c r="D8" s="39" t="n">
        <v>1</v>
      </c>
      <c r="E8" s="39" t="n">
        <v>37649.3515625</v>
      </c>
      <c r="F8" s="39" t="n">
        <f aca="false">AVERAGE(E8:E9)</f>
        <v>40154.087890625</v>
      </c>
      <c r="G8" s="40" t="n">
        <f aca="false">F8*100/F4</f>
        <v>20.1505817617614</v>
      </c>
    </row>
    <row r="9" customFormat="false" ht="15" hidden="false" customHeight="false" outlineLevel="0" collapsed="false">
      <c r="B9" s="37"/>
      <c r="C9" s="38"/>
      <c r="D9" s="34" t="n">
        <v>2</v>
      </c>
      <c r="E9" s="34" t="n">
        <v>42658.82421875</v>
      </c>
      <c r="F9" s="35"/>
      <c r="G9" s="36"/>
    </row>
    <row r="10" customFormat="false" ht="15" hidden="false" customHeight="false" outlineLevel="0" collapsed="false">
      <c r="B10" s="41" t="s">
        <v>52</v>
      </c>
      <c r="C10" s="42" t="s">
        <v>53</v>
      </c>
      <c r="D10" s="32" t="n">
        <v>1</v>
      </c>
      <c r="E10" s="43" t="s">
        <v>54</v>
      </c>
      <c r="F10" s="44"/>
      <c r="G10" s="45"/>
    </row>
    <row r="11" customFormat="false" ht="15" hidden="false" customHeight="false" outlineLevel="0" collapsed="false">
      <c r="B11" s="41"/>
      <c r="C11" s="42"/>
      <c r="D11" s="46" t="n">
        <v>2</v>
      </c>
      <c r="E11" s="47" t="s">
        <v>54</v>
      </c>
      <c r="F11" s="48"/>
      <c r="G11" s="49"/>
    </row>
    <row r="12" customFormat="false" ht="16" hidden="false" customHeight="false" outlineLevel="0" collapsed="false">
      <c r="A12" s="0" t="s">
        <v>55</v>
      </c>
    </row>
    <row r="13" customFormat="false" ht="17" hidden="false" customHeight="false" outlineLevel="0" collapsed="false">
      <c r="B13" s="26" t="s">
        <v>56</v>
      </c>
      <c r="C13" s="26"/>
    </row>
    <row r="14" customFormat="false" ht="17" hidden="false" customHeight="false" outlineLevel="0" collapsed="false">
      <c r="B14" s="27" t="s">
        <v>42</v>
      </c>
      <c r="C14" s="28" t="s">
        <v>43</v>
      </c>
      <c r="D14" s="28" t="s">
        <v>44</v>
      </c>
      <c r="E14" s="28" t="s">
        <v>45</v>
      </c>
      <c r="F14" s="28" t="s">
        <v>46</v>
      </c>
      <c r="G14" s="29" t="s">
        <v>57</v>
      </c>
    </row>
    <row r="15" customFormat="false" ht="15" hidden="false" customHeight="false" outlineLevel="0" collapsed="false">
      <c r="B15" s="30" t="s">
        <v>48</v>
      </c>
      <c r="C15" s="31" t="s">
        <v>49</v>
      </c>
      <c r="D15" s="32" t="n">
        <v>1</v>
      </c>
      <c r="E15" s="32" t="n">
        <v>662221</v>
      </c>
      <c r="F15" s="32" t="n">
        <f aca="false">AVERAGE(E15:E16)</f>
        <v>651248.5</v>
      </c>
      <c r="G15" s="33" t="n">
        <v>100</v>
      </c>
    </row>
    <row r="16" customFormat="false" ht="16" hidden="false" customHeight="false" outlineLevel="0" collapsed="false">
      <c r="B16" s="30"/>
      <c r="C16" s="31"/>
      <c r="D16" s="32" t="n">
        <v>2</v>
      </c>
      <c r="E16" s="32" t="n">
        <v>640276</v>
      </c>
      <c r="F16" s="44"/>
      <c r="G16" s="45"/>
    </row>
    <row r="17" customFormat="false" ht="16" hidden="false" customHeight="false" outlineLevel="0" collapsed="false">
      <c r="B17" s="37" t="s">
        <v>50</v>
      </c>
      <c r="C17" s="38" t="s">
        <v>49</v>
      </c>
      <c r="D17" s="39" t="n">
        <v>1</v>
      </c>
      <c r="E17" s="39" t="n">
        <v>2242080</v>
      </c>
      <c r="F17" s="39" t="n">
        <f aca="false">AVERAGE(E17:E18)</f>
        <v>2389684.5</v>
      </c>
      <c r="G17" s="40" t="n">
        <f aca="false">F17*100/F15</f>
        <v>366.938964158843</v>
      </c>
    </row>
    <row r="18" customFormat="false" ht="16" hidden="false" customHeight="false" outlineLevel="0" collapsed="false">
      <c r="B18" s="37"/>
      <c r="C18" s="38"/>
      <c r="D18" s="34" t="n">
        <v>2</v>
      </c>
      <c r="E18" s="34" t="n">
        <v>2537289</v>
      </c>
      <c r="F18" s="35"/>
      <c r="G18" s="36"/>
    </row>
    <row r="19" customFormat="false" ht="16" hidden="false" customHeight="false" outlineLevel="0" collapsed="false">
      <c r="B19" s="37" t="s">
        <v>50</v>
      </c>
      <c r="C19" s="38" t="s">
        <v>51</v>
      </c>
      <c r="D19" s="39" t="n">
        <v>1</v>
      </c>
      <c r="E19" s="39" t="n">
        <v>170479</v>
      </c>
      <c r="F19" s="39" t="n">
        <f aca="false">AVERAGE(E19:E20)</f>
        <v>177880</v>
      </c>
      <c r="G19" s="40" t="n">
        <f aca="false">F19*100/F15</f>
        <v>27.3136905497671</v>
      </c>
    </row>
    <row r="20" customFormat="false" ht="16" hidden="false" customHeight="false" outlineLevel="0" collapsed="false">
      <c r="B20" s="37"/>
      <c r="C20" s="38"/>
      <c r="D20" s="34" t="n">
        <v>2</v>
      </c>
      <c r="E20" s="34" t="n">
        <v>185281</v>
      </c>
      <c r="F20" s="35"/>
      <c r="G20" s="36"/>
    </row>
    <row r="21" customFormat="false" ht="16" hidden="false" customHeight="false" outlineLevel="0" collapsed="false">
      <c r="B21" s="41" t="s">
        <v>52</v>
      </c>
      <c r="C21" s="42" t="s">
        <v>53</v>
      </c>
      <c r="D21" s="39" t="n">
        <v>1</v>
      </c>
      <c r="E21" s="39" t="n">
        <v>198526</v>
      </c>
      <c r="F21" s="39" t="n">
        <f aca="false">AVERAGE(E21:E22)</f>
        <v>213474</v>
      </c>
      <c r="G21" s="40" t="n">
        <f aca="false">F21*100/F15</f>
        <v>32.7791925816336</v>
      </c>
    </row>
    <row r="22" customFormat="false" ht="17" hidden="false" customHeight="false" outlineLevel="0" collapsed="false">
      <c r="B22" s="41"/>
      <c r="C22" s="42"/>
      <c r="D22" s="46" t="n">
        <v>2</v>
      </c>
      <c r="E22" s="46" t="n">
        <v>228422</v>
      </c>
      <c r="F22" s="48"/>
      <c r="G22" s="49"/>
    </row>
    <row r="23" customFormat="false" ht="16" hidden="false" customHeight="false" outlineLevel="0" collapsed="false">
      <c r="A23" s="0" t="s">
        <v>58</v>
      </c>
    </row>
    <row r="25" customFormat="false" ht="17" hidden="false" customHeight="false" outlineLevel="0" collapsed="false">
      <c r="B25" s="26" t="s">
        <v>59</v>
      </c>
      <c r="C25" s="26"/>
    </row>
    <row r="26" customFormat="false" ht="17" hidden="false" customHeight="false" outlineLevel="0" collapsed="false">
      <c r="B26" s="27" t="s">
        <v>42</v>
      </c>
      <c r="C26" s="28" t="s">
        <v>43</v>
      </c>
      <c r="D26" s="28" t="s">
        <v>44</v>
      </c>
      <c r="E26" s="28" t="s">
        <v>60</v>
      </c>
      <c r="F26" s="28" t="s">
        <v>61</v>
      </c>
      <c r="G26" s="28" t="s">
        <v>62</v>
      </c>
      <c r="H26" s="28" t="s">
        <v>63</v>
      </c>
      <c r="I26" s="50" t="s">
        <v>64</v>
      </c>
      <c r="J26" s="28" t="s">
        <v>65</v>
      </c>
      <c r="K26" s="28" t="s">
        <v>66</v>
      </c>
      <c r="L26" s="29" t="s">
        <v>57</v>
      </c>
    </row>
    <row r="27" customFormat="false" ht="15" hidden="false" customHeight="false" outlineLevel="0" collapsed="false">
      <c r="B27" s="30" t="s">
        <v>48</v>
      </c>
      <c r="C27" s="31" t="s">
        <v>49</v>
      </c>
      <c r="D27" s="51" t="n">
        <v>1</v>
      </c>
      <c r="E27" s="51" t="n">
        <v>60488076</v>
      </c>
      <c r="F27" s="51" t="n">
        <v>0.00129304001674899</v>
      </c>
      <c r="G27" s="51" t="n">
        <v>69046192</v>
      </c>
      <c r="H27" s="51" t="n">
        <v>0.00139701082421517</v>
      </c>
      <c r="I27" s="52" t="n">
        <f aca="false">AVERAGE(H27,F27)</f>
        <v>0.00134502542048208</v>
      </c>
      <c r="J27" s="53" t="n">
        <v>141.7</v>
      </c>
      <c r="K27" s="53" t="n">
        <f aca="false">AVERAGE(J27:J28)</f>
        <v>165.65</v>
      </c>
      <c r="L27" s="54" t="n">
        <v>100</v>
      </c>
    </row>
    <row r="28" customFormat="false" ht="15" hidden="false" customHeight="false" outlineLevel="0" collapsed="false">
      <c r="B28" s="30"/>
      <c r="C28" s="31"/>
      <c r="D28" s="55" t="n">
        <v>2</v>
      </c>
      <c r="E28" s="55" t="n">
        <v>64086052</v>
      </c>
      <c r="F28" s="55" t="n">
        <v>0.00175064204688973</v>
      </c>
      <c r="G28" s="55" t="n">
        <v>53826428</v>
      </c>
      <c r="H28" s="55" t="n">
        <v>0.00184795366600331</v>
      </c>
      <c r="I28" s="56" t="n">
        <f aca="false">AVERAGE(H28,F28)</f>
        <v>0.00179929785644652</v>
      </c>
      <c r="J28" s="57" t="n">
        <v>189.6</v>
      </c>
      <c r="K28" s="58"/>
      <c r="L28" s="45"/>
    </row>
    <row r="29" customFormat="false" ht="15" hidden="false" customHeight="false" outlineLevel="0" collapsed="false">
      <c r="B29" s="37" t="s">
        <v>50</v>
      </c>
      <c r="C29" s="38" t="s">
        <v>49</v>
      </c>
      <c r="D29" s="59" t="n">
        <v>1</v>
      </c>
      <c r="E29" s="59" t="n">
        <v>222484224</v>
      </c>
      <c r="F29" s="59" t="n">
        <v>0.00489903769999532</v>
      </c>
      <c r="G29" s="59" t="n">
        <v>175173936</v>
      </c>
      <c r="H29" s="59" t="n">
        <v>0.00591341657983723</v>
      </c>
      <c r="I29" s="60" t="n">
        <f aca="false">AVERAGE(H29,F29)</f>
        <v>0.00540622713991628</v>
      </c>
      <c r="J29" s="61" t="n">
        <v>569.5</v>
      </c>
      <c r="K29" s="62" t="n">
        <f aca="false">AVERAGE(J29:J30)</f>
        <v>547.2</v>
      </c>
      <c r="L29" s="40" t="n">
        <f aca="false">K29*100/K27</f>
        <v>330.335043766979</v>
      </c>
    </row>
    <row r="30" customFormat="false" ht="15" hidden="false" customHeight="false" outlineLevel="0" collapsed="false">
      <c r="B30" s="37"/>
      <c r="C30" s="38"/>
      <c r="D30" s="55" t="n">
        <v>2</v>
      </c>
      <c r="E30" s="55" t="n">
        <v>195043888</v>
      </c>
      <c r="F30" s="55" t="n">
        <v>0.00487437237408919</v>
      </c>
      <c r="G30" s="55" t="n">
        <v>212068288</v>
      </c>
      <c r="H30" s="55" t="n">
        <v>0.00509028900950555</v>
      </c>
      <c r="I30" s="56" t="n">
        <f aca="false">AVERAGE(H30,F30)</f>
        <v>0.00498233069179737</v>
      </c>
      <c r="J30" s="57" t="n">
        <v>524.9</v>
      </c>
      <c r="K30" s="63"/>
      <c r="L30" s="36"/>
    </row>
    <row r="31" customFormat="false" ht="15" hidden="false" customHeight="false" outlineLevel="0" collapsed="false">
      <c r="B31" s="37" t="s">
        <v>50</v>
      </c>
      <c r="C31" s="38" t="s">
        <v>51</v>
      </c>
      <c r="D31" s="64" t="n">
        <v>1</v>
      </c>
      <c r="E31" s="64" t="n">
        <v>48138</v>
      </c>
      <c r="F31" s="64" t="n">
        <v>0.000776917960736415</v>
      </c>
      <c r="G31" s="64" t="n">
        <v>7867957</v>
      </c>
      <c r="H31" s="64" t="n">
        <v>0.000472137696497726</v>
      </c>
      <c r="I31" s="65" t="s">
        <v>54</v>
      </c>
      <c r="J31" s="66"/>
      <c r="K31" s="66"/>
      <c r="L31" s="67"/>
    </row>
    <row r="32" customFormat="false" ht="15" hidden="false" customHeight="false" outlineLevel="0" collapsed="false">
      <c r="B32" s="37"/>
      <c r="C32" s="38"/>
      <c r="D32" s="55" t="n">
        <v>2</v>
      </c>
      <c r="E32" s="55" t="n">
        <v>18970446</v>
      </c>
      <c r="F32" s="55" t="n">
        <v>0.000407809566419805</v>
      </c>
      <c r="G32" s="55" t="n">
        <v>20332594</v>
      </c>
      <c r="H32" s="55" t="n">
        <v>0.000472980694763126</v>
      </c>
      <c r="I32" s="56" t="n">
        <f aca="false">AVERAGE(H32,F32)</f>
        <v>0.000440395130591466</v>
      </c>
      <c r="J32" s="68" t="n">
        <v>46.3956270078109</v>
      </c>
      <c r="K32" s="68" t="n">
        <v>46.3956270078109</v>
      </c>
      <c r="L32" s="69" t="n">
        <f aca="false">K32*100/K27</f>
        <v>28.0082263856389</v>
      </c>
    </row>
    <row r="33" customFormat="false" ht="15" hidden="false" customHeight="false" outlineLevel="0" collapsed="false">
      <c r="B33" s="41" t="s">
        <v>52</v>
      </c>
      <c r="C33" s="42" t="s">
        <v>53</v>
      </c>
      <c r="D33" s="59" t="n">
        <v>1</v>
      </c>
      <c r="E33" s="59" t="n">
        <v>17640334</v>
      </c>
      <c r="F33" s="59" t="n">
        <v>0.000445015224358664</v>
      </c>
      <c r="G33" s="59" t="n">
        <v>19028810</v>
      </c>
      <c r="H33" s="59" t="n">
        <v>0.000512953377138686</v>
      </c>
      <c r="I33" s="60" t="n">
        <f aca="false">AVERAGE(H33,F33)</f>
        <v>0.000478984300748675</v>
      </c>
      <c r="J33" s="62" t="n">
        <v>50.4609960838729</v>
      </c>
      <c r="K33" s="62" t="n">
        <f aca="false">AVERAGE(J33:J34)</f>
        <v>55.8031091736611</v>
      </c>
      <c r="L33" s="40" t="n">
        <f aca="false">K33*100/K27</f>
        <v>33.6873583903779</v>
      </c>
    </row>
    <row r="34" customFormat="false" ht="15" hidden="false" customHeight="false" outlineLevel="0" collapsed="false">
      <c r="B34" s="41"/>
      <c r="C34" s="42"/>
      <c r="D34" s="70" t="n">
        <v>2</v>
      </c>
      <c r="E34" s="70" t="n">
        <v>18080708</v>
      </c>
      <c r="F34" s="70" t="n">
        <v>0.000560089572956056</v>
      </c>
      <c r="G34" s="70" t="n">
        <v>22425324</v>
      </c>
      <c r="H34" s="70" t="n">
        <v>0.000600711988761061</v>
      </c>
      <c r="I34" s="71" t="n">
        <f aca="false">AVERAGE(H34,F34)</f>
        <v>0.000580400780858559</v>
      </c>
      <c r="J34" s="72" t="n">
        <v>61.1452222634492</v>
      </c>
      <c r="K34" s="73"/>
      <c r="L34" s="49"/>
    </row>
  </sheetData>
  <mergeCells count="24">
    <mergeCell ref="B4:B5"/>
    <mergeCell ref="C4:C5"/>
    <mergeCell ref="B6:B7"/>
    <mergeCell ref="C6:C7"/>
    <mergeCell ref="B8:B9"/>
    <mergeCell ref="C8:C9"/>
    <mergeCell ref="B10:B11"/>
    <mergeCell ref="C10:C11"/>
    <mergeCell ref="B15:B16"/>
    <mergeCell ref="C15:C16"/>
    <mergeCell ref="B17:B18"/>
    <mergeCell ref="C17:C18"/>
    <mergeCell ref="B19:B20"/>
    <mergeCell ref="C19:C20"/>
    <mergeCell ref="B21:B22"/>
    <mergeCell ref="C21:C22"/>
    <mergeCell ref="B27:B28"/>
    <mergeCell ref="C27:C28"/>
    <mergeCell ref="B29:B30"/>
    <mergeCell ref="C29:C30"/>
    <mergeCell ref="B31:B32"/>
    <mergeCell ref="C31:C32"/>
    <mergeCell ref="B33:B34"/>
    <mergeCell ref="C33:C3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8.37890625" defaultRowHeight="15" zeroHeight="false" outlineLevelRow="0" outlineLevelCol="0"/>
  <cols>
    <col collapsed="false" customWidth="true" hidden="false" outlineLevel="0" max="1" min="1" style="0" width="9.94"/>
    <col collapsed="false" customWidth="true" hidden="false" outlineLevel="0" max="2" min="2" style="0" width="12.49"/>
    <col collapsed="false" customWidth="true" hidden="false" outlineLevel="0" max="3" min="3" style="0" width="12.99"/>
    <col collapsed="false" customWidth="true" hidden="false" outlineLevel="0" max="4" min="4" style="0" width="9.59"/>
    <col collapsed="false" customWidth="true" hidden="false" outlineLevel="0" max="5" min="5" style="0" width="14.51"/>
    <col collapsed="false" customWidth="true" hidden="false" outlineLevel="0" max="6" min="6" style="0" width="13.44"/>
  </cols>
  <sheetData>
    <row r="1" customFormat="false" ht="15" hidden="false" customHeight="false" outlineLevel="0" collapsed="false">
      <c r="A1" s="0" t="s">
        <v>67</v>
      </c>
      <c r="B1" s="0" t="s">
        <v>68</v>
      </c>
      <c r="C1" s="0" t="s">
        <v>69</v>
      </c>
      <c r="D1" s="0" t="s">
        <v>70</v>
      </c>
      <c r="E1" s="0" t="s">
        <v>71</v>
      </c>
      <c r="F1" s="0" t="s">
        <v>72</v>
      </c>
    </row>
    <row r="2" customFormat="false" ht="15" hidden="false" customHeight="false" outlineLevel="0" collapsed="false">
      <c r="A2" s="0" t="s">
        <v>50</v>
      </c>
      <c r="B2" s="0" t="s">
        <v>73</v>
      </c>
      <c r="C2" s="0" t="s">
        <v>74</v>
      </c>
      <c r="D2" s="0" t="s">
        <v>75</v>
      </c>
      <c r="E2" s="0" t="s">
        <v>76</v>
      </c>
      <c r="F2" s="0" t="n">
        <v>1.0710296934599</v>
      </c>
    </row>
    <row r="3" customFormat="false" ht="15" hidden="false" customHeight="false" outlineLevel="0" collapsed="false">
      <c r="A3" s="0" t="s">
        <v>50</v>
      </c>
      <c r="B3" s="0" t="s">
        <v>73</v>
      </c>
      <c r="C3" s="0" t="s">
        <v>74</v>
      </c>
      <c r="D3" s="0" t="s">
        <v>75</v>
      </c>
      <c r="E3" s="0" t="s">
        <v>77</v>
      </c>
      <c r="F3" s="0" t="n">
        <v>0.996138895828467</v>
      </c>
    </row>
    <row r="4" customFormat="false" ht="15" hidden="false" customHeight="false" outlineLevel="0" collapsed="false">
      <c r="A4" s="0" t="s">
        <v>50</v>
      </c>
      <c r="B4" s="0" t="s">
        <v>73</v>
      </c>
      <c r="C4" s="0" t="s">
        <v>74</v>
      </c>
      <c r="D4" s="0" t="s">
        <v>75</v>
      </c>
      <c r="E4" s="0" t="s">
        <v>78</v>
      </c>
      <c r="F4" s="0" t="n">
        <v>1.04287592853601</v>
      </c>
    </row>
    <row r="5" customFormat="false" ht="15" hidden="false" customHeight="false" outlineLevel="0" collapsed="false">
      <c r="A5" s="0" t="s">
        <v>52</v>
      </c>
      <c r="B5" s="0" t="s">
        <v>73</v>
      </c>
      <c r="C5" s="0" t="s">
        <v>74</v>
      </c>
      <c r="D5" s="0" t="s">
        <v>79</v>
      </c>
      <c r="E5" s="0" t="s">
        <v>76</v>
      </c>
      <c r="F5" s="0" t="n">
        <v>2.26971958111741</v>
      </c>
    </row>
    <row r="6" customFormat="false" ht="15" hidden="false" customHeight="false" outlineLevel="0" collapsed="false">
      <c r="A6" s="0" t="s">
        <v>52</v>
      </c>
      <c r="B6" s="0" t="s">
        <v>73</v>
      </c>
      <c r="C6" s="0" t="s">
        <v>74</v>
      </c>
      <c r="D6" s="0" t="s">
        <v>79</v>
      </c>
      <c r="E6" s="0" t="s">
        <v>77</v>
      </c>
      <c r="F6" s="0" t="n">
        <v>6.27022419376436</v>
      </c>
    </row>
    <row r="7" customFormat="false" ht="15" hidden="false" customHeight="false" outlineLevel="0" collapsed="false">
      <c r="A7" s="0" t="s">
        <v>52</v>
      </c>
      <c r="B7" s="0" t="s">
        <v>73</v>
      </c>
      <c r="C7" s="0" t="s">
        <v>74</v>
      </c>
      <c r="D7" s="0" t="s">
        <v>79</v>
      </c>
      <c r="E7" s="0" t="s">
        <v>78</v>
      </c>
      <c r="F7" s="0" t="n">
        <v>3.69232405968293</v>
      </c>
    </row>
    <row r="8" customFormat="false" ht="15" hidden="false" customHeight="false" outlineLevel="0" collapsed="false">
      <c r="A8" s="0" t="s">
        <v>52</v>
      </c>
      <c r="B8" s="0" t="s">
        <v>80</v>
      </c>
      <c r="C8" s="0" t="s">
        <v>74</v>
      </c>
      <c r="D8" s="0" t="s">
        <v>75</v>
      </c>
      <c r="E8" s="0" t="s">
        <v>76</v>
      </c>
      <c r="F8" s="0" t="n">
        <v>-0.236908580294514</v>
      </c>
    </row>
    <row r="9" customFormat="false" ht="15" hidden="false" customHeight="false" outlineLevel="0" collapsed="false">
      <c r="A9" s="0" t="s">
        <v>52</v>
      </c>
      <c r="B9" s="0" t="s">
        <v>80</v>
      </c>
      <c r="C9" s="0" t="s">
        <v>74</v>
      </c>
      <c r="D9" s="0" t="s">
        <v>75</v>
      </c>
      <c r="E9" s="0" t="s">
        <v>77</v>
      </c>
      <c r="F9" s="0" t="n">
        <v>1.20268072726107</v>
      </c>
    </row>
    <row r="10" customFormat="false" ht="15" hidden="false" customHeight="false" outlineLevel="0" collapsed="false">
      <c r="A10" s="0" t="s">
        <v>52</v>
      </c>
      <c r="B10" s="0" t="s">
        <v>80</v>
      </c>
      <c r="C10" s="0" t="s">
        <v>74</v>
      </c>
      <c r="D10" s="0" t="s">
        <v>75</v>
      </c>
      <c r="E10" s="0" t="s">
        <v>78</v>
      </c>
      <c r="F10" s="0" t="n">
        <v>1.02665170563845</v>
      </c>
    </row>
    <row r="11" customFormat="false" ht="15" hidden="false" customHeight="false" outlineLevel="0" collapsed="false">
      <c r="A11" s="0" t="s">
        <v>52</v>
      </c>
      <c r="B11" s="0" t="s">
        <v>80</v>
      </c>
      <c r="C11" s="0" t="s">
        <v>74</v>
      </c>
      <c r="D11" s="0" t="s">
        <v>79</v>
      </c>
      <c r="E11" s="0" t="s">
        <v>76</v>
      </c>
      <c r="F11" s="0" t="n">
        <v>9.85173145626451</v>
      </c>
    </row>
    <row r="12" customFormat="false" ht="15" hidden="false" customHeight="false" outlineLevel="0" collapsed="false">
      <c r="A12" s="0" t="s">
        <v>52</v>
      </c>
      <c r="B12" s="0" t="s">
        <v>80</v>
      </c>
      <c r="C12" s="0" t="s">
        <v>74</v>
      </c>
      <c r="D12" s="0" t="s">
        <v>79</v>
      </c>
      <c r="E12" s="0" t="s">
        <v>77</v>
      </c>
      <c r="F12" s="0" t="n">
        <v>15.5348681113618</v>
      </c>
    </row>
    <row r="13" customFormat="false" ht="15" hidden="false" customHeight="false" outlineLevel="0" collapsed="false">
      <c r="A13" s="0" t="s">
        <v>52</v>
      </c>
      <c r="B13" s="0" t="s">
        <v>80</v>
      </c>
      <c r="C13" s="0" t="s">
        <v>74</v>
      </c>
      <c r="D13" s="0" t="s">
        <v>79</v>
      </c>
      <c r="E13" s="0" t="s">
        <v>78</v>
      </c>
      <c r="F13" s="0" t="n">
        <v>10.6109690241701</v>
      </c>
    </row>
    <row r="14" customFormat="false" ht="15" hidden="false" customHeight="false" outlineLevel="0" collapsed="false">
      <c r="A14" s="0" t="s">
        <v>52</v>
      </c>
      <c r="B14" s="0" t="s">
        <v>81</v>
      </c>
      <c r="C14" s="0" t="s">
        <v>74</v>
      </c>
      <c r="D14" s="0" t="s">
        <v>79</v>
      </c>
      <c r="E14" s="0" t="s">
        <v>76</v>
      </c>
      <c r="F14" s="0" t="n">
        <v>33.2837637941354</v>
      </c>
    </row>
    <row r="15" customFormat="false" ht="15" hidden="false" customHeight="false" outlineLevel="0" collapsed="false">
      <c r="A15" s="0" t="s">
        <v>52</v>
      </c>
      <c r="B15" s="0" t="s">
        <v>81</v>
      </c>
      <c r="C15" s="0" t="s">
        <v>74</v>
      </c>
      <c r="D15" s="0" t="s">
        <v>79</v>
      </c>
      <c r="E15" s="0" t="s">
        <v>77</v>
      </c>
      <c r="F15" s="0" t="n">
        <v>38.7309478696421</v>
      </c>
    </row>
    <row r="16" customFormat="false" ht="15" hidden="false" customHeight="false" outlineLevel="0" collapsed="false">
      <c r="A16" s="0" t="s">
        <v>52</v>
      </c>
      <c r="B16" s="0" t="s">
        <v>81</v>
      </c>
      <c r="C16" s="0" t="s">
        <v>74</v>
      </c>
      <c r="D16" s="0" t="s">
        <v>79</v>
      </c>
      <c r="E16" s="0" t="s">
        <v>78</v>
      </c>
      <c r="F16" s="0" t="n">
        <v>35.1706471506488</v>
      </c>
    </row>
    <row r="17" customFormat="false" ht="15" hidden="false" customHeight="false" outlineLevel="0" collapsed="false">
      <c r="A17" s="0" t="s">
        <v>52</v>
      </c>
      <c r="B17" s="0" t="s">
        <v>82</v>
      </c>
      <c r="C17" s="0" t="s">
        <v>74</v>
      </c>
      <c r="D17" s="0" t="s">
        <v>79</v>
      </c>
      <c r="E17" s="0" t="s">
        <v>76</v>
      </c>
      <c r="F17" s="0" t="n">
        <v>100.243485111637</v>
      </c>
    </row>
    <row r="18" customFormat="false" ht="15" hidden="false" customHeight="false" outlineLevel="0" collapsed="false">
      <c r="A18" s="0" t="s">
        <v>52</v>
      </c>
      <c r="B18" s="0" t="s">
        <v>82</v>
      </c>
      <c r="C18" s="0" t="s">
        <v>74</v>
      </c>
      <c r="D18" s="0" t="s">
        <v>79</v>
      </c>
      <c r="E18" s="0" t="s">
        <v>77</v>
      </c>
      <c r="F18" s="0" t="n">
        <v>105.237293170498</v>
      </c>
    </row>
    <row r="19" customFormat="false" ht="15" hidden="false" customHeight="false" outlineLevel="0" collapsed="false">
      <c r="A19" s="0" t="s">
        <v>52</v>
      </c>
      <c r="B19" s="0" t="s">
        <v>82</v>
      </c>
      <c r="C19" s="0" t="s">
        <v>74</v>
      </c>
      <c r="D19" s="0" t="s">
        <v>79</v>
      </c>
      <c r="E19" s="0" t="s">
        <v>78</v>
      </c>
      <c r="F19" s="0" t="n">
        <v>94.5192217178642</v>
      </c>
    </row>
    <row r="20" customFormat="false" ht="15" hidden="false" customHeight="false" outlineLevel="0" collapsed="false">
      <c r="A20" s="0" t="s">
        <v>50</v>
      </c>
      <c r="B20" s="0" t="s">
        <v>82</v>
      </c>
      <c r="C20" s="0" t="s">
        <v>74</v>
      </c>
      <c r="D20" s="0" t="s">
        <v>79</v>
      </c>
      <c r="E20" s="0" t="s">
        <v>76</v>
      </c>
      <c r="F20" s="0" t="n">
        <v>82.285943</v>
      </c>
    </row>
    <row r="21" customFormat="false" ht="15" hidden="false" customHeight="false" outlineLevel="0" collapsed="false">
      <c r="A21" s="0" t="s">
        <v>50</v>
      </c>
      <c r="B21" s="0" t="s">
        <v>82</v>
      </c>
      <c r="C21" s="0" t="s">
        <v>74</v>
      </c>
      <c r="D21" s="0" t="s">
        <v>79</v>
      </c>
      <c r="E21" s="0" t="s">
        <v>77</v>
      </c>
      <c r="F21" s="0" t="n">
        <v>102.321902</v>
      </c>
    </row>
    <row r="22" customFormat="false" ht="15" hidden="false" customHeight="false" outlineLevel="0" collapsed="false">
      <c r="A22" s="0" t="s">
        <v>50</v>
      </c>
      <c r="B22" s="0" t="s">
        <v>82</v>
      </c>
      <c r="C22" s="0" t="s">
        <v>74</v>
      </c>
      <c r="D22" s="0" t="s">
        <v>79</v>
      </c>
      <c r="E22" s="0" t="s">
        <v>78</v>
      </c>
      <c r="F22" s="0" t="n">
        <v>107.602983</v>
      </c>
    </row>
    <row r="23" customFormat="false" ht="15" hidden="false" customHeight="false" outlineLevel="0" collapsed="false">
      <c r="A23" s="0" t="s">
        <v>83</v>
      </c>
      <c r="B23" s="0" t="s">
        <v>82</v>
      </c>
      <c r="C23" s="0" t="s">
        <v>74</v>
      </c>
      <c r="D23" s="0" t="s">
        <v>79</v>
      </c>
      <c r="E23" s="0" t="s">
        <v>76</v>
      </c>
      <c r="F23" s="0" t="n">
        <v>444.030595123163</v>
      </c>
    </row>
    <row r="24" customFormat="false" ht="15" hidden="false" customHeight="false" outlineLevel="0" collapsed="false">
      <c r="A24" s="0" t="s">
        <v>83</v>
      </c>
      <c r="B24" s="0" t="s">
        <v>82</v>
      </c>
      <c r="C24" s="0" t="s">
        <v>74</v>
      </c>
      <c r="D24" s="0" t="s">
        <v>79</v>
      </c>
      <c r="E24" s="0" t="s">
        <v>77</v>
      </c>
      <c r="F24" s="0" t="n">
        <v>537.400981235277</v>
      </c>
    </row>
    <row r="25" customFormat="false" ht="15" hidden="false" customHeight="false" outlineLevel="0" collapsed="false">
      <c r="A25" s="0" t="s">
        <v>83</v>
      </c>
      <c r="B25" s="0" t="s">
        <v>82</v>
      </c>
      <c r="C25" s="0" t="s">
        <v>74</v>
      </c>
      <c r="D25" s="0" t="s">
        <v>79</v>
      </c>
      <c r="E25" s="0" t="s">
        <v>78</v>
      </c>
      <c r="F25" s="0" t="n">
        <v>546.889952793407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5" activeCellId="0" sqref="D5"/>
    </sheetView>
  </sheetViews>
  <sheetFormatPr defaultColWidth="8.375" defaultRowHeight="15" zeroHeight="false" outlineLevelRow="0" outlineLevelCol="0"/>
  <cols>
    <col collapsed="false" customWidth="true" hidden="false" outlineLevel="0" max="1" min="1" style="0" width="10.67"/>
    <col collapsed="false" customWidth="true" hidden="false" outlineLevel="0" max="3" min="2" style="0" width="12.71"/>
    <col collapsed="false" customWidth="true" hidden="false" outlineLevel="0" max="4" min="4" style="0" width="10.09"/>
    <col collapsed="false" customWidth="true" hidden="false" outlineLevel="0" max="6" min="5" style="0" width="12.71"/>
  </cols>
  <sheetData>
    <row r="1" customFormat="false" ht="15" hidden="false" customHeight="false" outlineLevel="0" collapsed="false">
      <c r="A1" s="0" t="s">
        <v>67</v>
      </c>
      <c r="B1" s="0" t="s">
        <v>68</v>
      </c>
      <c r="C1" s="0" t="s">
        <v>69</v>
      </c>
      <c r="D1" s="0" t="s">
        <v>70</v>
      </c>
      <c r="E1" s="0" t="s">
        <v>71</v>
      </c>
      <c r="F1" s="0" t="s">
        <v>72</v>
      </c>
    </row>
    <row r="2" customFormat="false" ht="15" hidden="false" customHeight="false" outlineLevel="0" collapsed="false">
      <c r="A2" s="0" t="s">
        <v>50</v>
      </c>
      <c r="B2" s="0" t="s">
        <v>82</v>
      </c>
      <c r="C2" s="0" t="s">
        <v>84</v>
      </c>
      <c r="D2" s="0" t="s">
        <v>75</v>
      </c>
      <c r="E2" s="0" t="s">
        <v>76</v>
      </c>
      <c r="F2" s="0" t="n">
        <v>-32.8544347754012</v>
      </c>
    </row>
    <row r="3" customFormat="false" ht="15" hidden="false" customHeight="false" outlineLevel="0" collapsed="false">
      <c r="A3" s="0" t="s">
        <v>50</v>
      </c>
      <c r="B3" s="0" t="s">
        <v>82</v>
      </c>
      <c r="C3" s="0" t="s">
        <v>84</v>
      </c>
      <c r="D3" s="0" t="s">
        <v>75</v>
      </c>
      <c r="E3" s="0" t="s">
        <v>77</v>
      </c>
      <c r="F3" s="0" t="n">
        <v>18.6918930148016</v>
      </c>
    </row>
    <row r="4" customFormat="false" ht="15" hidden="false" customHeight="false" outlineLevel="0" collapsed="false">
      <c r="A4" s="0" t="s">
        <v>50</v>
      </c>
      <c r="B4" s="0" t="s">
        <v>82</v>
      </c>
      <c r="C4" s="0" t="s">
        <v>84</v>
      </c>
      <c r="D4" s="0" t="s">
        <v>75</v>
      </c>
      <c r="E4" s="0" t="s">
        <v>78</v>
      </c>
      <c r="F4" s="0" t="n">
        <v>7.18875109781478</v>
      </c>
    </row>
    <row r="5" customFormat="false" ht="15" hidden="false" customHeight="false" outlineLevel="0" collapsed="false">
      <c r="A5" s="0" t="s">
        <v>85</v>
      </c>
      <c r="B5" s="0" t="s">
        <v>82</v>
      </c>
      <c r="C5" s="0" t="s">
        <v>84</v>
      </c>
      <c r="D5" s="0" t="s">
        <v>79</v>
      </c>
      <c r="E5" s="0" t="s">
        <v>76</v>
      </c>
      <c r="F5" s="0" t="n">
        <v>0.962368338625855</v>
      </c>
    </row>
    <row r="6" customFormat="false" ht="15" hidden="false" customHeight="false" outlineLevel="0" collapsed="false">
      <c r="A6" s="0" t="s">
        <v>85</v>
      </c>
      <c r="B6" s="0" t="s">
        <v>82</v>
      </c>
      <c r="C6" s="0" t="s">
        <v>84</v>
      </c>
      <c r="D6" s="0" t="s">
        <v>79</v>
      </c>
      <c r="E6" s="0" t="s">
        <v>77</v>
      </c>
      <c r="F6" s="0" t="n">
        <v>0.836640053398618</v>
      </c>
    </row>
    <row r="7" customFormat="false" ht="15" hidden="false" customHeight="false" outlineLevel="0" collapsed="false">
      <c r="A7" s="0" t="s">
        <v>85</v>
      </c>
      <c r="B7" s="0" t="s">
        <v>82</v>
      </c>
      <c r="C7" s="0" t="s">
        <v>84</v>
      </c>
      <c r="D7" s="0" t="s">
        <v>79</v>
      </c>
      <c r="E7" s="0" t="s">
        <v>78</v>
      </c>
      <c r="F7" s="0" t="n">
        <v>7.75793887690913</v>
      </c>
    </row>
    <row r="8" customFormat="false" ht="15" hidden="false" customHeight="false" outlineLevel="0" collapsed="false">
      <c r="A8" s="0" t="s">
        <v>85</v>
      </c>
      <c r="B8" s="0" t="s">
        <v>82</v>
      </c>
      <c r="C8" s="0" t="s">
        <v>86</v>
      </c>
      <c r="D8" s="0" t="s">
        <v>79</v>
      </c>
      <c r="E8" s="0" t="s">
        <v>76</v>
      </c>
      <c r="F8" s="0" t="n">
        <v>16.1629442942462</v>
      </c>
    </row>
    <row r="9" customFormat="false" ht="15" hidden="false" customHeight="false" outlineLevel="0" collapsed="false">
      <c r="A9" s="0" t="s">
        <v>85</v>
      </c>
      <c r="B9" s="0" t="s">
        <v>82</v>
      </c>
      <c r="C9" s="0" t="s">
        <v>86</v>
      </c>
      <c r="D9" s="0" t="s">
        <v>79</v>
      </c>
      <c r="E9" s="0" t="s">
        <v>77</v>
      </c>
      <c r="F9" s="0" t="n">
        <v>21.9416057652497</v>
      </c>
    </row>
    <row r="10" customFormat="false" ht="15" hidden="false" customHeight="false" outlineLevel="0" collapsed="false">
      <c r="A10" s="0" t="s">
        <v>85</v>
      </c>
      <c r="B10" s="0" t="s">
        <v>82</v>
      </c>
      <c r="C10" s="0" t="s">
        <v>86</v>
      </c>
      <c r="D10" s="0" t="s">
        <v>79</v>
      </c>
      <c r="E10" s="0" t="s">
        <v>78</v>
      </c>
      <c r="F10" s="0" t="n">
        <v>24.1620060961457</v>
      </c>
    </row>
    <row r="11" customFormat="false" ht="15" hidden="false" customHeight="false" outlineLevel="0" collapsed="false">
      <c r="A11" s="0" t="s">
        <v>85</v>
      </c>
      <c r="B11" s="0" t="s">
        <v>82</v>
      </c>
      <c r="C11" s="0" t="s">
        <v>87</v>
      </c>
      <c r="D11" s="0" t="s">
        <v>79</v>
      </c>
      <c r="E11" s="0" t="s">
        <v>76</v>
      </c>
      <c r="F11" s="0" t="n">
        <v>39.0376229905305</v>
      </c>
    </row>
    <row r="12" customFormat="false" ht="15" hidden="false" customHeight="false" outlineLevel="0" collapsed="false">
      <c r="A12" s="0" t="s">
        <v>85</v>
      </c>
      <c r="B12" s="0" t="s">
        <v>82</v>
      </c>
      <c r="C12" s="0" t="s">
        <v>87</v>
      </c>
      <c r="D12" s="0" t="s">
        <v>79</v>
      </c>
      <c r="E12" s="0" t="s">
        <v>77</v>
      </c>
      <c r="F12" s="0" t="n">
        <v>50.1683042844822</v>
      </c>
    </row>
    <row r="13" customFormat="false" ht="15" hidden="false" customHeight="false" outlineLevel="0" collapsed="false">
      <c r="A13" s="0" t="s">
        <v>85</v>
      </c>
      <c r="B13" s="0" t="s">
        <v>82</v>
      </c>
      <c r="C13" s="0" t="s">
        <v>87</v>
      </c>
      <c r="D13" s="0" t="s">
        <v>79</v>
      </c>
      <c r="E13" s="0" t="s">
        <v>78</v>
      </c>
      <c r="F13" s="0" t="n">
        <v>49.9817062007184</v>
      </c>
    </row>
    <row r="14" customFormat="false" ht="15" hidden="false" customHeight="false" outlineLevel="0" collapsed="false">
      <c r="A14" s="0" t="s">
        <v>85</v>
      </c>
      <c r="B14" s="0" t="s">
        <v>82</v>
      </c>
      <c r="C14" s="0" t="s">
        <v>74</v>
      </c>
      <c r="D14" s="0" t="s">
        <v>79</v>
      </c>
      <c r="E14" s="0" t="s">
        <v>76</v>
      </c>
      <c r="F14" s="0" t="n">
        <v>94.155804859031</v>
      </c>
    </row>
    <row r="15" customFormat="false" ht="15" hidden="false" customHeight="false" outlineLevel="0" collapsed="false">
      <c r="A15" s="0" t="s">
        <v>85</v>
      </c>
      <c r="B15" s="0" t="s">
        <v>82</v>
      </c>
      <c r="C15" s="0" t="s">
        <v>74</v>
      </c>
      <c r="D15" s="0" t="s">
        <v>79</v>
      </c>
      <c r="E15" s="0" t="s">
        <v>77</v>
      </c>
      <c r="F15" s="0" t="n">
        <v>97.990684384311</v>
      </c>
    </row>
    <row r="16" customFormat="false" ht="15" hidden="false" customHeight="false" outlineLevel="0" collapsed="false">
      <c r="A16" s="0" t="s">
        <v>85</v>
      </c>
      <c r="B16" s="0" t="s">
        <v>82</v>
      </c>
      <c r="C16" s="0" t="s">
        <v>74</v>
      </c>
      <c r="D16" s="0" t="s">
        <v>79</v>
      </c>
      <c r="E16" s="0" t="s">
        <v>78</v>
      </c>
      <c r="F16" s="0" t="n">
        <v>107.853510756658</v>
      </c>
    </row>
    <row r="17" customFormat="false" ht="15" hidden="false" customHeight="false" outlineLevel="0" collapsed="false">
      <c r="A17" s="0" t="s">
        <v>50</v>
      </c>
      <c r="B17" s="0" t="s">
        <v>82</v>
      </c>
      <c r="C17" s="0" t="s">
        <v>74</v>
      </c>
      <c r="D17" s="0" t="s">
        <v>79</v>
      </c>
      <c r="E17" s="0" t="s">
        <v>76</v>
      </c>
      <c r="F17" s="0" t="n">
        <v>101.26926391</v>
      </c>
    </row>
    <row r="18" customFormat="false" ht="15" hidden="false" customHeight="false" outlineLevel="0" collapsed="false">
      <c r="A18" s="0" t="s">
        <v>50</v>
      </c>
      <c r="B18" s="0" t="s">
        <v>82</v>
      </c>
      <c r="C18" s="0" t="s">
        <v>74</v>
      </c>
      <c r="D18" s="0" t="s">
        <v>79</v>
      </c>
      <c r="E18" s="0" t="s">
        <v>77</v>
      </c>
      <c r="F18" s="0" t="n">
        <v>99.18800494</v>
      </c>
    </row>
    <row r="19" customFormat="false" ht="15" hidden="false" customHeight="false" outlineLevel="0" collapsed="false">
      <c r="A19" s="0" t="s">
        <v>50</v>
      </c>
      <c r="B19" s="0" t="s">
        <v>82</v>
      </c>
      <c r="C19" s="0" t="s">
        <v>74</v>
      </c>
      <c r="D19" s="0" t="s">
        <v>79</v>
      </c>
      <c r="E19" s="0" t="s">
        <v>78</v>
      </c>
      <c r="F19" s="0" t="n">
        <v>99.54273115</v>
      </c>
    </row>
    <row r="20" customFormat="false" ht="15" hidden="false" customHeight="false" outlineLevel="0" collapsed="false">
      <c r="A20" s="0" t="s">
        <v>88</v>
      </c>
      <c r="B20" s="0" t="s">
        <v>82</v>
      </c>
      <c r="C20" s="0" t="s">
        <v>86</v>
      </c>
      <c r="D20" s="0" t="s">
        <v>79</v>
      </c>
      <c r="E20" s="0" t="s">
        <v>76</v>
      </c>
      <c r="F20" s="0" t="n">
        <v>101.469645759043</v>
      </c>
    </row>
    <row r="21" customFormat="false" ht="15" hidden="false" customHeight="false" outlineLevel="0" collapsed="false">
      <c r="A21" s="0" t="s">
        <v>88</v>
      </c>
      <c r="B21" s="0" t="s">
        <v>82</v>
      </c>
      <c r="C21" s="0" t="s">
        <v>86</v>
      </c>
      <c r="D21" s="0" t="s">
        <v>79</v>
      </c>
      <c r="E21" s="0" t="s">
        <v>77</v>
      </c>
      <c r="F21" s="0" t="n">
        <v>117.358978223703</v>
      </c>
    </row>
    <row r="22" customFormat="false" ht="15" hidden="false" customHeight="false" outlineLevel="0" collapsed="false">
      <c r="A22" s="0" t="s">
        <v>88</v>
      </c>
      <c r="B22" s="0" t="s">
        <v>82</v>
      </c>
      <c r="C22" s="0" t="s">
        <v>86</v>
      </c>
      <c r="D22" s="0" t="s">
        <v>79</v>
      </c>
      <c r="E22" s="0" t="s">
        <v>78</v>
      </c>
      <c r="F22" s="0" t="n">
        <v>128.704809138843</v>
      </c>
    </row>
    <row r="23" customFormat="false" ht="15" hidden="false" customHeight="false" outlineLevel="0" collapsed="false">
      <c r="A23" s="0" t="s">
        <v>88</v>
      </c>
      <c r="B23" s="0" t="s">
        <v>82</v>
      </c>
      <c r="C23" s="0" t="s">
        <v>87</v>
      </c>
      <c r="D23" s="0" t="s">
        <v>79</v>
      </c>
      <c r="E23" s="0" t="s">
        <v>76</v>
      </c>
      <c r="F23" s="0" t="n">
        <v>342.697989758893</v>
      </c>
    </row>
    <row r="24" customFormat="false" ht="15" hidden="false" customHeight="false" outlineLevel="0" collapsed="false">
      <c r="A24" s="0" t="s">
        <v>88</v>
      </c>
      <c r="B24" s="0" t="s">
        <v>82</v>
      </c>
      <c r="C24" s="0" t="s">
        <v>87</v>
      </c>
      <c r="D24" s="0" t="s">
        <v>79</v>
      </c>
      <c r="E24" s="0" t="s">
        <v>77</v>
      </c>
      <c r="F24" s="0" t="n">
        <v>342.626008444181</v>
      </c>
    </row>
    <row r="25" customFormat="false" ht="15" hidden="false" customHeight="false" outlineLevel="0" collapsed="false">
      <c r="A25" s="0" t="s">
        <v>88</v>
      </c>
      <c r="B25" s="0" t="s">
        <v>82</v>
      </c>
      <c r="C25" s="0" t="s">
        <v>87</v>
      </c>
      <c r="D25" s="0" t="s">
        <v>79</v>
      </c>
      <c r="E25" s="0" t="s">
        <v>78</v>
      </c>
      <c r="F25" s="0" t="n">
        <v>380.431844207555</v>
      </c>
    </row>
    <row r="26" customFormat="false" ht="15" hidden="false" customHeight="false" outlineLevel="0" collapsed="false">
      <c r="A26" s="0" t="s">
        <v>88</v>
      </c>
      <c r="B26" s="0" t="s">
        <v>82</v>
      </c>
      <c r="C26" s="0" t="s">
        <v>74</v>
      </c>
      <c r="D26" s="0" t="s">
        <v>79</v>
      </c>
      <c r="E26" s="0" t="s">
        <v>76</v>
      </c>
      <c r="F26" s="0" t="n">
        <v>644.916386156921</v>
      </c>
    </row>
    <row r="27" customFormat="false" ht="15" hidden="false" customHeight="false" outlineLevel="0" collapsed="false">
      <c r="A27" s="0" t="s">
        <v>88</v>
      </c>
      <c r="B27" s="0" t="s">
        <v>82</v>
      </c>
      <c r="C27" s="0" t="s">
        <v>74</v>
      </c>
      <c r="D27" s="0" t="s">
        <v>79</v>
      </c>
      <c r="E27" s="0" t="s">
        <v>77</v>
      </c>
      <c r="F27" s="0" t="n">
        <v>684.924596149639</v>
      </c>
    </row>
    <row r="28" customFormat="false" ht="15" hidden="false" customHeight="false" outlineLevel="0" collapsed="false">
      <c r="A28" s="0" t="s">
        <v>88</v>
      </c>
      <c r="B28" s="0" t="s">
        <v>82</v>
      </c>
      <c r="C28" s="0" t="s">
        <v>74</v>
      </c>
      <c r="D28" s="0" t="s">
        <v>79</v>
      </c>
      <c r="E28" s="0" t="s">
        <v>78</v>
      </c>
      <c r="F28" s="0" t="n">
        <v>744.201054730455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</TotalTime>
  <Application>LibreOffice/6.3.1.2$Linux_X86_64 LibreOffice_project/30$Build-2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2019-09-16T07:52:44Z</dcterms:created>
  <dc:creator>Baptiste Cordier</dc:creator>
  <dc:description/>
  <dc:language>fr-FR</dc:language>
  <cp:lastModifiedBy/>
  <dcterms:modified xsi:type="dcterms:W3CDTF">2019-09-27T15:48:15Z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