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Projects and Analysis\Papers\P2ry1\Babola_et_al_eLife_2019_sourceData\"/>
    </mc:Choice>
  </mc:AlternateContent>
  <bookViews>
    <workbookView xWindow="0" yWindow="0" windowWidth="25125" windowHeight="124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" l="1"/>
  <c r="Y40" i="1" l="1"/>
  <c r="Z40" i="1"/>
  <c r="Y41" i="1"/>
  <c r="Z41" i="1"/>
  <c r="Y42" i="1"/>
  <c r="Z42" i="1"/>
  <c r="X41" i="1"/>
  <c r="W41" i="1"/>
  <c r="X40" i="1"/>
  <c r="X42" i="1" s="1"/>
  <c r="W40" i="1"/>
  <c r="W42" i="1" s="1"/>
  <c r="P45" i="1"/>
  <c r="Q41" i="1"/>
  <c r="P41" i="1"/>
  <c r="Q40" i="1"/>
  <c r="Q42" i="1" s="1"/>
  <c r="P40" i="1"/>
  <c r="P42" i="1" s="1"/>
  <c r="I45" i="1"/>
  <c r="C40" i="1"/>
  <c r="B40" i="1"/>
  <c r="I40" i="1"/>
  <c r="J40" i="1"/>
  <c r="AD23" i="1"/>
  <c r="AE19" i="1"/>
  <c r="AD19" i="1"/>
  <c r="AE18" i="1"/>
  <c r="AE20" i="1" s="1"/>
  <c r="AD18" i="1"/>
  <c r="AD20" i="1" s="1"/>
  <c r="W23" i="1"/>
  <c r="X19" i="1"/>
  <c r="W19" i="1"/>
  <c r="X18" i="1"/>
  <c r="X20" i="1" s="1"/>
  <c r="W18" i="1"/>
  <c r="W20" i="1" s="1"/>
  <c r="P23" i="1"/>
  <c r="C19" i="1"/>
  <c r="C18" i="1"/>
  <c r="C20" i="1" s="1"/>
  <c r="B19" i="1"/>
  <c r="B18" i="1"/>
  <c r="B20" i="1" s="1"/>
  <c r="P19" i="1"/>
  <c r="J19" i="1"/>
  <c r="I19" i="1"/>
  <c r="J18" i="1"/>
  <c r="J20" i="1" s="1"/>
  <c r="I18" i="1"/>
  <c r="I20" i="1" s="1"/>
  <c r="Q19" i="1"/>
  <c r="Q18" i="1"/>
  <c r="Q20" i="1" s="1"/>
  <c r="P18" i="1"/>
  <c r="P20" i="1" s="1"/>
  <c r="B23" i="1"/>
  <c r="I42" i="1" l="1"/>
  <c r="B45" i="1"/>
  <c r="J42" i="1"/>
  <c r="C41" i="1"/>
  <c r="I41" i="1"/>
  <c r="J41" i="1"/>
  <c r="C42" i="1" l="1"/>
  <c r="B42" i="1"/>
  <c r="B41" i="1"/>
</calcChain>
</file>

<file path=xl/sharedStrings.xml><?xml version="1.0" encoding="utf-8"?>
<sst xmlns="http://schemas.openxmlformats.org/spreadsheetml/2006/main" count="101" uniqueCount="37">
  <si>
    <t>Control</t>
  </si>
  <si>
    <t>n</t>
  </si>
  <si>
    <t>mean</t>
  </si>
  <si>
    <t>95% CI</t>
  </si>
  <si>
    <t>Panel C - Raw measured values (ISC frequency - events/min)</t>
  </si>
  <si>
    <t>'Source'</t>
  </si>
  <si>
    <t>'SS'</t>
  </si>
  <si>
    <t>'df'</t>
  </si>
  <si>
    <t>'MS'</t>
  </si>
  <si>
    <t>'F'</t>
  </si>
  <si>
    <t>'Prob&gt;F'</t>
  </si>
  <si>
    <t>'Groups'</t>
  </si>
  <si>
    <t>'Error'</t>
  </si>
  <si>
    <t>'Total'</t>
  </si>
  <si>
    <t>p-value</t>
  </si>
  <si>
    <t>Multiple comparisons</t>
  </si>
  <si>
    <t>Statistical test: two-tailed paired Student's t test</t>
  </si>
  <si>
    <t>Figure 3 Source data</t>
  </si>
  <si>
    <t>Experimental notes: performed in P6-8 mice, room temperature</t>
  </si>
  <si>
    <t>MRS2500 (paired)</t>
  </si>
  <si>
    <t>Panel E - Raw measured values (Crenations per minute)</t>
  </si>
  <si>
    <t>Panel E - Raw measured values (Crenations area)</t>
  </si>
  <si>
    <t>Panel C - Raw measured values (ISC amplitude -pA)</t>
  </si>
  <si>
    <t>Panel C - Raw measured values (ISC integral -pC)</t>
  </si>
  <si>
    <t>NaN</t>
  </si>
  <si>
    <t>*NaN because no crenations were observed</t>
  </si>
  <si>
    <t>Panel G - Raw measured values (IHC frequency - events/min)</t>
  </si>
  <si>
    <t>Panel G - Raw measured values (IHC amplitude - events/min)</t>
  </si>
  <si>
    <t>Panel I - Raw measured values (change in baseline pA)</t>
  </si>
  <si>
    <t>+MRS2500'</t>
  </si>
  <si>
    <t>+MRS2500/K+inhibition'</t>
  </si>
  <si>
    <t>Statistical test: two-tailed Student's t test</t>
  </si>
  <si>
    <t>Panel K - Raw measured values (change in holdoing current pA)</t>
  </si>
  <si>
    <t>Cs-TEA:+MRS2500</t>
  </si>
  <si>
    <t>aCSF</t>
  </si>
  <si>
    <t>Cs-TEA:aCSF</t>
  </si>
  <si>
    <t>Statistical test: one-way ANOVA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</si>
</sst>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9" fontId="0" fillId="0" borderId="0" xfId="0" applyNumberFormat="1"/>
    <xf numFmtId="11" fontId="0" fillId="0" borderId="0" xfId="0" applyNumberFormat="1"/>
    <xf numFmtId="0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6"/>
  <sheetViews>
    <sheetView tabSelected="1" workbookViewId="0">
      <selection activeCell="AD51" sqref="AD51"/>
    </sheetView>
  </sheetViews>
  <sheetFormatPr defaultRowHeight="15" x14ac:dyDescent="0.25"/>
  <sheetData>
    <row r="1" spans="1:32" x14ac:dyDescent="0.25">
      <c r="A1" t="s">
        <v>17</v>
      </c>
    </row>
    <row r="2" spans="1:32" x14ac:dyDescent="0.25">
      <c r="A2" t="s">
        <v>18</v>
      </c>
    </row>
    <row r="4" spans="1:32" x14ac:dyDescent="0.25">
      <c r="A4" t="s">
        <v>4</v>
      </c>
      <c r="H4" t="s">
        <v>22</v>
      </c>
      <c r="O4" t="s">
        <v>23</v>
      </c>
      <c r="V4" t="s">
        <v>20</v>
      </c>
      <c r="AC4" t="s">
        <v>21</v>
      </c>
    </row>
    <row r="5" spans="1:32" x14ac:dyDescent="0.25">
      <c r="B5" t="s">
        <v>0</v>
      </c>
      <c r="C5" t="s">
        <v>19</v>
      </c>
      <c r="I5" t="s">
        <v>0</v>
      </c>
      <c r="J5" t="s">
        <v>19</v>
      </c>
      <c r="P5" t="s">
        <v>0</v>
      </c>
      <c r="Q5" t="s">
        <v>19</v>
      </c>
      <c r="W5" t="s">
        <v>0</v>
      </c>
      <c r="X5" t="s">
        <v>19</v>
      </c>
      <c r="AD5" t="s">
        <v>0</v>
      </c>
      <c r="AE5" t="s">
        <v>19</v>
      </c>
    </row>
    <row r="6" spans="1:32" x14ac:dyDescent="0.25">
      <c r="B6">
        <v>4.5999999999999996</v>
      </c>
      <c r="C6">
        <v>1.2</v>
      </c>
      <c r="I6">
        <v>157.04626562672101</v>
      </c>
      <c r="J6">
        <v>34.989464999540502</v>
      </c>
      <c r="P6">
        <v>59.479012498504702</v>
      </c>
      <c r="Q6">
        <v>12.7675997304825</v>
      </c>
      <c r="W6">
        <v>0.5</v>
      </c>
      <c r="X6">
        <v>0.25</v>
      </c>
      <c r="AD6">
        <v>601.09337841854904</v>
      </c>
      <c r="AE6">
        <v>386.32580261593301</v>
      </c>
    </row>
    <row r="7" spans="1:32" x14ac:dyDescent="0.25">
      <c r="B7">
        <v>3</v>
      </c>
      <c r="C7">
        <v>0.2</v>
      </c>
      <c r="I7">
        <v>173.62517724972599</v>
      </c>
      <c r="J7">
        <v>119.789579298595</v>
      </c>
      <c r="P7">
        <v>76.629082265671897</v>
      </c>
      <c r="Q7">
        <v>6.3679068751179999</v>
      </c>
      <c r="W7">
        <v>1.625</v>
      </c>
      <c r="X7">
        <v>0</v>
      </c>
      <c r="AD7">
        <v>479.72565855666301</v>
      </c>
      <c r="AE7" t="s">
        <v>24</v>
      </c>
      <c r="AF7" t="s">
        <v>25</v>
      </c>
    </row>
    <row r="8" spans="1:32" x14ac:dyDescent="0.25">
      <c r="B8">
        <v>4.2</v>
      </c>
      <c r="C8">
        <v>2.6</v>
      </c>
      <c r="I8">
        <v>199.51294252375601</v>
      </c>
      <c r="J8">
        <v>51.415644901376197</v>
      </c>
      <c r="P8">
        <v>109.394693235769</v>
      </c>
      <c r="Q8">
        <v>21.177953892258898</v>
      </c>
      <c r="W8">
        <v>1.375</v>
      </c>
      <c r="X8">
        <v>0.125</v>
      </c>
      <c r="AD8">
        <v>764.96155820992306</v>
      </c>
      <c r="AE8">
        <v>136.411266349584</v>
      </c>
    </row>
    <row r="9" spans="1:32" x14ac:dyDescent="0.25">
      <c r="B9">
        <v>3.8</v>
      </c>
      <c r="C9">
        <v>1</v>
      </c>
      <c r="I9">
        <v>230.35748884816601</v>
      </c>
      <c r="J9">
        <v>33.9684699627038</v>
      </c>
      <c r="P9">
        <v>112.275967884952</v>
      </c>
      <c r="Q9">
        <v>9.7131039493767197</v>
      </c>
      <c r="W9">
        <v>0.625</v>
      </c>
      <c r="X9">
        <v>0.125</v>
      </c>
      <c r="AD9">
        <v>1145.46076099881</v>
      </c>
      <c r="AE9">
        <v>80.603448275862107</v>
      </c>
    </row>
    <row r="10" spans="1:32" x14ac:dyDescent="0.25">
      <c r="B10">
        <v>5.8</v>
      </c>
      <c r="C10">
        <v>2.8</v>
      </c>
      <c r="I10">
        <v>263.79585838334498</v>
      </c>
      <c r="J10">
        <v>38.972457103186301</v>
      </c>
      <c r="P10">
        <v>180.828071119264</v>
      </c>
      <c r="Q10">
        <v>15.7787486756043</v>
      </c>
      <c r="W10">
        <v>1.125</v>
      </c>
      <c r="X10">
        <v>0</v>
      </c>
      <c r="AD10">
        <v>504.23272559122699</v>
      </c>
      <c r="AE10" t="s">
        <v>24</v>
      </c>
    </row>
    <row r="11" spans="1:32" x14ac:dyDescent="0.25">
      <c r="B11">
        <v>7</v>
      </c>
      <c r="C11">
        <v>4</v>
      </c>
      <c r="I11">
        <v>352.79602346474599</v>
      </c>
      <c r="J11">
        <v>60.280969684378597</v>
      </c>
      <c r="P11">
        <v>223.89626368933301</v>
      </c>
      <c r="Q11">
        <v>26.284431091163</v>
      </c>
      <c r="W11">
        <v>1.25</v>
      </c>
      <c r="X11">
        <v>0</v>
      </c>
      <c r="AD11">
        <v>823.72770511296096</v>
      </c>
      <c r="AE11" t="s">
        <v>24</v>
      </c>
    </row>
    <row r="12" spans="1:32" x14ac:dyDescent="0.25">
      <c r="B12">
        <v>7</v>
      </c>
      <c r="C12">
        <v>4</v>
      </c>
      <c r="I12">
        <v>426.10601044240298</v>
      </c>
      <c r="J12">
        <v>86.391874343521494</v>
      </c>
      <c r="P12">
        <v>308.50037604092603</v>
      </c>
      <c r="Q12">
        <v>36.291546121015102</v>
      </c>
      <c r="W12">
        <v>3.125</v>
      </c>
      <c r="X12">
        <v>0.375</v>
      </c>
      <c r="AD12">
        <v>1025.79875148633</v>
      </c>
      <c r="AE12">
        <v>291.38921918351201</v>
      </c>
    </row>
    <row r="13" spans="1:32" x14ac:dyDescent="0.25">
      <c r="B13">
        <v>5.8</v>
      </c>
      <c r="C13">
        <v>3.2</v>
      </c>
      <c r="I13">
        <v>443.53364908902699</v>
      </c>
      <c r="J13">
        <v>72.640946140555101</v>
      </c>
      <c r="P13">
        <v>237.276125659039</v>
      </c>
      <c r="Q13">
        <v>28.809110704633699</v>
      </c>
      <c r="W13">
        <v>2.625</v>
      </c>
      <c r="X13">
        <v>1.125</v>
      </c>
      <c r="AD13">
        <v>773.97425825264702</v>
      </c>
      <c r="AE13">
        <v>230.25251023913299</v>
      </c>
    </row>
    <row r="14" spans="1:32" x14ac:dyDescent="0.25">
      <c r="B14">
        <v>5.2</v>
      </c>
      <c r="C14">
        <v>0.4</v>
      </c>
      <c r="I14">
        <v>395.905561834428</v>
      </c>
      <c r="J14">
        <v>28.565742657447998</v>
      </c>
      <c r="P14">
        <v>187.77622975649999</v>
      </c>
      <c r="Q14">
        <v>9.9252343832327892</v>
      </c>
    </row>
    <row r="18" spans="1:31" x14ac:dyDescent="0.25">
      <c r="A18" t="s">
        <v>1</v>
      </c>
      <c r="B18">
        <f>COUNT(B6:B16)</f>
        <v>9</v>
      </c>
      <c r="C18">
        <f>COUNT(C6:C16)</f>
        <v>9</v>
      </c>
      <c r="H18" t="s">
        <v>1</v>
      </c>
      <c r="I18">
        <f>COUNT(I4:I16)</f>
        <v>9</v>
      </c>
      <c r="J18">
        <f>COUNT(J4:J16)</f>
        <v>9</v>
      </c>
      <c r="O18" t="s">
        <v>1</v>
      </c>
      <c r="P18">
        <f>COUNT(P4:P16)</f>
        <v>9</v>
      </c>
      <c r="Q18">
        <f>COUNT(Q4:Q16)</f>
        <v>9</v>
      </c>
      <c r="V18" t="s">
        <v>1</v>
      </c>
      <c r="W18">
        <f>COUNT(W4:W16)</f>
        <v>8</v>
      </c>
      <c r="X18">
        <f>COUNT(X4:X16)</f>
        <v>8</v>
      </c>
      <c r="AC18" t="s">
        <v>1</v>
      </c>
      <c r="AD18">
        <f>COUNT(AD4:AD16)</f>
        <v>8</v>
      </c>
      <c r="AE18">
        <f>COUNT(AE4:AE16)</f>
        <v>5</v>
      </c>
    </row>
    <row r="19" spans="1:31" x14ac:dyDescent="0.25">
      <c r="A19" t="s">
        <v>2</v>
      </c>
      <c r="B19">
        <f>AVERAGE(B6:B17)</f>
        <v>5.1555555555555559</v>
      </c>
      <c r="C19">
        <f>AVERAGE(C6:C17)</f>
        <v>2.1555555555555554</v>
      </c>
      <c r="H19" t="s">
        <v>2</v>
      </c>
      <c r="I19">
        <f>AVERAGE(I4:I17)</f>
        <v>293.63099749581318</v>
      </c>
      <c r="J19">
        <f>AVERAGE(J4:J17)</f>
        <v>58.557238787922785</v>
      </c>
      <c r="O19" t="s">
        <v>2</v>
      </c>
      <c r="P19">
        <f>AVERAGE(P6:P17)</f>
        <v>166.22842468332885</v>
      </c>
      <c r="Q19">
        <f>AVERAGE(Q4:Q17)</f>
        <v>18.568403935876109</v>
      </c>
      <c r="V19" t="s">
        <v>2</v>
      </c>
      <c r="W19">
        <f>AVERAGE(W6:W17)</f>
        <v>1.53125</v>
      </c>
      <c r="X19">
        <f>AVERAGE(X4:X17)</f>
        <v>0.25</v>
      </c>
      <c r="AC19" t="s">
        <v>2</v>
      </c>
      <c r="AD19">
        <f>AVERAGE(AD6:AD17)</f>
        <v>764.87184957838872</v>
      </c>
      <c r="AE19">
        <f>AVERAGE(AE4:AE17)</f>
        <v>224.99644933280484</v>
      </c>
    </row>
    <row r="20" spans="1:31" x14ac:dyDescent="0.25">
      <c r="A20" s="1" t="s">
        <v>3</v>
      </c>
      <c r="B20">
        <f>CONFIDENCE(0.05,_xlfn.STDEV.S(B6:B16),B18)</f>
        <v>0.90474455330254422</v>
      </c>
      <c r="C20">
        <f>CONFIDENCE(0.05,_xlfn.STDEV.S(C6:C16),C18)</f>
        <v>0.97074355342105989</v>
      </c>
      <c r="H20" s="1" t="s">
        <v>3</v>
      </c>
      <c r="I20">
        <f>CONFIDENCE(0.05,_xlfn.STDEV.S(I4:I16),I18)</f>
        <v>73.331385735616934</v>
      </c>
      <c r="J20">
        <f>CONFIDENCE(0.05,_xlfn.STDEV.S(J4:J16),J18)</f>
        <v>19.626288009602881</v>
      </c>
      <c r="O20" s="1" t="s">
        <v>3</v>
      </c>
      <c r="P20">
        <f>CONFIDENCE(0.05,_xlfn.STDEV.S(P4:P16),P18)</f>
        <v>54.099848944939211</v>
      </c>
      <c r="Q20">
        <f>CONFIDENCE(0.05,_xlfn.STDEV.S(Q4:Q16),Q18)</f>
        <v>6.6495026739718162</v>
      </c>
      <c r="V20" s="1" t="s">
        <v>3</v>
      </c>
      <c r="W20">
        <f>CONFIDENCE(0.05,_xlfn.STDEV.S(W4:W16),W18)</f>
        <v>0.63609585927818857</v>
      </c>
      <c r="X20">
        <f>CONFIDENCE(0.05,_xlfn.STDEV.S(X4:X16),X18)</f>
        <v>0.2619112043058992</v>
      </c>
      <c r="AC20" s="1" t="s">
        <v>3</v>
      </c>
      <c r="AD20">
        <f>CONFIDENCE(0.05,_xlfn.STDEV.S(AD4:AD16),AD18)</f>
        <v>164.09570572929292</v>
      </c>
      <c r="AE20">
        <f>CONFIDENCE(0.05,_xlfn.STDEV.S(AE4:AE16),AE18)</f>
        <v>106.59705161693059</v>
      </c>
    </row>
    <row r="22" spans="1:31" x14ac:dyDescent="0.25">
      <c r="A22" t="s">
        <v>16</v>
      </c>
      <c r="H22" t="s">
        <v>16</v>
      </c>
      <c r="O22" t="s">
        <v>16</v>
      </c>
      <c r="V22" t="s">
        <v>16</v>
      </c>
      <c r="AC22" t="s">
        <v>16</v>
      </c>
    </row>
    <row r="23" spans="1:31" x14ac:dyDescent="0.25">
      <c r="A23" t="s">
        <v>14</v>
      </c>
      <c r="B23">
        <f>_xlfn.T.TEST(B6:B17,C6:C17,2,1)</f>
        <v>4.910131186773237E-6</v>
      </c>
      <c r="H23" t="s">
        <v>14</v>
      </c>
      <c r="I23">
        <f>_xlfn.T.TEST(I6:I14,J6:J14,2,1)</f>
        <v>2.7209503039089464E-4</v>
      </c>
      <c r="O23" t="s">
        <v>14</v>
      </c>
      <c r="P23">
        <f>_xlfn.T.TEST(P6:P17,Q6:Q17,2,1)</f>
        <v>3.5038805962581945E-4</v>
      </c>
      <c r="V23" t="s">
        <v>14</v>
      </c>
      <c r="W23">
        <f>_xlfn.T.TEST(W6:W17,X6:X17,2,1)</f>
        <v>2.0122434495117806E-3</v>
      </c>
      <c r="AC23" t="s">
        <v>14</v>
      </c>
      <c r="AD23">
        <f>_xlfn.T.TEST(AD6:AD17,AE6:AE17,2,1)</f>
        <v>9.8396499119035342E-3</v>
      </c>
    </row>
    <row r="29" spans="1:31" x14ac:dyDescent="0.25">
      <c r="H29" s="1"/>
      <c r="O29" s="1"/>
    </row>
    <row r="30" spans="1:31" x14ac:dyDescent="0.25">
      <c r="A30" t="s">
        <v>26</v>
      </c>
      <c r="H30" t="s">
        <v>27</v>
      </c>
      <c r="O30" t="s">
        <v>28</v>
      </c>
      <c r="V30" t="s">
        <v>32</v>
      </c>
    </row>
    <row r="31" spans="1:31" x14ac:dyDescent="0.25">
      <c r="B31" t="s">
        <v>0</v>
      </c>
      <c r="C31" t="s">
        <v>19</v>
      </c>
      <c r="I31" t="s">
        <v>0</v>
      </c>
      <c r="J31" t="s">
        <v>19</v>
      </c>
      <c r="P31" s="4" t="s">
        <v>29</v>
      </c>
      <c r="Q31" s="4" t="s">
        <v>30</v>
      </c>
      <c r="W31" s="4" t="s">
        <v>34</v>
      </c>
      <c r="X31" s="4" t="s">
        <v>29</v>
      </c>
      <c r="Y31" s="4" t="s">
        <v>35</v>
      </c>
      <c r="Z31" s="4" t="s">
        <v>33</v>
      </c>
    </row>
    <row r="32" spans="1:31" x14ac:dyDescent="0.25">
      <c r="B32" s="3">
        <v>1.6</v>
      </c>
      <c r="C32" s="3">
        <v>0.1</v>
      </c>
      <c r="D32" s="3"/>
      <c r="E32" s="3"/>
      <c r="F32" s="3"/>
      <c r="G32" s="3"/>
      <c r="H32" s="3"/>
      <c r="I32" s="3">
        <v>15.598127360912599</v>
      </c>
      <c r="J32">
        <v>5.4651825882549696</v>
      </c>
      <c r="O32" s="3"/>
      <c r="P32" s="3">
        <v>-117.49267020064801</v>
      </c>
      <c r="Q32">
        <v>105.28563953045</v>
      </c>
      <c r="V32" s="3"/>
      <c r="W32">
        <v>6.3629147368402696</v>
      </c>
      <c r="X32">
        <v>-11.3220209466079</v>
      </c>
      <c r="Y32">
        <v>-1.83105460052957</v>
      </c>
      <c r="Z32">
        <v>2.0599364255957702</v>
      </c>
      <c r="AC32" s="1"/>
    </row>
    <row r="33" spans="1:27" x14ac:dyDescent="0.25">
      <c r="B33" s="3">
        <v>1.8</v>
      </c>
      <c r="C33" s="3">
        <v>0.2</v>
      </c>
      <c r="D33" s="3"/>
      <c r="E33" s="3"/>
      <c r="F33" s="3"/>
      <c r="G33" s="3"/>
      <c r="H33" s="3"/>
      <c r="I33" s="3">
        <v>23.504785221532501</v>
      </c>
      <c r="J33">
        <v>5.7539857431004</v>
      </c>
      <c r="M33" s="2"/>
      <c r="O33" s="3"/>
      <c r="P33" s="3">
        <v>-122.985834002236</v>
      </c>
      <c r="Q33">
        <v>72.021480954163195</v>
      </c>
      <c r="T33" s="2"/>
      <c r="V33" s="3"/>
      <c r="W33">
        <v>-7.0495602120388599</v>
      </c>
      <c r="X33">
        <v>-25.146483180606101</v>
      </c>
      <c r="Y33">
        <v>0.47302243847014602</v>
      </c>
      <c r="Z33">
        <v>-7.87353478227715</v>
      </c>
    </row>
    <row r="34" spans="1:27" x14ac:dyDescent="0.25">
      <c r="B34" s="3">
        <v>5.5</v>
      </c>
      <c r="C34" s="3">
        <v>0</v>
      </c>
      <c r="D34" s="3"/>
      <c r="E34" s="3"/>
      <c r="F34" s="3"/>
      <c r="G34" s="3"/>
      <c r="H34" s="3"/>
      <c r="I34" s="3">
        <v>38.449757725436299</v>
      </c>
      <c r="J34">
        <v>0</v>
      </c>
      <c r="O34" s="3"/>
      <c r="P34" s="3">
        <v>-101.928706096146</v>
      </c>
      <c r="Q34">
        <v>-9.7656245361577305</v>
      </c>
      <c r="V34" s="3"/>
      <c r="W34">
        <v>-4.6997068080259101</v>
      </c>
      <c r="X34">
        <v>-15.045165301018001</v>
      </c>
      <c r="Y34">
        <v>-2.92968736084732</v>
      </c>
      <c r="Z34">
        <v>0.122070306701971</v>
      </c>
    </row>
    <row r="35" spans="1:27" x14ac:dyDescent="0.25">
      <c r="B35" s="3">
        <v>3.2</v>
      </c>
      <c r="C35" s="3">
        <v>0</v>
      </c>
      <c r="D35" s="3"/>
      <c r="E35" s="3"/>
      <c r="F35" s="3"/>
      <c r="G35" s="3"/>
      <c r="H35" s="3"/>
      <c r="I35" s="3">
        <v>21.757977544950499</v>
      </c>
      <c r="J35">
        <v>0</v>
      </c>
      <c r="O35" s="3"/>
      <c r="P35" s="3">
        <v>-57.983395683436498</v>
      </c>
      <c r="Q35">
        <v>63.171383718270299</v>
      </c>
      <c r="V35" s="3"/>
      <c r="W35">
        <v>0.366210920105914</v>
      </c>
      <c r="X35">
        <v>-21.240233366142999</v>
      </c>
      <c r="Y35">
        <v>8.2092281257075896</v>
      </c>
      <c r="Z35">
        <v>-1.25122064369521</v>
      </c>
    </row>
    <row r="36" spans="1:27" x14ac:dyDescent="0.25">
      <c r="B36" s="3">
        <v>2.9</v>
      </c>
      <c r="C36" s="3">
        <v>0.1</v>
      </c>
      <c r="D36" s="3"/>
      <c r="E36" s="3"/>
      <c r="F36" s="3"/>
      <c r="G36" s="3"/>
      <c r="H36" s="3"/>
      <c r="I36" s="3">
        <v>23.7076025784671</v>
      </c>
      <c r="J36">
        <v>10.3078848687536</v>
      </c>
      <c r="O36" s="3"/>
      <c r="P36" s="3">
        <v>-118.103021734157</v>
      </c>
      <c r="Q36">
        <v>124.816888602766</v>
      </c>
      <c r="V36" s="3"/>
      <c r="W36">
        <v>-3.0212400908738002</v>
      </c>
      <c r="X36">
        <v>-13.549804043918799</v>
      </c>
      <c r="Z36">
        <v>-2.7008055357811198</v>
      </c>
      <c r="AA36" s="2"/>
    </row>
    <row r="37" spans="1:27" x14ac:dyDescent="0.25">
      <c r="B37" s="3">
        <v>2.9</v>
      </c>
      <c r="C37" s="3">
        <v>0.2</v>
      </c>
      <c r="D37" s="3"/>
      <c r="E37" s="3"/>
      <c r="F37" s="3"/>
      <c r="G37" s="3"/>
      <c r="H37" s="3"/>
      <c r="I37" s="3">
        <v>18.744223059754798</v>
      </c>
      <c r="J37">
        <v>8.4620739809672294</v>
      </c>
      <c r="O37" s="3"/>
      <c r="P37" s="3">
        <v>-36.315916243836497</v>
      </c>
      <c r="Q37">
        <v>218.200673229774</v>
      </c>
      <c r="V37" s="3"/>
      <c r="W37" s="3"/>
      <c r="X37">
        <v>-12.5732415903031</v>
      </c>
      <c r="Z37">
        <v>2.8839109958340701</v>
      </c>
    </row>
    <row r="39" spans="1:27" x14ac:dyDescent="0.25">
      <c r="F39" s="2"/>
      <c r="M39" s="2"/>
      <c r="T39" s="2"/>
    </row>
    <row r="40" spans="1:27" x14ac:dyDescent="0.25">
      <c r="A40" t="s">
        <v>1</v>
      </c>
      <c r="B40">
        <f>COUNT(B32:B39)</f>
        <v>6</v>
      </c>
      <c r="C40">
        <f>COUNT(C32:C39)</f>
        <v>6</v>
      </c>
      <c r="F40" s="2"/>
      <c r="H40" t="s">
        <v>1</v>
      </c>
      <c r="I40">
        <f>COUNT(I32:I39)</f>
        <v>6</v>
      </c>
      <c r="J40">
        <f>COUNT(J32:J39)</f>
        <v>6</v>
      </c>
      <c r="M40" s="2"/>
      <c r="O40" t="s">
        <v>1</v>
      </c>
      <c r="P40">
        <f>COUNT(P32:P39)</f>
        <v>6</v>
      </c>
      <c r="Q40">
        <f>COUNT(Q32:Q39)</f>
        <v>6</v>
      </c>
      <c r="T40" s="2"/>
      <c r="V40" t="s">
        <v>1</v>
      </c>
      <c r="W40">
        <f>COUNT(W32:W39)</f>
        <v>5</v>
      </c>
      <c r="X40">
        <f>COUNT(X32:X39)</f>
        <v>6</v>
      </c>
      <c r="Y40">
        <f>COUNT(Y32:Y39)</f>
        <v>4</v>
      </c>
      <c r="Z40">
        <f>COUNT(Z32:Z39)</f>
        <v>6</v>
      </c>
    </row>
    <row r="41" spans="1:27" x14ac:dyDescent="0.25">
      <c r="A41" t="s">
        <v>2</v>
      </c>
      <c r="B41">
        <f>AVERAGE(B32:B39)</f>
        <v>2.9833333333333338</v>
      </c>
      <c r="C41">
        <f>AVERAGE(C32:C39)</f>
        <v>0.10000000000000002</v>
      </c>
      <c r="F41" s="2"/>
      <c r="H41" t="s">
        <v>2</v>
      </c>
      <c r="I41">
        <f>AVERAGE(I32:I39)</f>
        <v>23.62707891517563</v>
      </c>
      <c r="J41">
        <f>AVERAGE(J32:J39)</f>
        <v>4.9981878635127002</v>
      </c>
      <c r="M41" s="2"/>
      <c r="O41" t="s">
        <v>2</v>
      </c>
      <c r="P41">
        <f>AVERAGE(P32:P39)</f>
        <v>-92.468257326743313</v>
      </c>
      <c r="Q41">
        <f>AVERAGE(Q32:Q39)</f>
        <v>95.621740249877632</v>
      </c>
      <c r="T41" s="2"/>
      <c r="V41" t="s">
        <v>2</v>
      </c>
      <c r="W41">
        <f>AVERAGE(W32:W39)</f>
        <v>-1.6082762907984773</v>
      </c>
      <c r="X41">
        <f>AVERAGE(X32:X39)</f>
        <v>-16.479491404766151</v>
      </c>
      <c r="Y41">
        <f>AVERAGE(Y32:Y39)</f>
        <v>0.98037715070021147</v>
      </c>
      <c r="Z41">
        <f>AVERAGE(Z32:Z39)</f>
        <v>-1.1266072056036114</v>
      </c>
    </row>
    <row r="42" spans="1:27" x14ac:dyDescent="0.25">
      <c r="A42" s="1" t="s">
        <v>3</v>
      </c>
      <c r="B42">
        <f>CONFIDENCE(0.05,_xlfn.STDEV.S(B32:B39),B40)</f>
        <v>1.1149613254514268</v>
      </c>
      <c r="C42">
        <f>CONFIDENCE(0.05,_xlfn.STDEV.S(C32:C39),C40)</f>
        <v>7.1567765748686285E-2</v>
      </c>
      <c r="F42" s="2"/>
      <c r="H42" s="1" t="s">
        <v>3</v>
      </c>
      <c r="I42">
        <f>CONFIDENCE(0.05,_xlfn.STDEV.S(I32:I39),I40)</f>
        <v>6.3159630958778017</v>
      </c>
      <c r="J42">
        <f>CONFIDENCE(0.05,_xlfn.STDEV.S(J32:J39),J40)</f>
        <v>3.4125231501821034</v>
      </c>
      <c r="O42" s="1" t="s">
        <v>3</v>
      </c>
      <c r="P42">
        <f>CONFIDENCE(0.05,_xlfn.STDEV.S(P32:P39),P40)</f>
        <v>29.173140652862067</v>
      </c>
      <c r="Q42">
        <f>CONFIDENCE(0.05,_xlfn.STDEV.S(Q32:Q39),Q40)</f>
        <v>60.608894952081499</v>
      </c>
      <c r="V42" s="1" t="s">
        <v>3</v>
      </c>
      <c r="W42">
        <f>CONFIDENCE(0.05,_xlfn.STDEV.S(W32:W39),W40)</f>
        <v>4.5671674884773541</v>
      </c>
      <c r="X42">
        <f>CONFIDENCE(0.05,_xlfn.STDEV.S(X32:X39),X40)</f>
        <v>4.3867020955594098</v>
      </c>
      <c r="Y42">
        <f>CONFIDENCE(0.05,_xlfn.STDEV.S(Y32:Y39),Y40)</f>
        <v>4.9229327574977937</v>
      </c>
      <c r="Z42">
        <f>CONFIDENCE(0.05,_xlfn.STDEV.S(Z32:Z39),Z40)</f>
        <v>3.1157093336263602</v>
      </c>
      <c r="AA42" s="2"/>
    </row>
    <row r="43" spans="1:27" x14ac:dyDescent="0.25">
      <c r="F43" s="2"/>
      <c r="AA43" s="2"/>
    </row>
    <row r="44" spans="1:27" x14ac:dyDescent="0.25">
      <c r="A44" t="s">
        <v>16</v>
      </c>
      <c r="F44" s="2"/>
      <c r="H44" t="s">
        <v>16</v>
      </c>
      <c r="M44" s="2"/>
      <c r="O44" t="s">
        <v>31</v>
      </c>
      <c r="T44" s="2"/>
      <c r="V44" t="s">
        <v>36</v>
      </c>
      <c r="AA44" s="2"/>
    </row>
    <row r="45" spans="1:27" x14ac:dyDescent="0.25">
      <c r="A45" t="s">
        <v>14</v>
      </c>
      <c r="B45">
        <f>_xlfn.T.TEST(B32:B39,C32:C39,2,1)</f>
        <v>4.6228631038489204E-3</v>
      </c>
      <c r="H45" t="s">
        <v>14</v>
      </c>
      <c r="I45">
        <f>_xlfn.T.TEST(I32:I39,J32:J39,2,1)</f>
        <v>7.9846076230662717E-3</v>
      </c>
      <c r="M45" s="2"/>
      <c r="O45" t="s">
        <v>14</v>
      </c>
      <c r="P45">
        <f>_xlfn.T.TEST(P32:P39,Q32:Q39,2,2)</f>
        <v>2.6901725437205513E-4</v>
      </c>
      <c r="T45" s="2"/>
      <c r="V45" t="s">
        <v>5</v>
      </c>
      <c r="W45" t="s">
        <v>6</v>
      </c>
      <c r="X45" t="s">
        <v>7</v>
      </c>
      <c r="Y45" t="s">
        <v>8</v>
      </c>
      <c r="Z45" t="s">
        <v>9</v>
      </c>
      <c r="AA45" t="s">
        <v>10</v>
      </c>
    </row>
    <row r="46" spans="1:27" x14ac:dyDescent="0.25">
      <c r="M46" s="2"/>
      <c r="T46" s="2"/>
      <c r="V46" t="s">
        <v>11</v>
      </c>
      <c r="W46">
        <v>1080.19262879232</v>
      </c>
      <c r="X46">
        <v>3</v>
      </c>
      <c r="Y46">
        <v>360.06420959744099</v>
      </c>
      <c r="Z46">
        <v>14.9150078311591</v>
      </c>
      <c r="AA46" s="2">
        <v>5.1621106484729501E-5</v>
      </c>
    </row>
    <row r="47" spans="1:27" x14ac:dyDescent="0.25">
      <c r="M47" s="2"/>
      <c r="T47" s="2"/>
      <c r="V47" t="s">
        <v>12</v>
      </c>
      <c r="W47">
        <v>410.39814611218998</v>
      </c>
      <c r="X47">
        <v>17</v>
      </c>
      <c r="Y47">
        <v>24.141067418364099</v>
      </c>
      <c r="AA47" s="2"/>
    </row>
    <row r="48" spans="1:27" x14ac:dyDescent="0.25">
      <c r="M48" s="2"/>
      <c r="T48" s="2"/>
      <c r="V48" t="s">
        <v>13</v>
      </c>
      <c r="W48">
        <v>1490.59077490451</v>
      </c>
      <c r="X48">
        <v>20</v>
      </c>
    </row>
    <row r="49" spans="22:27" x14ac:dyDescent="0.25">
      <c r="AA49" s="2"/>
    </row>
    <row r="50" spans="22:27" x14ac:dyDescent="0.25">
      <c r="V50" t="s">
        <v>15</v>
      </c>
      <c r="AA50" s="2"/>
    </row>
    <row r="51" spans="22:27" x14ac:dyDescent="0.25">
      <c r="V51" s="4" t="s">
        <v>34</v>
      </c>
      <c r="W51" s="4" t="s">
        <v>29</v>
      </c>
      <c r="X51">
        <v>6.4140778292309903</v>
      </c>
      <c r="Y51">
        <v>14.8712151139677</v>
      </c>
      <c r="Z51">
        <v>23.3283523987044</v>
      </c>
      <c r="AA51" s="2">
        <v>5.7857733054034199E-4</v>
      </c>
    </row>
    <row r="52" spans="22:27" x14ac:dyDescent="0.25">
      <c r="V52" s="4" t="s">
        <v>34</v>
      </c>
      <c r="W52" s="4" t="s">
        <v>35</v>
      </c>
      <c r="X52">
        <v>-11.957668181655</v>
      </c>
      <c r="Y52">
        <v>-2.5886534414986899</v>
      </c>
      <c r="Z52">
        <v>6.7803612986576098</v>
      </c>
      <c r="AA52">
        <v>0.86003752853215998</v>
      </c>
    </row>
    <row r="53" spans="22:27" x14ac:dyDescent="0.25">
      <c r="V53" s="4" t="s">
        <v>34</v>
      </c>
      <c r="W53" s="4" t="s">
        <v>33</v>
      </c>
      <c r="X53">
        <v>-8.9388063699315499</v>
      </c>
      <c r="Y53">
        <v>-0.48166908519486301</v>
      </c>
      <c r="Z53">
        <v>7.9754681995418197</v>
      </c>
      <c r="AA53">
        <v>0.99842805230287102</v>
      </c>
    </row>
    <row r="54" spans="22:27" x14ac:dyDescent="0.25">
      <c r="V54" s="4" t="s">
        <v>29</v>
      </c>
      <c r="W54" s="4" t="s">
        <v>35</v>
      </c>
      <c r="X54">
        <v>-26.475207192584399</v>
      </c>
      <c r="Y54">
        <v>-17.4598685554664</v>
      </c>
      <c r="Z54">
        <v>-8.4445299183483495</v>
      </c>
      <c r="AA54">
        <v>2.0641694039869E-4</v>
      </c>
    </row>
    <row r="55" spans="22:27" x14ac:dyDescent="0.25">
      <c r="V55" s="4" t="s">
        <v>29</v>
      </c>
      <c r="W55" s="4" t="s">
        <v>33</v>
      </c>
      <c r="X55">
        <v>-23.416448212273</v>
      </c>
      <c r="Y55">
        <v>-15.352884199162499</v>
      </c>
      <c r="Z55">
        <v>-7.28932018605206</v>
      </c>
      <c r="AA55">
        <v>2.48896709450941E-4</v>
      </c>
    </row>
    <row r="56" spans="22:27" x14ac:dyDescent="0.25">
      <c r="V56" s="4" t="s">
        <v>35</v>
      </c>
      <c r="W56" s="4" t="s">
        <v>33</v>
      </c>
      <c r="X56">
        <v>-6.9083542808141898</v>
      </c>
      <c r="Y56">
        <v>2.10698435630382</v>
      </c>
      <c r="Z56">
        <v>11.1223229934218</v>
      </c>
      <c r="AA56">
        <v>0.90900107203448899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 Hopkins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Bergles Lab</dc:creator>
  <cp:lastModifiedBy>Bergles Lab</cp:lastModifiedBy>
  <dcterms:created xsi:type="dcterms:W3CDTF">2019-12-20T15:10:26Z</dcterms:created>
  <dcterms:modified xsi:type="dcterms:W3CDTF">2019-12-20T21:28:57Z</dcterms:modified>
</cp:coreProperties>
</file>