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jects and Analysis\Papers\P2ry1\Babola_et_al_eLife_2019_sourceData\"/>
    </mc:Choice>
  </mc:AlternateContent>
  <bookViews>
    <workbookView xWindow="0" yWindow="0" windowWidth="25125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Q44" i="1"/>
  <c r="P44" i="1"/>
  <c r="R43" i="1"/>
  <c r="R45" i="1" s="1"/>
  <c r="Q43" i="1"/>
  <c r="Q45" i="1" s="1"/>
  <c r="P43" i="1"/>
  <c r="K44" i="1"/>
  <c r="J44" i="1"/>
  <c r="I44" i="1"/>
  <c r="K43" i="1"/>
  <c r="K45" i="1" s="1"/>
  <c r="J43" i="1"/>
  <c r="J45" i="1" s="1"/>
  <c r="I43" i="1"/>
  <c r="C44" i="1"/>
  <c r="D44" i="1"/>
  <c r="B44" i="1"/>
  <c r="C43" i="1"/>
  <c r="C45" i="1" s="1"/>
  <c r="D43" i="1"/>
  <c r="D45" i="1" s="1"/>
  <c r="B43" i="1"/>
  <c r="B45" i="1" s="1"/>
  <c r="AC20" i="1"/>
  <c r="AD16" i="1"/>
  <c r="AC16" i="1"/>
  <c r="AD15" i="1"/>
  <c r="AD17" i="1" s="1"/>
  <c r="AC15" i="1"/>
  <c r="AC17" i="1" s="1"/>
  <c r="W20" i="1"/>
  <c r="W17" i="1"/>
  <c r="X16" i="1"/>
  <c r="W16" i="1"/>
  <c r="X15" i="1"/>
  <c r="X17" i="1" s="1"/>
  <c r="W15" i="1"/>
  <c r="P28" i="1"/>
  <c r="Q23" i="1"/>
  <c r="Q25" i="1" s="1"/>
  <c r="P23" i="1"/>
  <c r="P24" i="1" s="1"/>
  <c r="I28" i="1"/>
  <c r="J23" i="1"/>
  <c r="J25" i="1" s="1"/>
  <c r="I23" i="1"/>
  <c r="I25" i="1" s="1"/>
  <c r="B28" i="1"/>
  <c r="B25" i="1"/>
  <c r="C23" i="1"/>
  <c r="C25" i="1" s="1"/>
  <c r="B23" i="1"/>
  <c r="B24" i="1" s="1"/>
  <c r="P45" i="1" l="1"/>
  <c r="I45" i="1"/>
  <c r="Q24" i="1"/>
  <c r="P25" i="1"/>
  <c r="C24" i="1"/>
  <c r="J24" i="1"/>
  <c r="I24" i="1"/>
</calcChain>
</file>

<file path=xl/sharedStrings.xml><?xml version="1.0" encoding="utf-8"?>
<sst xmlns="http://schemas.openxmlformats.org/spreadsheetml/2006/main" count="93" uniqueCount="29">
  <si>
    <t>Control</t>
  </si>
  <si>
    <t>n</t>
  </si>
  <si>
    <t>mean</t>
  </si>
  <si>
    <t>95% CI</t>
  </si>
  <si>
    <t>'Source'</t>
  </si>
  <si>
    <t>'SS'</t>
  </si>
  <si>
    <t>'df'</t>
  </si>
  <si>
    <t>'MS'</t>
  </si>
  <si>
    <t>'F'</t>
  </si>
  <si>
    <t>'Prob&gt;F'</t>
  </si>
  <si>
    <t>'Error'</t>
  </si>
  <si>
    <t>'Total'</t>
  </si>
  <si>
    <t>p-value</t>
  </si>
  <si>
    <t>Panel B - Raw measured values (ISC frequency - events/min)</t>
  </si>
  <si>
    <t>Panel B - Raw measured values (ISC amplitude -pA)</t>
  </si>
  <si>
    <t>Panel B - Raw measured values (ISC integral -pC)</t>
  </si>
  <si>
    <t>Panel D - Raw measured values (Crenations per minute)</t>
  </si>
  <si>
    <t>Statistical test: two-tailed Student's t test</t>
  </si>
  <si>
    <t>Statistical test: one-way ANOVA</t>
  </si>
  <si>
    <t>Experimental notes: performed in P6-8 mice, near physiological temperature (32-34C)</t>
  </si>
  <si>
    <t>MRS2500</t>
  </si>
  <si>
    <t>MRS2500/Suramin/PPADS</t>
  </si>
  <si>
    <t>'Columns'</t>
  </si>
  <si>
    <t>Figure 3-Figure supplement 2 Source data</t>
  </si>
  <si>
    <t>P2ry1 KO</t>
  </si>
  <si>
    <t>Panel D - Raw measured values (Crenations areas)</t>
  </si>
  <si>
    <t>Panel F - Raw measured values (ISC frequency - events/min)</t>
  </si>
  <si>
    <t>Panel F - Raw measured values (ISC amplitude -pA)</t>
  </si>
  <si>
    <t>Panel F - Raw measured values (ISC integral -pC)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</si>
</sst>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1" fontId="0" fillId="0" borderId="0" xfId="0" applyNumberFormat="1"/>
    <xf numFmtId="0" fontId="0" fillId="0" borderId="0" xfId="0" applyNumberFormat="1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A14" workbookViewId="0">
      <selection activeCell="K57" sqref="K57"/>
    </sheetView>
  </sheetViews>
  <sheetFormatPr defaultRowHeight="15" x14ac:dyDescent="0.25"/>
  <sheetData>
    <row r="1" spans="1:30" x14ac:dyDescent="0.25">
      <c r="A1" t="s">
        <v>23</v>
      </c>
    </row>
    <row r="2" spans="1:30" x14ac:dyDescent="0.25">
      <c r="A2" t="s">
        <v>19</v>
      </c>
    </row>
    <row r="4" spans="1:30" x14ac:dyDescent="0.25">
      <c r="A4" t="s">
        <v>13</v>
      </c>
      <c r="H4" t="s">
        <v>14</v>
      </c>
      <c r="O4" t="s">
        <v>15</v>
      </c>
      <c r="V4" t="s">
        <v>16</v>
      </c>
      <c r="AB4" t="s">
        <v>25</v>
      </c>
    </row>
    <row r="5" spans="1:30" x14ac:dyDescent="0.25">
      <c r="B5" t="s">
        <v>0</v>
      </c>
      <c r="C5" t="s">
        <v>24</v>
      </c>
      <c r="I5" t="s">
        <v>0</v>
      </c>
      <c r="J5" t="s">
        <v>24</v>
      </c>
      <c r="P5" t="s">
        <v>0</v>
      </c>
      <c r="Q5" t="s">
        <v>24</v>
      </c>
      <c r="W5" t="s">
        <v>0</v>
      </c>
      <c r="X5" t="s">
        <v>24</v>
      </c>
      <c r="AC5" t="s">
        <v>0</v>
      </c>
      <c r="AD5" t="s">
        <v>24</v>
      </c>
    </row>
    <row r="6" spans="1:30" x14ac:dyDescent="0.25">
      <c r="B6">
        <v>13.8</v>
      </c>
      <c r="C6">
        <v>26.6</v>
      </c>
      <c r="I6">
        <v>250.620922880027</v>
      </c>
      <c r="J6">
        <v>142.11272517648001</v>
      </c>
      <c r="P6">
        <v>129.318673019149</v>
      </c>
      <c r="Q6">
        <v>27.359712854257801</v>
      </c>
      <c r="W6">
        <v>0.9</v>
      </c>
      <c r="X6">
        <v>0.3</v>
      </c>
      <c r="AC6">
        <v>1248.2886609856</v>
      </c>
      <c r="AD6">
        <v>482.81311930241799</v>
      </c>
    </row>
    <row r="7" spans="1:30" x14ac:dyDescent="0.25">
      <c r="B7">
        <v>15.8</v>
      </c>
      <c r="C7">
        <v>19.8</v>
      </c>
      <c r="I7">
        <v>248.868012713279</v>
      </c>
      <c r="J7">
        <v>97.352252443749705</v>
      </c>
      <c r="P7">
        <v>129.28104800125399</v>
      </c>
      <c r="Q7">
        <v>49.859906000583599</v>
      </c>
      <c r="W7">
        <v>1.7</v>
      </c>
      <c r="X7">
        <v>1.4</v>
      </c>
      <c r="AC7">
        <v>693.51896376862305</v>
      </c>
      <c r="AD7">
        <v>337.44293570579202</v>
      </c>
    </row>
    <row r="8" spans="1:30" x14ac:dyDescent="0.25">
      <c r="B8">
        <v>19.8</v>
      </c>
      <c r="C8">
        <v>10.4</v>
      </c>
      <c r="I8">
        <v>558.13652578293795</v>
      </c>
      <c r="J8">
        <v>51.479116172616898</v>
      </c>
      <c r="P8">
        <v>348.08139673047202</v>
      </c>
      <c r="Q8">
        <v>26.551945290465099</v>
      </c>
      <c r="W8">
        <v>1.8</v>
      </c>
      <c r="X8">
        <v>1.6</v>
      </c>
      <c r="AC8">
        <v>796.04823127229497</v>
      </c>
      <c r="AD8">
        <v>470.11927764566002</v>
      </c>
    </row>
    <row r="9" spans="1:30" x14ac:dyDescent="0.25">
      <c r="B9">
        <v>13.8</v>
      </c>
      <c r="C9">
        <v>11.4</v>
      </c>
      <c r="I9">
        <v>346.76879042313601</v>
      </c>
      <c r="J9">
        <v>56.803093566317798</v>
      </c>
      <c r="P9">
        <v>216.44066052973599</v>
      </c>
      <c r="Q9">
        <v>10.316102220841101</v>
      </c>
      <c r="W9">
        <v>2.8</v>
      </c>
      <c r="X9">
        <v>1.9</v>
      </c>
      <c r="AC9">
        <v>590.24757941226403</v>
      </c>
      <c r="AD9">
        <v>282.43945178046198</v>
      </c>
    </row>
    <row r="10" spans="1:30" x14ac:dyDescent="0.25">
      <c r="B10">
        <v>8</v>
      </c>
      <c r="C10">
        <v>21.8</v>
      </c>
      <c r="I10">
        <v>186.13044221368901</v>
      </c>
      <c r="J10">
        <v>99.001713383104303</v>
      </c>
      <c r="P10">
        <v>67.575662321302602</v>
      </c>
      <c r="Q10">
        <v>0.69912836689070501</v>
      </c>
      <c r="W10">
        <v>1.2</v>
      </c>
      <c r="X10">
        <v>0.4</v>
      </c>
      <c r="AC10">
        <v>761.03442082837898</v>
      </c>
      <c r="AD10">
        <v>947.21499702734798</v>
      </c>
    </row>
    <row r="11" spans="1:30" x14ac:dyDescent="0.25">
      <c r="B11">
        <v>12</v>
      </c>
      <c r="C11">
        <v>4.2</v>
      </c>
      <c r="I11">
        <v>290.539569777878</v>
      </c>
      <c r="J11">
        <v>44.298451208147597</v>
      </c>
      <c r="P11">
        <v>155.11008148682299</v>
      </c>
      <c r="Q11">
        <v>1.3675864347489199</v>
      </c>
      <c r="W11">
        <v>1.3</v>
      </c>
      <c r="X11">
        <v>0.5</v>
      </c>
      <c r="AC11">
        <v>954.04652199762199</v>
      </c>
      <c r="AD11">
        <v>198.49732461355501</v>
      </c>
    </row>
    <row r="12" spans="1:30" x14ac:dyDescent="0.25">
      <c r="B12">
        <v>14.4</v>
      </c>
      <c r="C12">
        <v>17.600000000000001</v>
      </c>
      <c r="I12">
        <v>248.19181006122301</v>
      </c>
      <c r="J12">
        <v>88.733494932799701</v>
      </c>
      <c r="P12">
        <v>125.474015024896</v>
      </c>
      <c r="Q12">
        <v>9.1710165829829293</v>
      </c>
      <c r="W12">
        <v>1.4</v>
      </c>
      <c r="AC12">
        <v>735.43002590453602</v>
      </c>
    </row>
    <row r="13" spans="1:30" x14ac:dyDescent="0.25">
      <c r="B13">
        <v>9.8000000000000007</v>
      </c>
      <c r="C13">
        <v>2.2000000000000002</v>
      </c>
      <c r="I13">
        <v>353.25936803757202</v>
      </c>
      <c r="J13">
        <v>46.766680468078697</v>
      </c>
      <c r="P13">
        <v>226.01281268058</v>
      </c>
      <c r="Q13">
        <v>5.4858903818075104</v>
      </c>
      <c r="W13">
        <v>0.9</v>
      </c>
      <c r="AC13">
        <v>1184.7358468754101</v>
      </c>
    </row>
    <row r="14" spans="1:30" x14ac:dyDescent="0.25">
      <c r="B14">
        <v>15.2</v>
      </c>
      <c r="C14">
        <v>19.8</v>
      </c>
      <c r="I14">
        <v>331.41609132879802</v>
      </c>
      <c r="J14">
        <v>128.438495978768</v>
      </c>
      <c r="P14">
        <v>196.17236057555499</v>
      </c>
      <c r="Q14">
        <v>24.8270342322019</v>
      </c>
    </row>
    <row r="15" spans="1:30" x14ac:dyDescent="0.25">
      <c r="B15">
        <v>15.6</v>
      </c>
      <c r="C15">
        <v>14.2</v>
      </c>
      <c r="I15">
        <v>407.40203541603103</v>
      </c>
      <c r="J15">
        <v>100.553031126368</v>
      </c>
      <c r="O15" s="1"/>
      <c r="P15">
        <v>220.07646435672601</v>
      </c>
      <c r="Q15">
        <v>8.8672336925395694</v>
      </c>
      <c r="V15" t="s">
        <v>1</v>
      </c>
      <c r="W15">
        <f>COUNT(W6:W14)</f>
        <v>8</v>
      </c>
      <c r="X15">
        <f>COUNT(X6:X14)</f>
        <v>6</v>
      </c>
      <c r="AB15" t="s">
        <v>1</v>
      </c>
      <c r="AC15">
        <f>COUNT(AC6:AC14)</f>
        <v>8</v>
      </c>
      <c r="AD15">
        <f>COUNT(AD6:AD14)</f>
        <v>6</v>
      </c>
    </row>
    <row r="16" spans="1:30" x14ac:dyDescent="0.25">
      <c r="B16">
        <v>17.8</v>
      </c>
      <c r="C16">
        <v>26</v>
      </c>
      <c r="I16">
        <v>406.391702306235</v>
      </c>
      <c r="J16">
        <v>176.74834519929499</v>
      </c>
      <c r="P16">
        <v>253.67666610928001</v>
      </c>
      <c r="Q16">
        <v>26.4831584412191</v>
      </c>
      <c r="V16" t="s">
        <v>2</v>
      </c>
      <c r="W16">
        <f>AVERAGE(W6:W13)</f>
        <v>1.5000000000000002</v>
      </c>
      <c r="X16">
        <f>AVERAGE(X6:X13)</f>
        <v>1.0166666666666666</v>
      </c>
      <c r="AB16" t="s">
        <v>2</v>
      </c>
      <c r="AC16">
        <f>AVERAGE(AC6:AC13)</f>
        <v>870.4187813805911</v>
      </c>
      <c r="AD16">
        <f>AVERAGE(AD6:AD13)</f>
        <v>453.0878510125392</v>
      </c>
    </row>
    <row r="17" spans="1:36" x14ac:dyDescent="0.25">
      <c r="B17">
        <v>15.6</v>
      </c>
      <c r="C17">
        <v>10.4</v>
      </c>
      <c r="I17">
        <v>222.520652699766</v>
      </c>
      <c r="J17">
        <v>98.627728069077193</v>
      </c>
      <c r="P17">
        <v>122.002297774341</v>
      </c>
      <c r="Q17">
        <v>30.314213427753501</v>
      </c>
      <c r="V17" s="1" t="s">
        <v>3</v>
      </c>
      <c r="W17">
        <f>CONFIDENCE(0.05,_xlfn.STDEV.S(W6:W13),W15)</f>
        <v>0.42876712042994819</v>
      </c>
      <c r="X17">
        <f>CONFIDENCE(0.05,_xlfn.STDEV.S(X6:X13),X15)</f>
        <v>0.5576242014989099</v>
      </c>
      <c r="AB17" s="1" t="s">
        <v>3</v>
      </c>
      <c r="AC17">
        <f>CONFIDENCE(0.05,_xlfn.STDEV.S(AC6:AC13),AC15)</f>
        <v>164.4172053091531</v>
      </c>
      <c r="AD17">
        <f>CONFIDENCE(0.05,_xlfn.STDEV.S(AD6:AD13),AD15)</f>
        <v>212.49910365010513</v>
      </c>
    </row>
    <row r="18" spans="1:36" x14ac:dyDescent="0.25">
      <c r="B18">
        <v>21.2</v>
      </c>
      <c r="C18">
        <v>9.6</v>
      </c>
      <c r="I18">
        <v>373.58903394269697</v>
      </c>
      <c r="J18">
        <v>57.233182756751702</v>
      </c>
      <c r="P18">
        <v>216.42796982925299</v>
      </c>
      <c r="Q18">
        <v>16.341689659219899</v>
      </c>
    </row>
    <row r="19" spans="1:36" x14ac:dyDescent="0.25">
      <c r="B19">
        <v>20</v>
      </c>
      <c r="C19">
        <v>14.6</v>
      </c>
      <c r="I19">
        <v>522.97968598279897</v>
      </c>
      <c r="J19">
        <v>56.905408596322303</v>
      </c>
      <c r="M19" s="2"/>
      <c r="P19">
        <v>374.63678363375902</v>
      </c>
      <c r="Q19">
        <v>43.544572485133301</v>
      </c>
      <c r="T19" s="2"/>
      <c r="V19" t="s">
        <v>17</v>
      </c>
      <c r="AB19" t="s">
        <v>17</v>
      </c>
    </row>
    <row r="20" spans="1:36" x14ac:dyDescent="0.25">
      <c r="B20">
        <v>18.600000000000001</v>
      </c>
      <c r="I20">
        <v>278.07068956833899</v>
      </c>
      <c r="P20">
        <v>173.169469443683</v>
      </c>
      <c r="V20" t="s">
        <v>12</v>
      </c>
      <c r="W20">
        <f>_xlfn.T.TEST(W6:W14,X6:X14,2,2)</f>
        <v>0.19526334314998994</v>
      </c>
      <c r="AB20" t="s">
        <v>12</v>
      </c>
      <c r="AC20">
        <f>_xlfn.T.TEST(AC6:AC14,AD6:AD14,2,2)</f>
        <v>9.2284682366498665E-3</v>
      </c>
    </row>
    <row r="21" spans="1:36" x14ac:dyDescent="0.25">
      <c r="B21">
        <v>15</v>
      </c>
      <c r="I21">
        <v>181.13345081192</v>
      </c>
      <c r="P21">
        <v>85.970794802177906</v>
      </c>
    </row>
    <row r="22" spans="1:36" x14ac:dyDescent="0.25">
      <c r="B22">
        <v>9.1999999999999993</v>
      </c>
      <c r="I22">
        <v>146.61067421883001</v>
      </c>
      <c r="P22">
        <v>68.194263919692602</v>
      </c>
    </row>
    <row r="23" spans="1:36" x14ac:dyDescent="0.25">
      <c r="A23" t="s">
        <v>1</v>
      </c>
      <c r="B23">
        <f>COUNT(B6:B22)</f>
        <v>17</v>
      </c>
      <c r="C23">
        <f>COUNT(C6:C22)</f>
        <v>14</v>
      </c>
      <c r="H23" t="s">
        <v>1</v>
      </c>
      <c r="I23">
        <f>COUNT(I6:I22)</f>
        <v>17</v>
      </c>
      <c r="J23">
        <f>COUNT(J6:J22)</f>
        <v>14</v>
      </c>
      <c r="O23" t="s">
        <v>1</v>
      </c>
      <c r="P23">
        <f>COUNT(P6:P22)</f>
        <v>17</v>
      </c>
      <c r="Q23">
        <f>COUNT(Q6:Q22)</f>
        <v>14</v>
      </c>
    </row>
    <row r="24" spans="1:36" x14ac:dyDescent="0.25">
      <c r="A24" t="s">
        <v>2</v>
      </c>
      <c r="B24">
        <f>AVERAGE(B6:B23)</f>
        <v>15.144444444444446</v>
      </c>
      <c r="C24">
        <f>AVERAGE(C6:C23)</f>
        <v>14.84</v>
      </c>
      <c r="H24" t="s">
        <v>2</v>
      </c>
      <c r="I24">
        <f>AVERAGE(I6:I23)</f>
        <v>298.31274767584205</v>
      </c>
      <c r="J24">
        <f>AVERAGE(J6:J23)</f>
        <v>83.936914605191774</v>
      </c>
      <c r="M24" s="2"/>
      <c r="O24" t="s">
        <v>2</v>
      </c>
      <c r="P24">
        <f>AVERAGE(P6:P23)</f>
        <v>173.59007890214892</v>
      </c>
      <c r="Q24">
        <f>AVERAGE(Q6:Q23)</f>
        <v>19.679279338042996</v>
      </c>
      <c r="T24" s="2"/>
    </row>
    <row r="25" spans="1:36" x14ac:dyDescent="0.25">
      <c r="A25" s="1" t="s">
        <v>3</v>
      </c>
      <c r="B25">
        <f>CONFIDENCE(0.05,_xlfn.STDEV.S(B6:B22),B23)</f>
        <v>1.8045684015448578</v>
      </c>
      <c r="C25">
        <f>CONFIDENCE(0.05,_xlfn.STDEV.S(C6:C22),C23)</f>
        <v>3.8989259382104358</v>
      </c>
      <c r="H25" s="1" t="s">
        <v>3</v>
      </c>
      <c r="I25">
        <f>CONFIDENCE(0.05,_xlfn.STDEV.S(I6:I22),I23)</f>
        <v>54.694278342752398</v>
      </c>
      <c r="J25">
        <f>CONFIDENCE(0.05,_xlfn.STDEV.S(J6:J22),J23)</f>
        <v>20.921457760333137</v>
      </c>
      <c r="M25" s="2"/>
      <c r="O25" s="1" t="s">
        <v>3</v>
      </c>
      <c r="P25">
        <f>CONFIDENCE(0.05,_xlfn.STDEV.S(P6:P22),P23)</f>
        <v>41.8808170612974</v>
      </c>
      <c r="Q25">
        <f>CONFIDENCE(0.05,_xlfn.STDEV.S(Q6:Q22),Q23)</f>
        <v>7.9486546000019977</v>
      </c>
      <c r="T25" s="2"/>
    </row>
    <row r="27" spans="1:36" x14ac:dyDescent="0.25">
      <c r="A27" t="s">
        <v>17</v>
      </c>
      <c r="H27" t="s">
        <v>17</v>
      </c>
      <c r="O27" t="s">
        <v>17</v>
      </c>
    </row>
    <row r="28" spans="1:36" x14ac:dyDescent="0.25">
      <c r="A28" t="s">
        <v>12</v>
      </c>
      <c r="B28">
        <f>_xlfn.T.TEST(B6:B22,C6:C22,2,2)</f>
        <v>0.94824917592456437</v>
      </c>
      <c r="H28" t="s">
        <v>12</v>
      </c>
      <c r="I28">
        <f>_xlfn.T.TEST(I6:I22,J6:J22,2,2)</f>
        <v>1.096935503839114E-7</v>
      </c>
      <c r="O28" t="s">
        <v>12</v>
      </c>
      <c r="P28">
        <f>_xlfn.T.TEST(P6:P22,Q6:Q22,2,2)</f>
        <v>1.7839342540490381E-7</v>
      </c>
    </row>
    <row r="29" spans="1:36" x14ac:dyDescent="0.25">
      <c r="F29" s="2"/>
    </row>
    <row r="31" spans="1:36" x14ac:dyDescent="0.25">
      <c r="P31" s="4"/>
      <c r="Q31" s="4"/>
      <c r="W31" s="4"/>
      <c r="X31" s="4"/>
      <c r="Y31" s="4"/>
      <c r="Z31" s="4"/>
      <c r="AJ31">
        <v>-12.5732415903031</v>
      </c>
    </row>
    <row r="32" spans="1:36" x14ac:dyDescent="0.25">
      <c r="O32" s="3"/>
      <c r="P32" s="3"/>
      <c r="V32" s="3"/>
      <c r="AC32" s="1"/>
      <c r="AJ32">
        <v>2.8839109958340701</v>
      </c>
    </row>
    <row r="33" spans="1:27" x14ac:dyDescent="0.25">
      <c r="A33" s="5"/>
      <c r="M33" s="2"/>
      <c r="O33" s="3"/>
      <c r="P33" s="3"/>
      <c r="T33" s="2"/>
      <c r="V33" s="3"/>
    </row>
    <row r="34" spans="1:27" x14ac:dyDescent="0.25">
      <c r="O34" s="3"/>
      <c r="P34" s="3"/>
      <c r="V34" s="3"/>
    </row>
    <row r="35" spans="1:27" x14ac:dyDescent="0.25">
      <c r="A35" t="s">
        <v>26</v>
      </c>
      <c r="H35" t="s">
        <v>27</v>
      </c>
      <c r="O35" t="s">
        <v>28</v>
      </c>
      <c r="V35" s="3"/>
    </row>
    <row r="36" spans="1:27" x14ac:dyDescent="0.25">
      <c r="B36" t="s">
        <v>0</v>
      </c>
      <c r="C36" t="s">
        <v>20</v>
      </c>
      <c r="D36" t="s">
        <v>21</v>
      </c>
      <c r="I36" t="s">
        <v>0</v>
      </c>
      <c r="J36" t="s">
        <v>20</v>
      </c>
      <c r="K36" t="s">
        <v>21</v>
      </c>
      <c r="P36" t="s">
        <v>0</v>
      </c>
      <c r="Q36" t="s">
        <v>20</v>
      </c>
      <c r="R36" t="s">
        <v>21</v>
      </c>
      <c r="V36" s="3"/>
      <c r="AA36" s="2"/>
    </row>
    <row r="37" spans="1:27" x14ac:dyDescent="0.25">
      <c r="B37">
        <v>15.2</v>
      </c>
      <c r="C37">
        <v>10.199999999999999</v>
      </c>
      <c r="D37">
        <v>10.4</v>
      </c>
      <c r="I37">
        <v>45.987614723279997</v>
      </c>
      <c r="J37">
        <v>45.198940353394399</v>
      </c>
      <c r="K37">
        <v>38.539719020862698</v>
      </c>
      <c r="P37">
        <v>18.291882827318499</v>
      </c>
      <c r="Q37">
        <v>12.417069923399399</v>
      </c>
      <c r="R37">
        <v>13.217913012365299</v>
      </c>
      <c r="V37" s="3"/>
      <c r="W37" s="3"/>
    </row>
    <row r="38" spans="1:27" x14ac:dyDescent="0.25">
      <c r="B38">
        <v>17.2</v>
      </c>
      <c r="C38">
        <v>11</v>
      </c>
      <c r="D38">
        <v>9</v>
      </c>
      <c r="I38">
        <v>46.313708838296698</v>
      </c>
      <c r="J38">
        <v>67.190847007430705</v>
      </c>
      <c r="K38">
        <v>58.004600452934099</v>
      </c>
      <c r="P38">
        <v>20.372459193488101</v>
      </c>
      <c r="Q38">
        <v>42.568490758968402</v>
      </c>
      <c r="R38">
        <v>31.4882717878147</v>
      </c>
    </row>
    <row r="39" spans="1:27" x14ac:dyDescent="0.25">
      <c r="B39">
        <v>25</v>
      </c>
      <c r="C39">
        <v>17.399999999999999</v>
      </c>
      <c r="D39">
        <v>15.8</v>
      </c>
      <c r="I39">
        <v>96.247881191651302</v>
      </c>
      <c r="J39">
        <v>102.967743300867</v>
      </c>
      <c r="K39">
        <v>79.031222529892503</v>
      </c>
      <c r="P39">
        <v>46.105525527468799</v>
      </c>
      <c r="Q39">
        <v>51.759760566886499</v>
      </c>
      <c r="R39">
        <v>43.124314982210997</v>
      </c>
      <c r="T39" s="2"/>
    </row>
    <row r="40" spans="1:27" x14ac:dyDescent="0.25">
      <c r="B40">
        <v>7.6</v>
      </c>
      <c r="C40">
        <v>7.4</v>
      </c>
      <c r="D40">
        <v>8.1999999999999993</v>
      </c>
      <c r="I40">
        <v>35.842863475411797</v>
      </c>
      <c r="J40">
        <v>42.197158831404799</v>
      </c>
      <c r="K40">
        <v>39.727593160092098</v>
      </c>
      <c r="P40">
        <v>12.317670720580301</v>
      </c>
      <c r="Q40">
        <v>12.6426795265506</v>
      </c>
      <c r="R40">
        <v>15.6992534607234</v>
      </c>
      <c r="T40" s="2"/>
    </row>
    <row r="41" spans="1:27" x14ac:dyDescent="0.25">
      <c r="B41">
        <v>20.8</v>
      </c>
      <c r="C41">
        <v>21</v>
      </c>
      <c r="D41">
        <v>16.2</v>
      </c>
      <c r="I41">
        <v>83.095655872015797</v>
      </c>
      <c r="J41">
        <v>60.3054465088874</v>
      </c>
      <c r="K41">
        <v>52.210295279430902</v>
      </c>
      <c r="P41">
        <v>37.70451562857</v>
      </c>
      <c r="Q41">
        <v>29.693740604691399</v>
      </c>
      <c r="R41">
        <v>22.616412165674401</v>
      </c>
      <c r="T41" s="2"/>
    </row>
    <row r="42" spans="1:27" x14ac:dyDescent="0.25">
      <c r="V42" s="1"/>
      <c r="AA42" s="2"/>
    </row>
    <row r="43" spans="1:27" x14ac:dyDescent="0.25">
      <c r="A43" t="s">
        <v>1</v>
      </c>
      <c r="B43">
        <f>COUNT(B37:B41)</f>
        <v>5</v>
      </c>
      <c r="C43">
        <f t="shared" ref="C43:D43" si="0">COUNT(C37:C41)</f>
        <v>5</v>
      </c>
      <c r="D43">
        <f t="shared" si="0"/>
        <v>5</v>
      </c>
      <c r="H43" t="s">
        <v>1</v>
      </c>
      <c r="I43">
        <f>COUNT(I37:I41)</f>
        <v>5</v>
      </c>
      <c r="J43">
        <f t="shared" ref="J43:K43" si="1">COUNT(J37:J41)</f>
        <v>5</v>
      </c>
      <c r="K43">
        <f t="shared" si="1"/>
        <v>5</v>
      </c>
      <c r="O43" t="s">
        <v>1</v>
      </c>
      <c r="P43">
        <f>COUNT(P37:P41)</f>
        <v>5</v>
      </c>
      <c r="Q43">
        <f t="shared" ref="Q43:R43" si="2">COUNT(Q37:Q41)</f>
        <v>5</v>
      </c>
      <c r="R43">
        <f t="shared" si="2"/>
        <v>5</v>
      </c>
      <c r="AA43" s="2"/>
    </row>
    <row r="44" spans="1:27" x14ac:dyDescent="0.25">
      <c r="A44" t="s">
        <v>2</v>
      </c>
      <c r="B44">
        <f>AVERAGE(B37:B42)</f>
        <v>17.16</v>
      </c>
      <c r="C44">
        <f t="shared" ref="C44:D44" si="3">AVERAGE(C37:C42)</f>
        <v>13.4</v>
      </c>
      <c r="D44">
        <f t="shared" si="3"/>
        <v>11.920000000000002</v>
      </c>
      <c r="H44" t="s">
        <v>2</v>
      </c>
      <c r="I44">
        <f>AVERAGE(I37:I42)</f>
        <v>61.497544820131125</v>
      </c>
      <c r="J44">
        <f t="shared" ref="J44:K44" si="4">AVERAGE(J37:J42)</f>
        <v>63.57202720039686</v>
      </c>
      <c r="K44">
        <f t="shared" si="4"/>
        <v>53.502686088642463</v>
      </c>
      <c r="O44" t="s">
        <v>2</v>
      </c>
      <c r="P44">
        <f>AVERAGE(P37:P42)</f>
        <v>26.958410779485138</v>
      </c>
      <c r="Q44">
        <f t="shared" ref="Q44:R44" si="5">AVERAGE(Q37:Q42)</f>
        <v>29.816348276099255</v>
      </c>
      <c r="R44">
        <f t="shared" si="5"/>
        <v>25.229233081757762</v>
      </c>
      <c r="T44" s="2"/>
      <c r="AA44" s="2"/>
    </row>
    <row r="45" spans="1:27" x14ac:dyDescent="0.25">
      <c r="A45" s="1" t="s">
        <v>3</v>
      </c>
      <c r="B45">
        <f>CONFIDENCE(0.05,_xlfn.STDEV.S(B37:B42),B43)</f>
        <v>5.7134210832679244</v>
      </c>
      <c r="C45">
        <f>CONFIDENCE(0.05,_xlfn.STDEV.S(C37:C42),C43)</f>
        <v>4.9147831146984142</v>
      </c>
      <c r="D45">
        <f>CONFIDENCE(0.05,_xlfn.STDEV.S(D37:D42),D43)</f>
        <v>3.3390792265507234</v>
      </c>
      <c r="H45" s="1" t="s">
        <v>3</v>
      </c>
      <c r="I45">
        <f>CONFIDENCE(0.05,_xlfn.STDEV.S(I37:I42),I43)</f>
        <v>23.204408203949118</v>
      </c>
      <c r="J45">
        <f>CONFIDENCE(0.05,_xlfn.STDEV.S(J37:J42),J43)</f>
        <v>21.336817217267917</v>
      </c>
      <c r="K45">
        <f>CONFIDENCE(0.05,_xlfn.STDEV.S(K37:K42),K43)</f>
        <v>14.451244221782545</v>
      </c>
      <c r="O45" s="1" t="s">
        <v>3</v>
      </c>
      <c r="P45">
        <f>CONFIDENCE(0.05,_xlfn.STDEV.S(P37:P42),P43)</f>
        <v>12.511000714373106</v>
      </c>
      <c r="Q45">
        <f>CONFIDENCE(0.05,_xlfn.STDEV.S(Q37:Q42),Q43)</f>
        <v>15.444064125256407</v>
      </c>
      <c r="R45">
        <f>CONFIDENCE(0.05,_xlfn.STDEV.S(R37:R42),R43)</f>
        <v>10.747044588186622</v>
      </c>
      <c r="T45" s="2"/>
    </row>
    <row r="46" spans="1:27" x14ac:dyDescent="0.25">
      <c r="T46" s="2"/>
      <c r="AA46" s="2"/>
    </row>
    <row r="47" spans="1:27" x14ac:dyDescent="0.25">
      <c r="A47" t="s">
        <v>18</v>
      </c>
      <c r="H47" t="s">
        <v>18</v>
      </c>
      <c r="O47" t="s">
        <v>18</v>
      </c>
      <c r="T47" s="2"/>
      <c r="AA47" s="2"/>
    </row>
    <row r="48" spans="1:27" x14ac:dyDescent="0.25">
      <c r="A48" t="s">
        <v>4</v>
      </c>
      <c r="B48" t="s">
        <v>5</v>
      </c>
      <c r="C48" t="s">
        <v>6</v>
      </c>
      <c r="D48" t="s">
        <v>7</v>
      </c>
      <c r="E48" t="s">
        <v>8</v>
      </c>
      <c r="F48" t="s">
        <v>9</v>
      </c>
      <c r="H48" t="s">
        <v>4</v>
      </c>
      <c r="I48" t="s">
        <v>5</v>
      </c>
      <c r="J48" t="s">
        <v>6</v>
      </c>
      <c r="K48" t="s">
        <v>7</v>
      </c>
      <c r="L48" t="s">
        <v>8</v>
      </c>
      <c r="M48" t="s">
        <v>9</v>
      </c>
      <c r="O48" t="s">
        <v>4</v>
      </c>
      <c r="P48" t="s">
        <v>5</v>
      </c>
      <c r="Q48" t="s">
        <v>6</v>
      </c>
      <c r="R48" t="s">
        <v>7</v>
      </c>
      <c r="S48" t="s">
        <v>8</v>
      </c>
      <c r="T48" s="2" t="s">
        <v>9</v>
      </c>
    </row>
    <row r="49" spans="1:27" x14ac:dyDescent="0.25">
      <c r="A49" t="s">
        <v>22</v>
      </c>
      <c r="B49">
        <v>72.975999999999999</v>
      </c>
      <c r="C49">
        <v>2</v>
      </c>
      <c r="D49">
        <v>36.488</v>
      </c>
      <c r="E49">
        <v>1.2377204884667601</v>
      </c>
      <c r="F49">
        <v>0.32456124387066798</v>
      </c>
      <c r="H49" t="s">
        <v>22</v>
      </c>
      <c r="I49">
        <v>282.68812284560403</v>
      </c>
      <c r="J49">
        <v>2</v>
      </c>
      <c r="K49">
        <v>141.34406142280201</v>
      </c>
      <c r="L49">
        <v>0.27090964079381702</v>
      </c>
      <c r="M49">
        <v>0.76722764761665696</v>
      </c>
      <c r="O49" t="s">
        <v>22</v>
      </c>
      <c r="P49">
        <v>53.6658134183822</v>
      </c>
      <c r="Q49">
        <v>2</v>
      </c>
      <c r="R49">
        <v>26.8329067091911</v>
      </c>
      <c r="S49">
        <v>0.12113862434427</v>
      </c>
      <c r="T49">
        <v>0.88698078632399302</v>
      </c>
      <c r="AA49" s="2"/>
    </row>
    <row r="50" spans="1:27" x14ac:dyDescent="0.25">
      <c r="A50" t="s">
        <v>10</v>
      </c>
      <c r="B50">
        <v>353.76</v>
      </c>
      <c r="C50">
        <v>12</v>
      </c>
      <c r="D50">
        <v>29.48</v>
      </c>
      <c r="H50" t="s">
        <v>10</v>
      </c>
      <c r="I50">
        <v>6260.8651803739403</v>
      </c>
      <c r="J50">
        <v>12</v>
      </c>
      <c r="K50" s="2">
        <v>521.73876503116196</v>
      </c>
      <c r="O50" t="s">
        <v>10</v>
      </c>
      <c r="P50">
        <v>2658.0694824071802</v>
      </c>
      <c r="Q50">
        <v>12</v>
      </c>
      <c r="R50">
        <v>221.505790200598</v>
      </c>
      <c r="Y50" s="2"/>
    </row>
    <row r="51" spans="1:27" x14ac:dyDescent="0.25">
      <c r="A51" t="s">
        <v>11</v>
      </c>
      <c r="B51">
        <v>426.73599999999999</v>
      </c>
      <c r="C51">
        <v>14</v>
      </c>
      <c r="H51" t="s">
        <v>11</v>
      </c>
      <c r="I51">
        <v>6543.5533032195399</v>
      </c>
      <c r="J51">
        <v>14</v>
      </c>
      <c r="O51" t="s">
        <v>11</v>
      </c>
      <c r="P51">
        <v>2711.7352958255601</v>
      </c>
      <c r="Q51">
        <v>14</v>
      </c>
      <c r="S51" s="4"/>
      <c r="T51" s="4"/>
      <c r="X51" s="2"/>
    </row>
    <row r="52" spans="1:27" x14ac:dyDescent="0.25">
      <c r="V52" s="4"/>
      <c r="W52" s="4"/>
    </row>
    <row r="53" spans="1:27" x14ac:dyDescent="0.25">
      <c r="V53" s="4"/>
      <c r="W53" s="4"/>
    </row>
    <row r="54" spans="1:27" x14ac:dyDescent="0.25">
      <c r="V54" s="4"/>
      <c r="W54" s="4"/>
    </row>
    <row r="55" spans="1:27" x14ac:dyDescent="0.25">
      <c r="M55" s="2"/>
      <c r="V55" s="4"/>
      <c r="W55" s="4"/>
    </row>
    <row r="56" spans="1:27" x14ac:dyDescent="0.25">
      <c r="H56" s="1"/>
      <c r="M56" s="2"/>
      <c r="O56" s="1"/>
      <c r="V56" s="4"/>
      <c r="W5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Bergles Lab</dc:creator>
  <cp:lastModifiedBy>Bergles Lab</cp:lastModifiedBy>
  <dcterms:created xsi:type="dcterms:W3CDTF">2019-12-20T15:10:26Z</dcterms:created>
  <dcterms:modified xsi:type="dcterms:W3CDTF">2019-12-20T22:05:42Z</dcterms:modified>
</cp:coreProperties>
</file>