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Projects and Analysis\Papers\P2ry1\Babola_et_al_eLife_2019_sourceData\"/>
    </mc:Choice>
  </mc:AlternateContent>
  <bookViews>
    <workbookView xWindow="0" yWindow="0" windowWidth="25125" windowHeight="124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H40" i="1"/>
  <c r="N40" i="1"/>
  <c r="AA36" i="1"/>
  <c r="Z36" i="1"/>
  <c r="AA35" i="1"/>
  <c r="AA37" i="1" s="1"/>
  <c r="Z35" i="1"/>
  <c r="Z37" i="1" s="1"/>
  <c r="U37" i="1"/>
  <c r="U36" i="1"/>
  <c r="T36" i="1"/>
  <c r="U35" i="1"/>
  <c r="T35" i="1"/>
  <c r="T37" i="1" s="1"/>
  <c r="O36" i="1"/>
  <c r="N36" i="1"/>
  <c r="O35" i="1"/>
  <c r="O37" i="1" s="1"/>
  <c r="N35" i="1"/>
  <c r="N37" i="1" s="1"/>
  <c r="I36" i="1"/>
  <c r="H36" i="1"/>
  <c r="I35" i="1"/>
  <c r="I37" i="1" s="1"/>
  <c r="H35" i="1"/>
  <c r="H37" i="1" s="1"/>
  <c r="C35" i="1"/>
  <c r="C37" i="1" s="1"/>
  <c r="C36" i="1"/>
  <c r="B37" i="1"/>
  <c r="B36" i="1"/>
  <c r="B35" i="1"/>
  <c r="Z40" i="1"/>
  <c r="T40" i="1"/>
  <c r="C34" i="1"/>
  <c r="C33" i="1"/>
  <c r="C32" i="1"/>
  <c r="C31" i="1"/>
  <c r="C30" i="1"/>
  <c r="C29" i="1"/>
  <c r="C28" i="1"/>
  <c r="C27" i="1"/>
  <c r="C26" i="1"/>
  <c r="C25" i="1"/>
  <c r="C24" i="1"/>
  <c r="B19" i="1"/>
  <c r="H19" i="1"/>
  <c r="N19" i="1"/>
  <c r="T19" i="1"/>
  <c r="Z19" i="1"/>
  <c r="AA15" i="1"/>
  <c r="Z15" i="1"/>
  <c r="AA14" i="1"/>
  <c r="AA16" i="1" s="1"/>
  <c r="Z14" i="1"/>
  <c r="Z16" i="1" s="1"/>
  <c r="U15" i="1"/>
  <c r="T15" i="1"/>
  <c r="U14" i="1"/>
  <c r="U16" i="1" s="1"/>
  <c r="T14" i="1"/>
  <c r="T16" i="1" s="1"/>
  <c r="O15" i="1"/>
  <c r="N15" i="1"/>
  <c r="O14" i="1"/>
  <c r="O16" i="1" s="1"/>
  <c r="N14" i="1"/>
  <c r="N16" i="1" s="1"/>
  <c r="I15" i="1"/>
  <c r="H15" i="1"/>
  <c r="I14" i="1"/>
  <c r="I16" i="1" s="1"/>
  <c r="H14" i="1"/>
  <c r="H16" i="1" s="1"/>
  <c r="B14" i="1"/>
  <c r="C14" i="1"/>
  <c r="C12" i="1"/>
  <c r="C11" i="1"/>
  <c r="C10" i="1"/>
  <c r="C9" i="1"/>
  <c r="C8" i="1"/>
  <c r="C7" i="1"/>
  <c r="C6" i="1"/>
  <c r="C15" i="1" l="1"/>
  <c r="B15" i="1"/>
  <c r="C16" i="1"/>
  <c r="B16" i="1"/>
</calcChain>
</file>

<file path=xl/sharedStrings.xml><?xml version="1.0" encoding="utf-8"?>
<sst xmlns="http://schemas.openxmlformats.org/spreadsheetml/2006/main" count="92" uniqueCount="24">
  <si>
    <t>Control</t>
  </si>
  <si>
    <t>n</t>
  </si>
  <si>
    <t>mean</t>
  </si>
  <si>
    <t>95% CI</t>
  </si>
  <si>
    <t>p-value</t>
  </si>
  <si>
    <t>NaN</t>
  </si>
  <si>
    <t>Statistical test: two-tailed Student's t test</t>
  </si>
  <si>
    <t>MRS2500</t>
  </si>
  <si>
    <t>P2ry1 KO</t>
  </si>
  <si>
    <t>Experimental notes: performed in P5+2DIV mice, room temperature</t>
  </si>
  <si>
    <t>Panel E - Raw measured values (Bursts per minute)</t>
  </si>
  <si>
    <t>Panel E - Raw measured values (Aps per burst)</t>
  </si>
  <si>
    <t>Panel E - Raw measured values (burst duration)</t>
  </si>
  <si>
    <t>Panel E - Raw measured values (AP frequency)</t>
  </si>
  <si>
    <t>Panel E - Raw measured values (CV)</t>
  </si>
  <si>
    <t>*NaNs indicate no bursts in MRS</t>
  </si>
  <si>
    <t>Panel H - Raw measured values (Bursts per minute)</t>
  </si>
  <si>
    <t>Panel H - Raw measured values (Aps per burst)</t>
  </si>
  <si>
    <t>Panel H - Raw measured values (burst duration)</t>
  </si>
  <si>
    <t>Panel H - Raw measured values (AP frequency)</t>
  </si>
  <si>
    <t>Panel H - Raw measured values (CV)</t>
  </si>
  <si>
    <t>*NaNs indicate no bursts in P2ry1 KO</t>
  </si>
  <si>
    <t>Figure 6 Source data</t>
  </si>
  <si>
    <t>Statistical test: paired two-tailed Student's 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</si>
</sst>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9" fontId="0" fillId="0" borderId="0" xfId="0" applyNumberFormat="1"/>
    <xf numFmtId="11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tabSelected="1" workbookViewId="0">
      <selection activeCell="Q47" sqref="Q47"/>
    </sheetView>
  </sheetViews>
  <sheetFormatPr defaultRowHeight="15" x14ac:dyDescent="0.25"/>
  <cols>
    <col min="2" max="2" width="12" bestFit="1" customWidth="1"/>
    <col min="14" max="14" width="12" bestFit="1" customWidth="1"/>
  </cols>
  <sheetData>
    <row r="1" spans="1:27" x14ac:dyDescent="0.25">
      <c r="A1" t="s">
        <v>22</v>
      </c>
    </row>
    <row r="2" spans="1:27" x14ac:dyDescent="0.25">
      <c r="A2" t="s">
        <v>9</v>
      </c>
    </row>
    <row r="4" spans="1:27" x14ac:dyDescent="0.25">
      <c r="A4" t="s">
        <v>10</v>
      </c>
      <c r="G4" t="s">
        <v>11</v>
      </c>
      <c r="M4" t="s">
        <v>12</v>
      </c>
      <c r="S4" t="s">
        <v>13</v>
      </c>
      <c r="Y4" t="s">
        <v>14</v>
      </c>
    </row>
    <row r="5" spans="1:27" x14ac:dyDescent="0.25">
      <c r="B5" t="s">
        <v>0</v>
      </c>
      <c r="C5" t="s">
        <v>7</v>
      </c>
      <c r="H5" t="s">
        <v>0</v>
      </c>
      <c r="I5" t="s">
        <v>7</v>
      </c>
      <c r="N5" t="s">
        <v>0</v>
      </c>
      <c r="O5" t="s">
        <v>7</v>
      </c>
      <c r="T5" t="s">
        <v>0</v>
      </c>
      <c r="U5" t="s">
        <v>7</v>
      </c>
      <c r="Z5" t="s">
        <v>0</v>
      </c>
      <c r="AA5" t="s">
        <v>7</v>
      </c>
    </row>
    <row r="6" spans="1:27" x14ac:dyDescent="0.25">
      <c r="B6">
        <v>0.3</v>
      </c>
      <c r="C6">
        <f>B6/10</f>
        <v>0.03</v>
      </c>
      <c r="H6">
        <v>17.3333333333333</v>
      </c>
      <c r="I6" t="s">
        <v>5</v>
      </c>
      <c r="J6" t="s">
        <v>15</v>
      </c>
      <c r="N6">
        <v>2.8082666666666602</v>
      </c>
      <c r="T6">
        <v>0.20166666666666699</v>
      </c>
      <c r="U6">
        <v>0.198333333333333</v>
      </c>
      <c r="Z6">
        <v>1.9322103894520599</v>
      </c>
      <c r="AA6">
        <v>1.0668347688889099</v>
      </c>
    </row>
    <row r="7" spans="1:27" x14ac:dyDescent="0.25">
      <c r="B7">
        <v>0.7</v>
      </c>
      <c r="C7">
        <f t="shared" ref="C7:C12" si="0">B7/10</f>
        <v>6.9999999999999993E-2</v>
      </c>
      <c r="H7">
        <v>42.142857142857103</v>
      </c>
      <c r="I7">
        <v>14.6666666666667</v>
      </c>
      <c r="N7">
        <v>5.1350714285714298</v>
      </c>
      <c r="O7">
        <v>3.1862833333334</v>
      </c>
      <c r="T7">
        <v>0.82166666666666699</v>
      </c>
      <c r="U7">
        <v>0.71</v>
      </c>
      <c r="Z7">
        <v>2.9222693750558602</v>
      </c>
      <c r="AA7">
        <v>1.5160829067208801</v>
      </c>
    </row>
    <row r="8" spans="1:27" x14ac:dyDescent="0.25">
      <c r="B8">
        <v>0.2</v>
      </c>
      <c r="C8">
        <f t="shared" si="0"/>
        <v>0.02</v>
      </c>
      <c r="H8">
        <v>65</v>
      </c>
      <c r="I8">
        <v>11</v>
      </c>
      <c r="N8">
        <v>5.7975000000000199</v>
      </c>
      <c r="O8">
        <v>3.4284000000000203</v>
      </c>
      <c r="T8">
        <v>0.37333333333333302</v>
      </c>
      <c r="U8">
        <v>0.43</v>
      </c>
      <c r="Z8">
        <v>2.4745313288461399</v>
      </c>
      <c r="AA8">
        <v>1.1114970375701401</v>
      </c>
    </row>
    <row r="9" spans="1:27" x14ac:dyDescent="0.25">
      <c r="B9">
        <v>0.5</v>
      </c>
      <c r="C9">
        <f t="shared" si="0"/>
        <v>0.05</v>
      </c>
      <c r="H9">
        <v>31.2</v>
      </c>
      <c r="I9" t="s">
        <v>5</v>
      </c>
      <c r="N9">
        <v>4.6378049999999904</v>
      </c>
      <c r="T9">
        <v>0.38666666666666699</v>
      </c>
      <c r="U9">
        <v>0.44666666666666699</v>
      </c>
      <c r="Z9">
        <v>2.6182917784068001</v>
      </c>
      <c r="AA9">
        <v>1.0999828964449001</v>
      </c>
    </row>
    <row r="10" spans="1:27" x14ac:dyDescent="0.25">
      <c r="B10">
        <v>0.3</v>
      </c>
      <c r="C10">
        <f t="shared" si="0"/>
        <v>0.03</v>
      </c>
      <c r="H10">
        <v>71</v>
      </c>
      <c r="I10">
        <v>15</v>
      </c>
      <c r="N10">
        <v>6.6093749999999796</v>
      </c>
      <c r="O10">
        <v>4.7815500000000499</v>
      </c>
      <c r="T10">
        <v>0.55166666666666697</v>
      </c>
      <c r="U10">
        <v>0.40833333333333299</v>
      </c>
      <c r="Z10">
        <v>3.4794013588758599</v>
      </c>
      <c r="AA10">
        <v>2.1533405037254898</v>
      </c>
    </row>
    <row r="11" spans="1:27" x14ac:dyDescent="0.25">
      <c r="B11">
        <v>0.4</v>
      </c>
      <c r="C11">
        <f t="shared" si="0"/>
        <v>0.04</v>
      </c>
      <c r="H11">
        <v>22.25</v>
      </c>
      <c r="I11" t="s">
        <v>5</v>
      </c>
      <c r="N11">
        <v>3.1192687500000003</v>
      </c>
      <c r="T11">
        <v>0.50833333333333297</v>
      </c>
      <c r="U11">
        <v>0.241666666666667</v>
      </c>
      <c r="Z11">
        <v>2.2465729579687501</v>
      </c>
      <c r="AA11">
        <v>1.8160097634824599</v>
      </c>
    </row>
    <row r="12" spans="1:27" x14ac:dyDescent="0.25">
      <c r="B12">
        <v>0.5</v>
      </c>
      <c r="C12">
        <f t="shared" si="0"/>
        <v>0.05</v>
      </c>
      <c r="H12">
        <v>42.6</v>
      </c>
      <c r="I12">
        <v>21</v>
      </c>
      <c r="N12">
        <v>5.2518799999999901</v>
      </c>
      <c r="O12">
        <v>5.56365833333337</v>
      </c>
      <c r="T12">
        <v>0.60666666666666702</v>
      </c>
      <c r="U12">
        <v>0.69499999999999995</v>
      </c>
      <c r="Z12">
        <v>3.43138658232726</v>
      </c>
      <c r="AA12">
        <v>1.7462718726953499</v>
      </c>
    </row>
    <row r="14" spans="1:27" x14ac:dyDescent="0.25">
      <c r="A14" t="s">
        <v>1</v>
      </c>
      <c r="B14">
        <f>COUNT(B6:B12)</f>
        <v>7</v>
      </c>
      <c r="C14">
        <f>COUNT(C6:C12)</f>
        <v>7</v>
      </c>
      <c r="G14" t="s">
        <v>1</v>
      </c>
      <c r="H14">
        <f>COUNT(H6:H12)</f>
        <v>7</v>
      </c>
      <c r="I14">
        <f>COUNT(I6:I12)</f>
        <v>4</v>
      </c>
      <c r="M14" t="s">
        <v>1</v>
      </c>
      <c r="N14">
        <f>COUNT(N6:N12)</f>
        <v>7</v>
      </c>
      <c r="O14">
        <f>COUNT(O6:O12)</f>
        <v>4</v>
      </c>
      <c r="S14" t="s">
        <v>1</v>
      </c>
      <c r="T14">
        <f>COUNT(T6:T12)</f>
        <v>7</v>
      </c>
      <c r="U14">
        <f>COUNT(U6:U12)</f>
        <v>7</v>
      </c>
      <c r="Y14" t="s">
        <v>1</v>
      </c>
      <c r="Z14">
        <f>COUNT(Z6:Z12)</f>
        <v>7</v>
      </c>
      <c r="AA14">
        <f>COUNT(AA6:AA12)</f>
        <v>7</v>
      </c>
    </row>
    <row r="15" spans="1:27" x14ac:dyDescent="0.25">
      <c r="A15" t="s">
        <v>2</v>
      </c>
      <c r="B15">
        <f>AVERAGE(B6:B11)</f>
        <v>0.39999999999999997</v>
      </c>
      <c r="C15">
        <f>AVERAGE(C6:C11)</f>
        <v>0.04</v>
      </c>
      <c r="G15" t="s">
        <v>2</v>
      </c>
      <c r="H15">
        <f>AVERAGE(H6:H11)</f>
        <v>41.4876984126984</v>
      </c>
      <c r="I15">
        <f>AVERAGE(I6:I11)</f>
        <v>13.555555555555566</v>
      </c>
      <c r="M15" t="s">
        <v>2</v>
      </c>
      <c r="N15">
        <f>AVERAGE(N6:N11)</f>
        <v>4.6845478075396798</v>
      </c>
      <c r="O15">
        <f>AVERAGE(O6:O11)</f>
        <v>3.7987444444444898</v>
      </c>
      <c r="S15" t="s">
        <v>2</v>
      </c>
      <c r="T15">
        <f>AVERAGE(T6:T11)</f>
        <v>0.47388888888888897</v>
      </c>
      <c r="U15">
        <f>AVERAGE(U6:U11)</f>
        <v>0.40583333333333332</v>
      </c>
      <c r="Y15" t="s">
        <v>2</v>
      </c>
      <c r="Z15">
        <f>AVERAGE(Z6:Z11)</f>
        <v>2.6122128647675784</v>
      </c>
      <c r="AA15">
        <f>AVERAGE(AA6:AA11)</f>
        <v>1.4606246461387968</v>
      </c>
    </row>
    <row r="16" spans="1:27" x14ac:dyDescent="0.25">
      <c r="A16" s="1" t="s">
        <v>3</v>
      </c>
      <c r="B16">
        <f>CONFIDENCE(0.05,_xlfn.STDEV.S(B6:B11),B14)</f>
        <v>0.13251775205189467</v>
      </c>
      <c r="C16">
        <f>CONFIDENCE(0.05,_xlfn.STDEV.S(C6:C11),C14)</f>
        <v>1.3251775205189466E-2</v>
      </c>
      <c r="G16" s="1" t="s">
        <v>3</v>
      </c>
      <c r="H16">
        <f>CONFIDENCE(0.05,_xlfn.STDEV.S(H6:H11),H14)</f>
        <v>16.510272849828763</v>
      </c>
      <c r="I16">
        <f>CONFIDENCE(0.05,_xlfn.STDEV.S(I6:I11),I14)</f>
        <v>2.1750138849116705</v>
      </c>
      <c r="M16" s="1" t="s">
        <v>3</v>
      </c>
      <c r="N16">
        <f>CONFIDENCE(0.05,_xlfn.STDEV.S(N6:N11),N14)</f>
        <v>1.1047218714753853</v>
      </c>
      <c r="O16">
        <f>CONFIDENCE(0.05,_xlfn.STDEV.S(O6:O11),O14)</f>
        <v>0.8424911457584553</v>
      </c>
      <c r="S16" s="1" t="s">
        <v>3</v>
      </c>
      <c r="T16">
        <f>CONFIDENCE(0.05,_xlfn.STDEV.S(T6:T11),T14)</f>
        <v>0.15539410814495999</v>
      </c>
      <c r="U16">
        <f>CONFIDENCE(0.05,_xlfn.STDEV.S(U6:U11),U14)</f>
        <v>0.13448346196542851</v>
      </c>
      <c r="Y16" s="1" t="s">
        <v>3</v>
      </c>
      <c r="Z16">
        <f>CONFIDENCE(0.05,_xlfn.STDEV.S(Z6:Z11),Z14)</f>
        <v>0.40074844861979081</v>
      </c>
      <c r="AA16">
        <f>CONFIDENCE(0.05,_xlfn.STDEV.S(AA6:AA11),AA14)</f>
        <v>0.33397570807618004</v>
      </c>
    </row>
    <row r="18" spans="1:29" x14ac:dyDescent="0.25">
      <c r="A18" t="s">
        <v>23</v>
      </c>
      <c r="G18" t="s">
        <v>23</v>
      </c>
      <c r="M18" t="s">
        <v>23</v>
      </c>
      <c r="S18" t="s">
        <v>23</v>
      </c>
      <c r="Y18" t="s">
        <v>23</v>
      </c>
    </row>
    <row r="19" spans="1:29" x14ac:dyDescent="0.25">
      <c r="A19" t="s">
        <v>4</v>
      </c>
      <c r="B19">
        <f>_xlfn.T.TEST(B6:B12,C6:C12,2,1)</f>
        <v>6.1118881631813801E-4</v>
      </c>
      <c r="G19" t="s">
        <v>4</v>
      </c>
      <c r="H19">
        <f>_xlfn.T.TEST(H6:H12,I6:I12,2,1)</f>
        <v>2.0783477012893709E-2</v>
      </c>
      <c r="M19" t="s">
        <v>4</v>
      </c>
      <c r="N19">
        <f>_xlfn.T.TEST(N6:N12,O6:O12,2,1)</f>
        <v>9.3728403063776125E-2</v>
      </c>
      <c r="S19" t="s">
        <v>4</v>
      </c>
      <c r="T19">
        <f>_xlfn.T.TEST(T6:T12,U6:U12,2,1)</f>
        <v>0.39395832696562921</v>
      </c>
      <c r="Y19" t="s">
        <v>4</v>
      </c>
      <c r="Z19">
        <f>_xlfn.T.TEST(Z6:Z12,AA6:AA12,2,1)</f>
        <v>2.8677321609751498E-4</v>
      </c>
    </row>
    <row r="22" spans="1:29" x14ac:dyDescent="0.25">
      <c r="A22" t="s">
        <v>16</v>
      </c>
      <c r="G22" t="s">
        <v>17</v>
      </c>
      <c r="M22" t="s">
        <v>18</v>
      </c>
      <c r="S22" t="s">
        <v>19</v>
      </c>
      <c r="Y22" t="s">
        <v>20</v>
      </c>
    </row>
    <row r="23" spans="1:29" x14ac:dyDescent="0.25">
      <c r="B23" t="s">
        <v>0</v>
      </c>
      <c r="C23" t="s">
        <v>8</v>
      </c>
      <c r="H23" t="s">
        <v>0</v>
      </c>
      <c r="I23" t="s">
        <v>8</v>
      </c>
      <c r="N23" t="s">
        <v>0</v>
      </c>
      <c r="O23" t="s">
        <v>8</v>
      </c>
      <c r="T23" t="s">
        <v>0</v>
      </c>
      <c r="U23" t="s">
        <v>8</v>
      </c>
      <c r="Z23" t="s">
        <v>0</v>
      </c>
      <c r="AA23" t="s">
        <v>8</v>
      </c>
    </row>
    <row r="24" spans="1:29" x14ac:dyDescent="0.25">
      <c r="B24">
        <v>0.7</v>
      </c>
      <c r="C24">
        <f>B24/10</f>
        <v>6.9999999999999993E-2</v>
      </c>
      <c r="H24">
        <v>42.142857142857103</v>
      </c>
      <c r="I24">
        <v>24</v>
      </c>
      <c r="J24" t="s">
        <v>21</v>
      </c>
      <c r="N24">
        <v>5.1350714285714201</v>
      </c>
      <c r="O24">
        <v>8.0140749999999503</v>
      </c>
      <c r="T24">
        <v>0.82166666666666699</v>
      </c>
      <c r="U24">
        <v>0.33833333333333299</v>
      </c>
      <c r="Z24">
        <v>2.9222693750558602</v>
      </c>
      <c r="AA24">
        <v>2.0544811595075601</v>
      </c>
    </row>
    <row r="25" spans="1:29" x14ac:dyDescent="0.25">
      <c r="B25">
        <v>0.2</v>
      </c>
      <c r="C25">
        <f t="shared" ref="C25:C34" si="1">B25/10</f>
        <v>0.02</v>
      </c>
      <c r="H25">
        <v>65</v>
      </c>
      <c r="I25">
        <v>13</v>
      </c>
      <c r="N25">
        <v>5.7975000000000003</v>
      </c>
      <c r="O25">
        <v>2.98305</v>
      </c>
      <c r="T25">
        <v>0.37333333333333302</v>
      </c>
      <c r="U25">
        <v>0.67166666666666697</v>
      </c>
      <c r="Z25">
        <v>2.4745313288461501</v>
      </c>
      <c r="AA25">
        <v>1.4332221070715401</v>
      </c>
    </row>
    <row r="26" spans="1:29" x14ac:dyDescent="0.25">
      <c r="B26">
        <v>0.5</v>
      </c>
      <c r="C26">
        <f t="shared" si="1"/>
        <v>0.05</v>
      </c>
      <c r="H26">
        <v>31.2</v>
      </c>
      <c r="I26" t="s">
        <v>5</v>
      </c>
      <c r="N26">
        <v>4.6378049999999806</v>
      </c>
      <c r="T26">
        <v>0.38666666666666699</v>
      </c>
      <c r="U26">
        <v>0.236666666666667</v>
      </c>
      <c r="Z26">
        <v>2.6182917784068001</v>
      </c>
      <c r="AA26">
        <v>1.68366413836989</v>
      </c>
    </row>
    <row r="27" spans="1:29" x14ac:dyDescent="0.25">
      <c r="B27">
        <v>0.3</v>
      </c>
      <c r="C27">
        <f t="shared" si="1"/>
        <v>0.03</v>
      </c>
      <c r="H27">
        <v>71</v>
      </c>
      <c r="I27">
        <v>19.25</v>
      </c>
      <c r="N27">
        <v>6.60937499999996</v>
      </c>
      <c r="O27">
        <v>4.7606937499999802</v>
      </c>
      <c r="T27">
        <v>0.55166666666666697</v>
      </c>
      <c r="U27">
        <v>0.87666666666666704</v>
      </c>
      <c r="Z27">
        <v>3.4794013588758701</v>
      </c>
      <c r="AA27">
        <v>1.5918424393519801</v>
      </c>
    </row>
    <row r="28" spans="1:29" x14ac:dyDescent="0.25">
      <c r="B28">
        <v>0.4</v>
      </c>
      <c r="C28">
        <f t="shared" si="1"/>
        <v>0.04</v>
      </c>
      <c r="H28">
        <v>22.25</v>
      </c>
      <c r="I28">
        <v>16</v>
      </c>
      <c r="N28">
        <v>3.1192687500000003</v>
      </c>
      <c r="O28">
        <v>3.38155000000001</v>
      </c>
      <c r="T28">
        <v>0.50833333333333297</v>
      </c>
      <c r="U28">
        <v>0.68166666666666698</v>
      </c>
      <c r="Z28">
        <v>2.2465729579687501</v>
      </c>
      <c r="AA28">
        <v>1.7967074338401401</v>
      </c>
    </row>
    <row r="29" spans="1:29" x14ac:dyDescent="0.25">
      <c r="B29">
        <v>0.5</v>
      </c>
      <c r="C29">
        <f t="shared" si="1"/>
        <v>0.05</v>
      </c>
      <c r="H29">
        <v>42.6</v>
      </c>
      <c r="I29" t="s">
        <v>5</v>
      </c>
      <c r="N29">
        <v>5.2518799999999901</v>
      </c>
      <c r="T29">
        <v>0.60666666666666702</v>
      </c>
      <c r="U29">
        <v>0.46500000000000002</v>
      </c>
      <c r="Z29">
        <v>3.43138658232726</v>
      </c>
      <c r="AA29">
        <v>1.42356450792147</v>
      </c>
    </row>
    <row r="30" spans="1:29" x14ac:dyDescent="0.25">
      <c r="B30">
        <v>0.3</v>
      </c>
      <c r="C30">
        <f t="shared" si="1"/>
        <v>0.03</v>
      </c>
      <c r="H30">
        <v>23</v>
      </c>
      <c r="I30" t="s">
        <v>5</v>
      </c>
      <c r="N30">
        <v>4.6164416666666703</v>
      </c>
      <c r="T30">
        <v>0.391666666666667</v>
      </c>
      <c r="U30">
        <v>0.39333333333333298</v>
      </c>
      <c r="Z30">
        <v>2.1445628247094701</v>
      </c>
      <c r="AA30">
        <v>1.88329586446803</v>
      </c>
    </row>
    <row r="31" spans="1:29" x14ac:dyDescent="0.25">
      <c r="B31">
        <v>0.4</v>
      </c>
      <c r="C31">
        <f t="shared" si="1"/>
        <v>0.04</v>
      </c>
      <c r="H31">
        <v>21.75</v>
      </c>
      <c r="I31">
        <v>13</v>
      </c>
      <c r="N31">
        <v>3.1119374999999798</v>
      </c>
      <c r="O31">
        <v>3.9267999999999903</v>
      </c>
      <c r="T31">
        <v>0.39333333333333298</v>
      </c>
      <c r="U31">
        <v>0.97333333333333305</v>
      </c>
      <c r="Z31">
        <v>2.1501536441543498</v>
      </c>
      <c r="AA31">
        <v>1.6836433490577301</v>
      </c>
    </row>
    <row r="32" spans="1:29" x14ac:dyDescent="0.25">
      <c r="B32">
        <v>0.3</v>
      </c>
      <c r="C32">
        <f t="shared" si="1"/>
        <v>0.03</v>
      </c>
      <c r="H32">
        <v>18.6666666666667</v>
      </c>
      <c r="I32" t="s">
        <v>5</v>
      </c>
      <c r="N32">
        <v>4.23426666666664</v>
      </c>
      <c r="T32">
        <v>0.30666666666666698</v>
      </c>
      <c r="U32">
        <v>0.233333333333333</v>
      </c>
      <c r="Z32">
        <v>1.3781762476080199</v>
      </c>
      <c r="AA32">
        <v>1.7304090865119599</v>
      </c>
      <c r="AC32" s="1"/>
    </row>
    <row r="33" spans="1:27" x14ac:dyDescent="0.25">
      <c r="C33">
        <f t="shared" si="1"/>
        <v>0</v>
      </c>
      <c r="I33" t="s">
        <v>5</v>
      </c>
      <c r="U33">
        <v>0.31833333333333302</v>
      </c>
      <c r="AA33">
        <v>1.5014365924351101</v>
      </c>
    </row>
    <row r="34" spans="1:27" x14ac:dyDescent="0.25">
      <c r="C34">
        <f t="shared" si="1"/>
        <v>0</v>
      </c>
      <c r="I34">
        <v>26.6666666666667</v>
      </c>
      <c r="O34">
        <v>5.7679249999999698</v>
      </c>
      <c r="U34">
        <v>0.49</v>
      </c>
      <c r="AA34">
        <v>2.2207644533336901</v>
      </c>
    </row>
    <row r="35" spans="1:27" x14ac:dyDescent="0.25">
      <c r="A35" t="s">
        <v>1</v>
      </c>
      <c r="B35">
        <f>COUNT(B24:B34)</f>
        <v>9</v>
      </c>
      <c r="C35">
        <f>COUNT(C24:C34)</f>
        <v>11</v>
      </c>
      <c r="G35" t="s">
        <v>1</v>
      </c>
      <c r="H35">
        <f>COUNT(H24:H34)</f>
        <v>9</v>
      </c>
      <c r="I35">
        <f>COUNT(I24:I34)</f>
        <v>6</v>
      </c>
      <c r="M35" t="s">
        <v>1</v>
      </c>
      <c r="N35">
        <f>COUNT(N24:N34)</f>
        <v>9</v>
      </c>
      <c r="O35">
        <f>COUNT(O24:O34)</f>
        <v>6</v>
      </c>
      <c r="S35" t="s">
        <v>1</v>
      </c>
      <c r="T35">
        <f>COUNT(T24:T34)</f>
        <v>9</v>
      </c>
      <c r="U35">
        <f>COUNT(U24:U34)</f>
        <v>11</v>
      </c>
      <c r="Y35" t="s">
        <v>1</v>
      </c>
      <c r="Z35">
        <f>COUNT(Z24:Z34)</f>
        <v>9</v>
      </c>
      <c r="AA35">
        <f>COUNT(AA24:AA34)</f>
        <v>11</v>
      </c>
    </row>
    <row r="36" spans="1:27" x14ac:dyDescent="0.25">
      <c r="A36" t="s">
        <v>2</v>
      </c>
      <c r="B36">
        <f>AVERAGE(B24:B34)</f>
        <v>0.39999999999999997</v>
      </c>
      <c r="C36">
        <f>AVERAGE(C24:C34)</f>
        <v>3.2727272727272723E-2</v>
      </c>
      <c r="G36" t="s">
        <v>2</v>
      </c>
      <c r="H36">
        <f>AVERAGE(H24:H34)</f>
        <v>37.512169312169313</v>
      </c>
      <c r="I36">
        <f>AVERAGE(I24:I34)</f>
        <v>18.652777777777782</v>
      </c>
      <c r="M36" t="s">
        <v>2</v>
      </c>
      <c r="N36">
        <f>AVERAGE(N24:N34)</f>
        <v>4.723727334656072</v>
      </c>
      <c r="O36">
        <f>AVERAGE(O24:O34)</f>
        <v>4.80568229166665</v>
      </c>
      <c r="S36" t="s">
        <v>2</v>
      </c>
      <c r="T36">
        <f>AVERAGE(T24:T34)</f>
        <v>0.48222222222222222</v>
      </c>
      <c r="U36">
        <f>AVERAGE(U24:U34)</f>
        <v>0.51621212121212123</v>
      </c>
      <c r="Y36" t="s">
        <v>2</v>
      </c>
      <c r="Z36">
        <f>AVERAGE(Z24:Z34)</f>
        <v>2.5383717886613928</v>
      </c>
      <c r="AA36">
        <f>AVERAGE(AA24:AA34)</f>
        <v>1.7275482847153727</v>
      </c>
    </row>
    <row r="37" spans="1:27" x14ac:dyDescent="0.25">
      <c r="A37" s="1" t="s">
        <v>3</v>
      </c>
      <c r="B37">
        <f>CONFIDENCE(0.05,_xlfn.STDEV.S(B24:B34),B35)</f>
        <v>9.799819922700273E-2</v>
      </c>
      <c r="C37">
        <f>CONFIDENCE(0.05,_xlfn.STDEV.S(C24:C34),C35)</f>
        <v>1.2421485607565392E-2</v>
      </c>
      <c r="G37" s="1" t="s">
        <v>3</v>
      </c>
      <c r="H37">
        <f>CONFIDENCE(0.05,_xlfn.STDEV.S(H24:H34),H35)</f>
        <v>12.675368743767873</v>
      </c>
      <c r="I37">
        <f>CONFIDENCE(0.05,_xlfn.STDEV.S(I24:I34),I35)</f>
        <v>4.5842058782162285</v>
      </c>
      <c r="M37" s="1" t="s">
        <v>3</v>
      </c>
      <c r="N37">
        <f>CONFIDENCE(0.05,_xlfn.STDEV.S(N24:N34),N35)</f>
        <v>0.75158302835351543</v>
      </c>
      <c r="O37">
        <f>CONFIDENCE(0.05,_xlfn.STDEV.S(O24:O34),O35)</f>
        <v>1.4902728115537733</v>
      </c>
      <c r="S37" s="1" t="s">
        <v>3</v>
      </c>
      <c r="T37">
        <f>CONFIDENCE(0.05,_xlfn.STDEV.S(T24:T34),T35)</f>
        <v>0.10435829780238734</v>
      </c>
      <c r="U37">
        <f>CONFIDENCE(0.05,_xlfn.STDEV.S(U24:U34),U35)</f>
        <v>0.14924307128639103</v>
      </c>
      <c r="Y37" s="1" t="s">
        <v>3</v>
      </c>
      <c r="Z37">
        <f>CONFIDENCE(0.05,_xlfn.STDEV.S(Z24:Z34),Z35)</f>
        <v>0.43691100839785707</v>
      </c>
      <c r="AA37">
        <f>CONFIDENCE(0.05,_xlfn.STDEV.S(AA24:AA34),AA35)</f>
        <v>0.14851888996864071</v>
      </c>
    </row>
    <row r="39" spans="1:27" x14ac:dyDescent="0.25">
      <c r="A39" t="s">
        <v>6</v>
      </c>
      <c r="G39" t="s">
        <v>6</v>
      </c>
      <c r="M39" t="s">
        <v>6</v>
      </c>
      <c r="S39" t="s">
        <v>6</v>
      </c>
      <c r="Y39" t="s">
        <v>6</v>
      </c>
    </row>
    <row r="40" spans="1:27" x14ac:dyDescent="0.25">
      <c r="A40" t="s">
        <v>4</v>
      </c>
      <c r="B40">
        <f>_xlfn.T.TEST(B24:B34,C24:C34,2,2)</f>
        <v>2.1534672767629624E-7</v>
      </c>
      <c r="G40" t="s">
        <v>4</v>
      </c>
      <c r="H40">
        <f>_xlfn.T.TEST(H24:H34,I24:I34,2,2)</f>
        <v>3.9415956030722156E-2</v>
      </c>
      <c r="M40" t="s">
        <v>4</v>
      </c>
      <c r="N40">
        <f>_xlfn.T.TEST(N24:N34,O24:O34,2,2)</f>
        <v>0.91713531891732947</v>
      </c>
      <c r="S40" t="s">
        <v>4</v>
      </c>
      <c r="T40">
        <f>_xlfn.T.TEST(T24:T32,U24:U32,2,2)</f>
        <v>0.58330540949659304</v>
      </c>
      <c r="Y40" t="s">
        <v>4</v>
      </c>
      <c r="Z40">
        <f>_xlfn.T.TEST(Z24:Z32,AA24:AA32,2,2)</f>
        <v>2.3586865754468599E-3</v>
      </c>
    </row>
    <row r="41" spans="1:27" x14ac:dyDescent="0.25">
      <c r="T41" s="2"/>
    </row>
    <row r="42" spans="1:27" x14ac:dyDescent="0.25">
      <c r="V42" s="1"/>
      <c r="AA42" s="2"/>
    </row>
    <row r="43" spans="1:27" x14ac:dyDescent="0.25">
      <c r="AA43" s="2"/>
    </row>
    <row r="44" spans="1:27" x14ac:dyDescent="0.25">
      <c r="T44" s="2"/>
      <c r="AA44" s="2"/>
    </row>
    <row r="45" spans="1:27" x14ac:dyDescent="0.25">
      <c r="A45" s="1"/>
      <c r="H45" s="1"/>
      <c r="O45" s="1"/>
      <c r="T45" s="2"/>
    </row>
    <row r="46" spans="1:27" x14ac:dyDescent="0.25">
      <c r="T46" s="2"/>
      <c r="AA46" s="2"/>
    </row>
    <row r="47" spans="1:27" x14ac:dyDescent="0.25">
      <c r="T47" s="2"/>
      <c r="AA47" s="2"/>
    </row>
    <row r="48" spans="1:27" x14ac:dyDescent="0.25">
      <c r="T48" s="2"/>
    </row>
    <row r="49" spans="8:27" x14ac:dyDescent="0.25">
      <c r="AA49" s="2"/>
    </row>
    <row r="50" spans="8:27" x14ac:dyDescent="0.25">
      <c r="K50" s="2"/>
      <c r="Y50" s="2"/>
    </row>
    <row r="51" spans="8:27" x14ac:dyDescent="0.25">
      <c r="S51" s="3"/>
      <c r="T51" s="3"/>
      <c r="X51" s="2"/>
    </row>
    <row r="52" spans="8:27" x14ac:dyDescent="0.25">
      <c r="V52" s="3"/>
      <c r="W52" s="3"/>
    </row>
    <row r="53" spans="8:27" x14ac:dyDescent="0.25">
      <c r="V53" s="3"/>
      <c r="W53" s="3"/>
    </row>
    <row r="54" spans="8:27" x14ac:dyDescent="0.25">
      <c r="V54" s="3"/>
      <c r="W54" s="3"/>
    </row>
    <row r="55" spans="8:27" x14ac:dyDescent="0.25">
      <c r="M55" s="2"/>
      <c r="V55" s="3"/>
      <c r="W55" s="3"/>
    </row>
    <row r="56" spans="8:27" x14ac:dyDescent="0.25">
      <c r="H56" s="1"/>
      <c r="M56" s="2"/>
      <c r="O56" s="1"/>
      <c r="V56" s="3"/>
      <c r="W56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Bergles Lab</dc:creator>
  <cp:lastModifiedBy>Bergles Lab</cp:lastModifiedBy>
  <dcterms:created xsi:type="dcterms:W3CDTF">2019-12-20T15:10:26Z</dcterms:created>
  <dcterms:modified xsi:type="dcterms:W3CDTF">2019-12-20T22:21:35Z</dcterms:modified>
</cp:coreProperties>
</file>