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asenjitm\Desktop\elife 17.11\"/>
    </mc:Choice>
  </mc:AlternateContent>
  <bookViews>
    <workbookView xWindow="0" yWindow="0" windowWidth="15345" windowHeight="5250" activeTab="1"/>
  </bookViews>
  <sheets>
    <sheet name="SDFig 9A" sheetId="5" r:id="rId1"/>
    <sheet name="S D Fig 9 B-I" sheetId="3" r:id="rId2"/>
    <sheet name="S D Fig 9 B-II" sheetId="2" r:id="rId3"/>
    <sheet name="S D Fig 9 B-III" sheetId="4" r:id="rId4"/>
    <sheet name="S D Fig 9 B-IV" sheetId="1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8" i="3" l="1"/>
  <c r="U28" i="3"/>
  <c r="V21" i="3"/>
  <c r="U21" i="3"/>
  <c r="V14" i="3"/>
  <c r="U14" i="3"/>
  <c r="V7" i="3"/>
  <c r="U7" i="3"/>
  <c r="C29" i="4" l="1"/>
  <c r="C31" i="4"/>
  <c r="E51" i="4"/>
  <c r="C51" i="4"/>
  <c r="F51" i="4" s="1"/>
  <c r="E49" i="4"/>
  <c r="C49" i="4"/>
  <c r="E47" i="4"/>
  <c r="C47" i="4"/>
  <c r="F47" i="4" s="1"/>
  <c r="E45" i="4"/>
  <c r="C45" i="4"/>
  <c r="E43" i="4"/>
  <c r="C43" i="4"/>
  <c r="F43" i="4" s="1"/>
  <c r="E41" i="4"/>
  <c r="C41" i="4"/>
  <c r="E39" i="4"/>
  <c r="C39" i="4"/>
  <c r="F39" i="4" s="1"/>
  <c r="E37" i="4"/>
  <c r="C37" i="4"/>
  <c r="E35" i="4"/>
  <c r="C35" i="4"/>
  <c r="F35" i="4" s="1"/>
  <c r="E33" i="4"/>
  <c r="C33" i="4"/>
  <c r="E31" i="4"/>
  <c r="E29" i="4"/>
  <c r="E27" i="4"/>
  <c r="C27" i="4"/>
  <c r="E25" i="4"/>
  <c r="C25" i="4"/>
  <c r="E23" i="4"/>
  <c r="C23" i="4"/>
  <c r="E21" i="4"/>
  <c r="C21" i="4"/>
  <c r="F21" i="4" s="1"/>
  <c r="E19" i="4"/>
  <c r="C19" i="4"/>
  <c r="E17" i="4"/>
  <c r="C17" i="4"/>
  <c r="E15" i="4"/>
  <c r="C15" i="4"/>
  <c r="E13" i="4"/>
  <c r="C13" i="4"/>
  <c r="F13" i="4" s="1"/>
  <c r="E11" i="4"/>
  <c r="C11" i="4"/>
  <c r="F11" i="4" s="1"/>
  <c r="E9" i="4"/>
  <c r="C9" i="4"/>
  <c r="E7" i="4"/>
  <c r="C7" i="4"/>
  <c r="F7" i="4" s="1"/>
  <c r="E5" i="4"/>
  <c r="C5" i="4"/>
  <c r="F5" i="4" s="1"/>
  <c r="E33" i="3"/>
  <c r="C33" i="3"/>
  <c r="F33" i="3" s="1"/>
  <c r="C35" i="3"/>
  <c r="E39" i="3"/>
  <c r="C39" i="3"/>
  <c r="F39" i="3" s="1"/>
  <c r="E51" i="3"/>
  <c r="C51" i="3"/>
  <c r="F51" i="3" s="1"/>
  <c r="E49" i="3"/>
  <c r="C49" i="3"/>
  <c r="F49" i="3" s="1"/>
  <c r="E47" i="3"/>
  <c r="C47" i="3"/>
  <c r="F47" i="3" s="1"/>
  <c r="E45" i="3"/>
  <c r="C45" i="3"/>
  <c r="F45" i="3" s="1"/>
  <c r="C43" i="3"/>
  <c r="F43" i="3" s="1"/>
  <c r="E43" i="3"/>
  <c r="C41" i="3"/>
  <c r="E21" i="3"/>
  <c r="C21" i="3"/>
  <c r="F21" i="3" s="1"/>
  <c r="F15" i="4" l="1"/>
  <c r="F19" i="4"/>
  <c r="F23" i="4"/>
  <c r="F27" i="4"/>
  <c r="F37" i="4"/>
  <c r="F45" i="4"/>
  <c r="F31" i="4"/>
  <c r="F29" i="4"/>
  <c r="F41" i="4"/>
  <c r="F9" i="4"/>
  <c r="G5" i="4" s="1"/>
  <c r="H23" i="4" s="1"/>
  <c r="I23" i="4" s="1"/>
  <c r="F25" i="4"/>
  <c r="F17" i="4"/>
  <c r="F49" i="4"/>
  <c r="F33" i="4"/>
  <c r="H29" i="4" l="1"/>
  <c r="I29" i="4" s="1"/>
  <c r="H31" i="4"/>
  <c r="I31" i="4" s="1"/>
  <c r="H43" i="4"/>
  <c r="I43" i="4" s="1"/>
  <c r="H33" i="4"/>
  <c r="I33" i="4" s="1"/>
  <c r="H39" i="4"/>
  <c r="I39" i="4" s="1"/>
  <c r="H21" i="4"/>
  <c r="I21" i="4" s="1"/>
  <c r="H25" i="4"/>
  <c r="I25" i="4" s="1"/>
  <c r="H7" i="4"/>
  <c r="I7" i="4" s="1"/>
  <c r="H17" i="4"/>
  <c r="I17" i="4" s="1"/>
  <c r="H47" i="4"/>
  <c r="I47" i="4" s="1"/>
  <c r="H15" i="4"/>
  <c r="I15" i="4" s="1"/>
  <c r="H9" i="4"/>
  <c r="I9" i="4" s="1"/>
  <c r="H5" i="4"/>
  <c r="I5" i="4" s="1"/>
  <c r="H11" i="4"/>
  <c r="I11" i="4" s="1"/>
  <c r="H27" i="4"/>
  <c r="I27" i="4" s="1"/>
  <c r="H35" i="4"/>
  <c r="I35" i="4" s="1"/>
  <c r="H37" i="4"/>
  <c r="I37" i="4" s="1"/>
  <c r="H45" i="4"/>
  <c r="I45" i="4" s="1"/>
  <c r="H13" i="4"/>
  <c r="I13" i="4" s="1"/>
  <c r="H51" i="4"/>
  <c r="I51" i="4" s="1"/>
  <c r="H19" i="4"/>
  <c r="I19" i="4" s="1"/>
  <c r="H49" i="4"/>
  <c r="I49" i="4" s="1"/>
  <c r="H41" i="4"/>
  <c r="I41" i="4" s="1"/>
  <c r="E41" i="3" l="1"/>
  <c r="F41" i="3" s="1"/>
  <c r="E37" i="3"/>
  <c r="C37" i="3"/>
  <c r="E35" i="3"/>
  <c r="E31" i="3"/>
  <c r="C31" i="3"/>
  <c r="E29" i="3"/>
  <c r="C29" i="3"/>
  <c r="E27" i="3"/>
  <c r="C27" i="3"/>
  <c r="E25" i="3"/>
  <c r="C25" i="3"/>
  <c r="E23" i="3"/>
  <c r="C23" i="3"/>
  <c r="E19" i="3"/>
  <c r="C19" i="3"/>
  <c r="E17" i="3"/>
  <c r="C17" i="3"/>
  <c r="E15" i="3"/>
  <c r="C15" i="3"/>
  <c r="E13" i="3"/>
  <c r="C13" i="3"/>
  <c r="E11" i="3"/>
  <c r="C11" i="3"/>
  <c r="F11" i="3" s="1"/>
  <c r="E9" i="3"/>
  <c r="C9" i="3"/>
  <c r="E7" i="3"/>
  <c r="C7" i="3"/>
  <c r="E5" i="3"/>
  <c r="C5" i="3"/>
  <c r="F23" i="3" l="1"/>
  <c r="F17" i="3"/>
  <c r="F13" i="3"/>
  <c r="F7" i="3"/>
  <c r="F9" i="3"/>
  <c r="F5" i="3"/>
  <c r="F19" i="3"/>
  <c r="F27" i="3"/>
  <c r="F31" i="3"/>
  <c r="F35" i="3"/>
  <c r="F25" i="3"/>
  <c r="F29" i="3"/>
  <c r="F37" i="3"/>
  <c r="F15" i="3"/>
  <c r="G5" i="3" l="1"/>
  <c r="H15" i="3" l="1"/>
  <c r="I15" i="3" s="1"/>
  <c r="H43" i="3"/>
  <c r="I43" i="3" s="1"/>
  <c r="H51" i="3"/>
  <c r="I51" i="3" s="1"/>
  <c r="H45" i="3"/>
  <c r="I45" i="3" s="1"/>
  <c r="H33" i="3"/>
  <c r="I33" i="3" s="1"/>
  <c r="H49" i="3"/>
  <c r="I49" i="3" s="1"/>
  <c r="H47" i="3"/>
  <c r="I47" i="3" s="1"/>
  <c r="H39" i="3"/>
  <c r="I39" i="3" s="1"/>
  <c r="H41" i="3"/>
  <c r="I41" i="3" s="1"/>
  <c r="H35" i="3"/>
  <c r="I35" i="3" s="1"/>
  <c r="H25" i="3"/>
  <c r="I25" i="3" s="1"/>
  <c r="H31" i="3"/>
  <c r="I31" i="3" s="1"/>
  <c r="H37" i="3"/>
  <c r="I37" i="3" s="1"/>
  <c r="H29" i="3"/>
  <c r="I29" i="3" s="1"/>
  <c r="H21" i="3"/>
  <c r="I21" i="3" s="1"/>
  <c r="H23" i="3"/>
  <c r="I23" i="3" s="1"/>
  <c r="H19" i="3"/>
  <c r="I19" i="3" s="1"/>
  <c r="H27" i="3"/>
  <c r="I27" i="3" s="1"/>
  <c r="H13" i="3"/>
  <c r="I13" i="3" s="1"/>
  <c r="H7" i="3"/>
  <c r="I7" i="3" s="1"/>
  <c r="H9" i="3"/>
  <c r="I9" i="3" s="1"/>
  <c r="H5" i="3"/>
  <c r="I5" i="3" s="1"/>
  <c r="H11" i="3"/>
  <c r="I11" i="3" s="1"/>
  <c r="H17" i="3"/>
  <c r="I17" i="3" s="1"/>
  <c r="E52" i="2" l="1"/>
  <c r="C52" i="2"/>
  <c r="F52" i="2" s="1"/>
  <c r="E50" i="2"/>
  <c r="C50" i="2"/>
  <c r="F50" i="2" s="1"/>
  <c r="E48" i="2"/>
  <c r="C48" i="2"/>
  <c r="E46" i="2"/>
  <c r="C46" i="2"/>
  <c r="E44" i="2"/>
  <c r="C44" i="2"/>
  <c r="E42" i="2"/>
  <c r="C42" i="2"/>
  <c r="F42" i="2" s="1"/>
  <c r="E40" i="2"/>
  <c r="C40" i="2"/>
  <c r="E38" i="2"/>
  <c r="C38" i="2"/>
  <c r="E36" i="2"/>
  <c r="C36" i="2"/>
  <c r="E34" i="2"/>
  <c r="C34" i="2"/>
  <c r="E32" i="2"/>
  <c r="C32" i="2"/>
  <c r="E30" i="2"/>
  <c r="C30" i="2"/>
  <c r="F30" i="2" s="1"/>
  <c r="E28" i="2"/>
  <c r="C28" i="2"/>
  <c r="E26" i="2"/>
  <c r="C26" i="2"/>
  <c r="E24" i="2"/>
  <c r="C24" i="2"/>
  <c r="E22" i="2"/>
  <c r="C22" i="2"/>
  <c r="E20" i="2"/>
  <c r="C20" i="2"/>
  <c r="F20" i="2" s="1"/>
  <c r="E18" i="2"/>
  <c r="C18" i="2"/>
  <c r="E16" i="2"/>
  <c r="C16" i="2"/>
  <c r="E14" i="2"/>
  <c r="C14" i="2"/>
  <c r="F14" i="2" s="1"/>
  <c r="E12" i="2"/>
  <c r="C12" i="2"/>
  <c r="E10" i="2"/>
  <c r="C10" i="2"/>
  <c r="F10" i="2" s="1"/>
  <c r="E8" i="2"/>
  <c r="C8" i="2"/>
  <c r="E6" i="2"/>
  <c r="C6" i="2"/>
  <c r="F6" i="2" s="1"/>
  <c r="E52" i="1"/>
  <c r="C52" i="1"/>
  <c r="F52" i="1" s="1"/>
  <c r="E50" i="1"/>
  <c r="C50" i="1"/>
  <c r="F50" i="1" s="1"/>
  <c r="E48" i="1"/>
  <c r="C48" i="1"/>
  <c r="F48" i="1" s="1"/>
  <c r="E46" i="1"/>
  <c r="C46" i="1"/>
  <c r="E44" i="1"/>
  <c r="C44" i="1"/>
  <c r="F44" i="1" s="1"/>
  <c r="E42" i="1"/>
  <c r="C42" i="1"/>
  <c r="E40" i="1"/>
  <c r="C40" i="1"/>
  <c r="F40" i="1" s="1"/>
  <c r="E38" i="1"/>
  <c r="C38" i="1"/>
  <c r="F38" i="1" s="1"/>
  <c r="E36" i="1"/>
  <c r="C36" i="1"/>
  <c r="E34" i="1"/>
  <c r="C34" i="1"/>
  <c r="F34" i="1" s="1"/>
  <c r="E32" i="1"/>
  <c r="C32" i="1"/>
  <c r="F32" i="1" s="1"/>
  <c r="E30" i="1"/>
  <c r="C30" i="1"/>
  <c r="F30" i="1" s="1"/>
  <c r="E28" i="1"/>
  <c r="F28" i="1" s="1"/>
  <c r="C28" i="1"/>
  <c r="E26" i="1"/>
  <c r="C26" i="1"/>
  <c r="E24" i="1"/>
  <c r="C24" i="1"/>
  <c r="E22" i="1"/>
  <c r="C22" i="1"/>
  <c r="E20" i="1"/>
  <c r="C20" i="1"/>
  <c r="E18" i="1"/>
  <c r="C18" i="1"/>
  <c r="E16" i="1"/>
  <c r="C16" i="1"/>
  <c r="E14" i="1"/>
  <c r="C14" i="1"/>
  <c r="F14" i="1" s="1"/>
  <c r="E12" i="1"/>
  <c r="F12" i="1" s="1"/>
  <c r="C12" i="1"/>
  <c r="E10" i="1"/>
  <c r="C10" i="1"/>
  <c r="F10" i="1" s="1"/>
  <c r="E8" i="1"/>
  <c r="C8" i="1"/>
  <c r="E6" i="1"/>
  <c r="C6" i="1"/>
  <c r="F6" i="1" l="1"/>
  <c r="F36" i="1"/>
  <c r="F8" i="1"/>
  <c r="F42" i="1"/>
  <c r="F46" i="1"/>
  <c r="F16" i="1"/>
  <c r="G6" i="1" s="1"/>
  <c r="F20" i="1"/>
  <c r="F22" i="1"/>
  <c r="F24" i="1"/>
  <c r="F26" i="1"/>
  <c r="F48" i="2"/>
  <c r="F46" i="2"/>
  <c r="F44" i="2"/>
  <c r="F40" i="2"/>
  <c r="F38" i="2"/>
  <c r="F36" i="2"/>
  <c r="F34" i="2"/>
  <c r="F32" i="2"/>
  <c r="F28" i="2"/>
  <c r="F26" i="2"/>
  <c r="F24" i="2"/>
  <c r="F22" i="2"/>
  <c r="F18" i="2"/>
  <c r="F12" i="2"/>
  <c r="F16" i="2"/>
  <c r="F8" i="2"/>
  <c r="G6" i="2" s="1"/>
  <c r="F18" i="1"/>
  <c r="H14" i="1" l="1"/>
  <c r="I14" i="1" s="1"/>
  <c r="H30" i="1"/>
  <c r="I30" i="1" s="1"/>
  <c r="H34" i="1"/>
  <c r="I34" i="1" s="1"/>
  <c r="H48" i="1"/>
  <c r="I48" i="1" s="1"/>
  <c r="H44" i="1"/>
  <c r="I44" i="1" s="1"/>
  <c r="H38" i="1"/>
  <c r="I38" i="1" s="1"/>
  <c r="H50" i="1"/>
  <c r="I50" i="1" s="1"/>
  <c r="H28" i="1"/>
  <c r="I28" i="1" s="1"/>
  <c r="H52" i="1"/>
  <c r="I52" i="1" s="1"/>
  <c r="H40" i="1"/>
  <c r="I40" i="1" s="1"/>
  <c r="H32" i="1"/>
  <c r="I32" i="1" s="1"/>
  <c r="H24" i="1"/>
  <c r="I24" i="1" s="1"/>
  <c r="H46" i="1"/>
  <c r="I46" i="1" s="1"/>
  <c r="H36" i="1"/>
  <c r="I36" i="1" s="1"/>
  <c r="H42" i="1"/>
  <c r="I42" i="1" s="1"/>
  <c r="H26" i="1"/>
  <c r="I26" i="1" s="1"/>
  <c r="H18" i="1"/>
  <c r="I18" i="1" s="1"/>
  <c r="H22" i="1"/>
  <c r="I22" i="1" s="1"/>
  <c r="H20" i="1"/>
  <c r="I20" i="1" s="1"/>
  <c r="H40" i="2"/>
  <c r="I40" i="2" s="1"/>
  <c r="H32" i="2"/>
  <c r="I32" i="2" s="1"/>
  <c r="H48" i="2"/>
  <c r="I48" i="2" s="1"/>
  <c r="H24" i="2"/>
  <c r="I24" i="2" s="1"/>
  <c r="H46" i="2"/>
  <c r="I46" i="2" s="1"/>
  <c r="H34" i="2"/>
  <c r="I34" i="2" s="1"/>
  <c r="H44" i="2"/>
  <c r="I44" i="2" s="1"/>
  <c r="H14" i="2"/>
  <c r="I14" i="2" s="1"/>
  <c r="H6" i="2"/>
  <c r="I6" i="2" s="1"/>
  <c r="H20" i="2"/>
  <c r="I20" i="2" s="1"/>
  <c r="H18" i="2"/>
  <c r="I18" i="2" s="1"/>
  <c r="H38" i="2"/>
  <c r="I38" i="2" s="1"/>
  <c r="H36" i="2"/>
  <c r="I36" i="2" s="1"/>
  <c r="H28" i="2"/>
  <c r="I28" i="2" s="1"/>
  <c r="H26" i="2"/>
  <c r="I26" i="2" s="1"/>
  <c r="H22" i="2"/>
  <c r="I22" i="2" s="1"/>
  <c r="H8" i="2"/>
  <c r="I8" i="2" s="1"/>
  <c r="H16" i="2"/>
  <c r="I16" i="2" s="1"/>
  <c r="H42" i="2"/>
  <c r="I42" i="2" s="1"/>
  <c r="H30" i="2"/>
  <c r="I30" i="2" s="1"/>
  <c r="H52" i="2"/>
  <c r="I52" i="2" s="1"/>
  <c r="H50" i="2"/>
  <c r="I50" i="2" s="1"/>
  <c r="H12" i="2"/>
  <c r="I12" i="2" s="1"/>
  <c r="H10" i="2"/>
  <c r="I10" i="2" s="1"/>
  <c r="H8" i="1"/>
  <c r="I8" i="1" s="1"/>
  <c r="H12" i="1"/>
  <c r="I12" i="1" s="1"/>
  <c r="H6" i="1"/>
  <c r="I6" i="1" s="1"/>
  <c r="H16" i="1"/>
  <c r="I16" i="1" s="1"/>
  <c r="H10" i="1"/>
  <c r="I10" i="1" s="1"/>
</calcChain>
</file>

<file path=xl/sharedStrings.xml><?xml version="1.0" encoding="utf-8"?>
<sst xmlns="http://schemas.openxmlformats.org/spreadsheetml/2006/main" count="1589" uniqueCount="232">
  <si>
    <t>UCP1</t>
  </si>
  <si>
    <t>UCP1 CT</t>
  </si>
  <si>
    <t>Av UCP1 CT</t>
  </si>
  <si>
    <t>18srRNA  CT</t>
  </si>
  <si>
    <t>Av 18srRNA  CT</t>
  </si>
  <si>
    <t>Δ CT</t>
  </si>
  <si>
    <t>Av Δ CT</t>
  </si>
  <si>
    <t>ΔΔCT</t>
  </si>
  <si>
    <r>
      <t>2</t>
    </r>
    <r>
      <rPr>
        <b/>
        <vertAlign val="superscript"/>
        <sz val="10"/>
        <rFont val="Arial"/>
        <family val="2"/>
      </rPr>
      <t>-ΔΔCT</t>
    </r>
  </si>
  <si>
    <t>CIDEA</t>
  </si>
  <si>
    <t>CIDEA CT</t>
  </si>
  <si>
    <t>Av CIDEA CT</t>
  </si>
  <si>
    <t>PPARA</t>
  </si>
  <si>
    <t>PPARA CT</t>
  </si>
  <si>
    <t>Av PPARA CT</t>
  </si>
  <si>
    <t>PGC1a</t>
  </si>
  <si>
    <t>Pgc1aCT</t>
  </si>
  <si>
    <t>Av PGC1a CT</t>
  </si>
  <si>
    <t>Vehicle Control</t>
  </si>
  <si>
    <t>Body weight</t>
  </si>
  <si>
    <t>Adipose EP</t>
  </si>
  <si>
    <t>Normalized EP</t>
  </si>
  <si>
    <t>Av EP</t>
  </si>
  <si>
    <t>Fold</t>
  </si>
  <si>
    <t>Adipose RP</t>
  </si>
  <si>
    <t>Normalized RP</t>
  </si>
  <si>
    <t>Av RP</t>
  </si>
  <si>
    <t>Adipose MS</t>
  </si>
  <si>
    <t>Normalized MS</t>
  </si>
  <si>
    <t>Average MS</t>
  </si>
  <si>
    <t>NS1</t>
  </si>
  <si>
    <t>NS2</t>
  </si>
  <si>
    <t>NS3</t>
  </si>
  <si>
    <t>NS4</t>
  </si>
  <si>
    <t>NS5</t>
  </si>
  <si>
    <t>NS6</t>
  </si>
  <si>
    <t>Liraglutide</t>
  </si>
  <si>
    <t>L1</t>
  </si>
  <si>
    <t>L2</t>
  </si>
  <si>
    <t>L3</t>
  </si>
  <si>
    <t>L4</t>
  </si>
  <si>
    <t>L5</t>
  </si>
  <si>
    <t>L6</t>
  </si>
  <si>
    <t>MS-275</t>
  </si>
  <si>
    <t>MS-1</t>
  </si>
  <si>
    <t>MS-2</t>
  </si>
  <si>
    <t>MS-3</t>
  </si>
  <si>
    <t>MS-4</t>
  </si>
  <si>
    <t>MS-5</t>
  </si>
  <si>
    <t>MS-6</t>
  </si>
  <si>
    <t>Liraglutide+MS-275</t>
  </si>
  <si>
    <t>LMS-1</t>
  </si>
  <si>
    <t>LMS-2</t>
  </si>
  <si>
    <t>LMS-3</t>
  </si>
  <si>
    <t>LMS-4</t>
  </si>
  <si>
    <t>LMS-5</t>
  </si>
  <si>
    <t>LMS-6</t>
  </si>
  <si>
    <t>Figure 9 Source Data 1 : Source Data Fig 9A: Effect of MS275, or liraglutide monotherapy and combined therapy on white adipose tissue mass; (i) epididymal (EP), (ii) retroperitoneal (RP) and (iii) mesenteric WAT (MS) in DIO mice</t>
  </si>
  <si>
    <t>StDev</t>
  </si>
  <si>
    <t>Vehicle</t>
  </si>
  <si>
    <t>&gt; 0.10</t>
  </si>
  <si>
    <t>Yes</t>
  </si>
  <si>
    <t>ns</t>
  </si>
  <si>
    <t>N too small</t>
  </si>
  <si>
    <t>Number of values</t>
  </si>
  <si>
    <t>Minimum</t>
  </si>
  <si>
    <t>25% Percentile</t>
  </si>
  <si>
    <t>Median</t>
  </si>
  <si>
    <t>75% Percentile</t>
  </si>
  <si>
    <t>Maximum</t>
  </si>
  <si>
    <t>10% Percentile</t>
  </si>
  <si>
    <t>90% Percentile</t>
  </si>
  <si>
    <t>Mean</t>
  </si>
  <si>
    <t>Std. Deviation</t>
  </si>
  <si>
    <t>Std. Error</t>
  </si>
  <si>
    <t>Lower 95% CI of mean</t>
  </si>
  <si>
    <t>Upper 95% CI of mean</t>
  </si>
  <si>
    <t>KS normality test</t>
  </si>
  <si>
    <t>KS distance</t>
  </si>
  <si>
    <t>P value</t>
  </si>
  <si>
    <t>Passed normality test (alpha=0.05)?</t>
  </si>
  <si>
    <t>P value summary</t>
  </si>
  <si>
    <t>D'Agostino &amp; Pearson omnibus normality test</t>
  </si>
  <si>
    <t>K2</t>
  </si>
  <si>
    <t>Shapiro-Wilk normality test</t>
  </si>
  <si>
    <t>W</t>
  </si>
  <si>
    <t>Sum</t>
  </si>
  <si>
    <t xml:space="preserve"> Fig 9A(i): Shapiro -Wilk analysis: Epididymal Fat</t>
  </si>
  <si>
    <t>Summary statistics:</t>
  </si>
  <si>
    <t>Variable</t>
  </si>
  <si>
    <t>Observations</t>
  </si>
  <si>
    <t>Obs. with missing data</t>
  </si>
  <si>
    <t>Obs. without missing data</t>
  </si>
  <si>
    <t>Std. deviation</t>
  </si>
  <si>
    <t>Var1</t>
  </si>
  <si>
    <t xml:space="preserve">Shapiro-Wilk test </t>
  </si>
  <si>
    <t>p-value</t>
  </si>
  <si>
    <t>alpha</t>
  </si>
  <si>
    <t>Test interpretation:</t>
  </si>
  <si>
    <t>H0: The sample follows a Normal distribution.</t>
  </si>
  <si>
    <t>Ha: The sample does not follow a Normal distribution.</t>
  </si>
  <si>
    <t>As the computed p-value is greater than the significance level alpha=0.05, one cannot reject the null hypothesis H0.</t>
  </si>
  <si>
    <t>The risk to reject the null hypothesis H0 while it is true is 76.01%.</t>
  </si>
  <si>
    <t>The risk to reject the null hypothesis H0 while it is true is 52.14%.</t>
  </si>
  <si>
    <t>Liraglutide +MS-275</t>
  </si>
  <si>
    <t>Shapiro-Wilk test (Var1):</t>
  </si>
  <si>
    <t>The risk to reject the null hypothesis H0 while it is true is 92.53%.</t>
  </si>
  <si>
    <t>The risk to reject the null hypothesis H0 while it is true is 25.21%.</t>
  </si>
  <si>
    <t>Table Analyzed</t>
  </si>
  <si>
    <t>Data 1</t>
  </si>
  <si>
    <t>One-way analysis of variance</t>
  </si>
  <si>
    <t>***</t>
  </si>
  <si>
    <t>Are means signif. different? (P &lt; 0.05)</t>
  </si>
  <si>
    <t>Number of groups</t>
  </si>
  <si>
    <t>F</t>
  </si>
  <si>
    <t>R squared</t>
  </si>
  <si>
    <t>Bartlett's test for equal variances</t>
  </si>
  <si>
    <t>Bartlett's statistic (corrected)</t>
  </si>
  <si>
    <t>*</t>
  </si>
  <si>
    <t>Do the variances differ signif. (P &lt; 0.05)</t>
  </si>
  <si>
    <t>ANOVA Table</t>
  </si>
  <si>
    <t>SS</t>
  </si>
  <si>
    <t>df</t>
  </si>
  <si>
    <t>MS</t>
  </si>
  <si>
    <t>Treatment (between columns)</t>
  </si>
  <si>
    <t>Residual (within columns)</t>
  </si>
  <si>
    <t>Total</t>
  </si>
  <si>
    <t>Tukey's Multiple Comparison Test</t>
  </si>
  <si>
    <t>Mean Diff.</t>
  </si>
  <si>
    <t>q</t>
  </si>
  <si>
    <t>Significant? P &lt; 0.05?</t>
  </si>
  <si>
    <t>Summary</t>
  </si>
  <si>
    <t>95% CI of diff</t>
  </si>
  <si>
    <t>Vehicle vs Liraglutide</t>
  </si>
  <si>
    <t>**</t>
  </si>
  <si>
    <t>0.1172 to 0.8793</t>
  </si>
  <si>
    <t>Vehicle vs MS-275</t>
  </si>
  <si>
    <t>0.1660 to 0.9281</t>
  </si>
  <si>
    <t>Vehicle vs Liraglutide+MS-275</t>
  </si>
  <si>
    <t>0.2751 to 1.037</t>
  </si>
  <si>
    <t>Liraglutide vs MS-275</t>
  </si>
  <si>
    <t>No</t>
  </si>
  <si>
    <t>-0.3323 to 0.4298</t>
  </si>
  <si>
    <t>Liraglutide vs Liraglutide+MS-275</t>
  </si>
  <si>
    <t>-0.2231 to 0.5389</t>
  </si>
  <si>
    <t>MS-275 vs Liraglutide+MS-275</t>
  </si>
  <si>
    <t>-0.2719 to 0.4901</t>
  </si>
  <si>
    <t>Fig 9A(i): Epididymal Fat</t>
  </si>
  <si>
    <t>9A(ii): Shapiro -Wilk analysis: Mesenteric Fat</t>
  </si>
  <si>
    <t>The risk to reject the null hypothesis H0 while it is true is 81.68%.</t>
  </si>
  <si>
    <t>The risk to reject the null hypothesis H0 while it is true is 51.93%.</t>
  </si>
  <si>
    <t>The risk to reject the null hypothesis H0 while it is true is 86.68%.</t>
  </si>
  <si>
    <t>The risk to reject the null hypothesis H0 while it is true is 9.92%.</t>
  </si>
  <si>
    <t>Fig 9A(ii) Mesenteric Fat</t>
  </si>
  <si>
    <t>Shapiro-Wilk test :</t>
  </si>
  <si>
    <t>0.1368 to 0.9393</t>
  </si>
  <si>
    <t>0.2378 to 1.040</t>
  </si>
  <si>
    <t>0.4958 to 1.298</t>
  </si>
  <si>
    <t>-0.3002 to 0.5022</t>
  </si>
  <si>
    <t>-0.04223 to 0.7602</t>
  </si>
  <si>
    <t>-0.1432 to 0.6593</t>
  </si>
  <si>
    <t>Fig 9A (iii) Retroperitoneal  Fat</t>
  </si>
  <si>
    <t xml:space="preserve"> Fig 9A (iii) Shapiro -Wilk analysis : Retroperitoneal Fat </t>
  </si>
  <si>
    <t>The risk to reject the null hypothesis H0 while it is true is 16.69%.</t>
  </si>
  <si>
    <t>The risk to reject the null hypothesis H0 while it is true is 72.28%.</t>
  </si>
  <si>
    <t>The risk to reject the null hypothesis H0 while it is true is 32.19%.</t>
  </si>
  <si>
    <t>The risk to reject the null hypothesis H0 while it is true is 33.13%.</t>
  </si>
  <si>
    <t>Shapiro-Wilk test:</t>
  </si>
  <si>
    <t>Parameter</t>
  </si>
  <si>
    <t>-0.5444 to 0.4012</t>
  </si>
  <si>
    <t>-0.02369 to 0.9219</t>
  </si>
  <si>
    <t>0.2000 to 1.146</t>
  </si>
  <si>
    <t>0.04787 to 0.9935</t>
  </si>
  <si>
    <t>0.2716 to 1.217</t>
  </si>
  <si>
    <t>-0.2491 to 0.6965</t>
  </si>
  <si>
    <t>MS-275+Liraglutide</t>
  </si>
  <si>
    <t xml:space="preserve"> Fig 9B(i):Shapiro-Wilk analysis : PPAR alpha</t>
  </si>
  <si>
    <t>The risk to reject the null hypothesis H0 while it is true is 18.50%.</t>
  </si>
  <si>
    <t>The risk to reject the null hypothesis H0 while it is true is 15.73%.</t>
  </si>
  <si>
    <t>Lira +MS-275</t>
  </si>
  <si>
    <t>As the computed p-value is lower than the significance level alpha=0.05, one should reject the null hypothesis H0, and accept the alternative hypothesis Ha.</t>
  </si>
  <si>
    <t>The risk to reject the null hypothesis H0 while it is true is lower than 0.31%.</t>
  </si>
  <si>
    <t>The risk to reject the null hypothesis H0 while it is true is 17.98%.</t>
  </si>
  <si>
    <t>-2.168 to 2.207</t>
  </si>
  <si>
    <t>-4.514 to -0.1390</t>
  </si>
  <si>
    <t>Vehicle vs MS-275+Liraglutide</t>
  </si>
  <si>
    <t>-4.490 to -0.1145</t>
  </si>
  <si>
    <t>-4.534 to -0.1584</t>
  </si>
  <si>
    <t>Liraglutide vs MS-275+Liraglutide</t>
  </si>
  <si>
    <t>-4.509 to -0.1339</t>
  </si>
  <si>
    <t>MS-275 vs MS-275+Liraglutide</t>
  </si>
  <si>
    <t>-2.163 to 2.212</t>
  </si>
  <si>
    <t>mean</t>
  </si>
  <si>
    <t>Shapiro -Wilk analysis</t>
  </si>
  <si>
    <t>The risk to reject the null hypothesis H0 while it is true is 38.15%.</t>
  </si>
  <si>
    <t>The risk to reject the null hypothesis H0 while it is true is 11.98%.</t>
  </si>
  <si>
    <t>The risk to reject the null hypothesis H0 while it is true is 11.46%.</t>
  </si>
  <si>
    <t>The risk to reject the null hypothesis H0 while it is true is lower than 4.37%.</t>
  </si>
  <si>
    <t>&lt; 0.0001</t>
  </si>
  <si>
    <t>-60.68 to -1.725</t>
  </si>
  <si>
    <t>-62.60 to -3.641</t>
  </si>
  <si>
    <t>-61.92 to -2.968</t>
  </si>
  <si>
    <t>-31.39 to 27.56</t>
  </si>
  <si>
    <t>-30.72 to 28.24</t>
  </si>
  <si>
    <t>-28.81 to 30.15</t>
  </si>
  <si>
    <t>Figure 9 Source Data 1 : Source Data Fig 9B(ii): Effect of MS275, or liraglutide monotherapy and combined therapy on relative mRNA expression of CIDEA</t>
  </si>
  <si>
    <t xml:space="preserve">Figure 9 Source Data 1 : Source Data Fig 9B(i): Effect of MS275, or liraglutide monotherapy and combined therapy on relative mRNA expression of PPARα </t>
  </si>
  <si>
    <t xml:space="preserve"> Figure 9 Source Data 1 : Source Data Fig 9B(iii): Effect of MS275, or liraglutide monotherapy and combined therapy on relative mRNA expression of PGC1 alpha </t>
  </si>
  <si>
    <t>The risk to reject the null hypothesis H0 while it is true is 20.26%.</t>
  </si>
  <si>
    <t>The risk to reject the null hypothesis H0 while it is true is 88.31%.</t>
  </si>
  <si>
    <t>Liraglutide + MS-275</t>
  </si>
  <si>
    <t>The risk to reject the null hypothesis H0 while it is true is 13.18%.</t>
  </si>
  <si>
    <t>The risk to reject the null hypothesis H0 while it is true is lower than 3.45%.</t>
  </si>
  <si>
    <t xml:space="preserve"> Fig 9B (iii) Shapiro-Wilk analysis: PGC1a</t>
  </si>
  <si>
    <t>-5.481 to 2.796</t>
  </si>
  <si>
    <t>-6.597 to 1.679</t>
  </si>
  <si>
    <t>-10.24 to -1.959</t>
  </si>
  <si>
    <t>-5.255 to 3.022</t>
  </si>
  <si>
    <t>-8.893 to -0.6165</t>
  </si>
  <si>
    <t>-7.776 to 0.5004</t>
  </si>
  <si>
    <t xml:space="preserve">  Figure 9 Source Data 1 : Source Data Fig 9B(iv): Effect of MS275, or liraglutide monotherapy and combined therapy on relative mRNA expression of UCP1 </t>
  </si>
  <si>
    <t xml:space="preserve">Vehicle </t>
  </si>
  <si>
    <t>The risk to reject the null hypothesis H0 while it is true is lower than 2.19%.</t>
  </si>
  <si>
    <t>The risk to reject the null hypothesis H0 while it is true is lower than 4.80%.</t>
  </si>
  <si>
    <t>Shapiro-Wilk test</t>
  </si>
  <si>
    <t>Fig 9B (iv) Shapiro-Wilk analysis: UCP1</t>
  </si>
  <si>
    <t>-233.1 to 64.43</t>
  </si>
  <si>
    <t>-230.7 to 66.77</t>
  </si>
  <si>
    <t>-333.7 to -36.21</t>
  </si>
  <si>
    <t>-146.4 to 151.1</t>
  </si>
  <si>
    <t>-249.4 to 48.11</t>
  </si>
  <si>
    <t>-251.7 to 45.78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</si>
</sst>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color rgb="FFFF0000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sz val="11"/>
      <name val="Arial"/>
      <family val="2"/>
    </font>
    <font>
      <sz val="11"/>
      <name val="Arial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96">
    <xf numFmtId="0" fontId="0" fillId="0" borderId="0" xfId="0"/>
    <xf numFmtId="0" fontId="1" fillId="0" borderId="1" xfId="0" applyFont="1" applyBorder="1"/>
    <xf numFmtId="164" fontId="3" fillId="0" borderId="1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right"/>
    </xf>
    <xf numFmtId="164" fontId="4" fillId="0" borderId="1" xfId="1" applyNumberFormat="1" applyFont="1" applyBorder="1"/>
    <xf numFmtId="164" fontId="4" fillId="0" borderId="1" xfId="2" applyNumberFormat="1" applyFont="1" applyBorder="1"/>
    <xf numFmtId="0" fontId="3" fillId="0" borderId="0" xfId="0" applyFont="1" applyBorder="1"/>
    <xf numFmtId="0" fontId="3" fillId="0" borderId="1" xfId="0" applyFont="1" applyBorder="1" applyAlignment="1"/>
    <xf numFmtId="165" fontId="3" fillId="0" borderId="1" xfId="0" applyNumberFormat="1" applyFont="1" applyBorder="1"/>
    <xf numFmtId="165" fontId="3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7" fillId="0" borderId="1" xfId="0" applyFont="1" applyFill="1" applyBorder="1"/>
    <xf numFmtId="0" fontId="0" fillId="0" borderId="1" xfId="0" applyBorder="1"/>
    <xf numFmtId="165" fontId="0" fillId="0" borderId="1" xfId="0" applyNumberFormat="1" applyBorder="1"/>
    <xf numFmtId="0" fontId="8" fillId="0" borderId="0" xfId="0" applyFont="1"/>
    <xf numFmtId="0" fontId="0" fillId="0" borderId="1" xfId="0" applyFont="1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0" fillId="0" borderId="0" xfId="0" applyBorder="1"/>
    <xf numFmtId="0" fontId="7" fillId="0" borderId="0" xfId="0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Fill="1"/>
    <xf numFmtId="0" fontId="7" fillId="0" borderId="0" xfId="0" applyFont="1" applyAlignment="1">
      <alignment vertical="center"/>
    </xf>
    <xf numFmtId="0" fontId="0" fillId="0" borderId="0" xfId="0" applyAlignment="1"/>
    <xf numFmtId="0" fontId="8" fillId="0" borderId="0" xfId="0" applyFont="1" applyFill="1"/>
    <xf numFmtId="0" fontId="0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1" xfId="0" applyNumberFormat="1" applyBorder="1" applyAlignment="1"/>
    <xf numFmtId="165" fontId="0" fillId="0" borderId="1" xfId="0" applyNumberFormat="1" applyBorder="1" applyAlignment="1"/>
    <xf numFmtId="165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3" xfId="0" applyBorder="1"/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5" xfId="0" applyFont="1" applyBorder="1" applyAlignment="1">
      <alignment horizontal="left"/>
    </xf>
    <xf numFmtId="0" fontId="12" fillId="0" borderId="5" xfId="0" applyFont="1" applyBorder="1"/>
    <xf numFmtId="0" fontId="0" fillId="0" borderId="5" xfId="0" applyBorder="1"/>
    <xf numFmtId="0" fontId="0" fillId="0" borderId="1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0" fillId="0" borderId="1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6" xfId="0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15"/>
  <sheetViews>
    <sheetView workbookViewId="0">
      <selection activeCell="AE94" sqref="AE94"/>
    </sheetView>
  </sheetViews>
  <sheetFormatPr defaultRowHeight="15" x14ac:dyDescent="0.25"/>
  <cols>
    <col min="1" max="1" width="18.85546875" customWidth="1"/>
    <col min="2" max="2" width="12.85546875" customWidth="1"/>
    <col min="3" max="3" width="12.28515625" customWidth="1"/>
    <col min="4" max="4" width="14.28515625" customWidth="1"/>
    <col min="7" max="7" width="14.140625" customWidth="1"/>
    <col min="8" max="8" width="11.85546875" customWidth="1"/>
    <col min="9" max="9" width="12.85546875" customWidth="1"/>
    <col min="11" max="11" width="14.140625" customWidth="1"/>
    <col min="12" max="12" width="15.140625" customWidth="1"/>
    <col min="13" max="13" width="16.42578125" customWidth="1"/>
    <col min="16" max="16" width="18.28515625" customWidth="1"/>
    <col min="18" max="18" width="11" customWidth="1"/>
    <col min="20" max="20" width="20.42578125" customWidth="1"/>
    <col min="22" max="22" width="23.140625" customWidth="1"/>
    <col min="23" max="23" width="26.85546875" customWidth="1"/>
    <col min="36" max="36" width="6.140625" customWidth="1"/>
    <col min="37" max="37" width="17.140625" customWidth="1"/>
    <col min="38" max="39" width="11.85546875" customWidth="1"/>
  </cols>
  <sheetData>
    <row r="1" spans="1:79" x14ac:dyDescent="0.25">
      <c r="A1" s="68" t="s">
        <v>57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P1" s="61" t="s">
        <v>147</v>
      </c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31"/>
      <c r="BA1" s="31"/>
      <c r="BB1" s="31"/>
      <c r="BC1" s="31"/>
      <c r="BD1" s="31"/>
      <c r="BE1" s="31"/>
      <c r="BF1" s="31"/>
      <c r="BG1" s="31"/>
      <c r="BH1" s="31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</row>
    <row r="2" spans="1:79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BI2" s="31"/>
      <c r="BJ2" s="28"/>
      <c r="BK2" s="28"/>
      <c r="BL2" s="28"/>
      <c r="BO2" s="28"/>
      <c r="BP2" s="28"/>
    </row>
    <row r="3" spans="1:79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BI3" s="31"/>
      <c r="BO3" s="20"/>
    </row>
    <row r="4" spans="1:79" x14ac:dyDescent="0.25">
      <c r="A4" s="16" t="s">
        <v>18</v>
      </c>
      <c r="B4" s="16" t="s">
        <v>19</v>
      </c>
      <c r="C4" s="16" t="s">
        <v>20</v>
      </c>
      <c r="D4" s="16" t="s">
        <v>21</v>
      </c>
      <c r="E4" s="16" t="s">
        <v>22</v>
      </c>
      <c r="F4" s="16" t="s">
        <v>23</v>
      </c>
      <c r="G4" s="16" t="s">
        <v>24</v>
      </c>
      <c r="H4" s="16" t="s">
        <v>25</v>
      </c>
      <c r="I4" s="16" t="s">
        <v>26</v>
      </c>
      <c r="J4" s="16" t="s">
        <v>23</v>
      </c>
      <c r="K4" s="16" t="s">
        <v>27</v>
      </c>
      <c r="L4" s="16" t="s">
        <v>28</v>
      </c>
      <c r="M4" s="17" t="s">
        <v>29</v>
      </c>
      <c r="N4" s="17" t="s">
        <v>23</v>
      </c>
      <c r="P4" s="42"/>
      <c r="Q4" s="43" t="s">
        <v>59</v>
      </c>
      <c r="R4" s="43" t="s">
        <v>36</v>
      </c>
      <c r="S4" s="43" t="s">
        <v>43</v>
      </c>
      <c r="T4" s="43" t="s">
        <v>50</v>
      </c>
      <c r="U4" s="18"/>
      <c r="V4" s="18"/>
      <c r="W4" s="18"/>
      <c r="X4" s="61" t="s">
        <v>87</v>
      </c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BI4" s="31"/>
      <c r="BO4" s="20"/>
    </row>
    <row r="5" spans="1:79" x14ac:dyDescent="0.25">
      <c r="A5" s="18" t="s">
        <v>30</v>
      </c>
      <c r="B5" s="16">
        <v>43</v>
      </c>
      <c r="C5" s="18">
        <v>1.05</v>
      </c>
      <c r="D5" s="18">
        <v>2.441860465116279</v>
      </c>
      <c r="E5" s="70">
        <v>3.5885540343159685</v>
      </c>
      <c r="F5" s="18">
        <v>0.68045804571025048</v>
      </c>
      <c r="G5" s="18">
        <v>0.29399999999999998</v>
      </c>
      <c r="H5" s="18">
        <v>0.68372093023255809</v>
      </c>
      <c r="I5" s="70">
        <v>0.93887680671646401</v>
      </c>
      <c r="J5" s="18">
        <v>0.72823284731437432</v>
      </c>
      <c r="K5" s="19">
        <v>0.33829787234042552</v>
      </c>
      <c r="L5" s="18">
        <v>0.78673923800098955</v>
      </c>
      <c r="M5" s="64">
        <v>1.0538417488637652</v>
      </c>
      <c r="N5" s="16">
        <v>0.74654400326162706</v>
      </c>
      <c r="P5" s="40" t="s">
        <v>64</v>
      </c>
      <c r="Q5" s="41">
        <v>6</v>
      </c>
      <c r="R5" s="41">
        <v>6</v>
      </c>
      <c r="S5" s="41">
        <v>6</v>
      </c>
      <c r="T5" s="41">
        <v>6</v>
      </c>
      <c r="U5" s="18"/>
      <c r="V5" s="18"/>
      <c r="W5" s="18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BI5" s="31"/>
      <c r="BO5" s="20"/>
    </row>
    <row r="6" spans="1:79" x14ac:dyDescent="0.25">
      <c r="A6" s="18" t="s">
        <v>31</v>
      </c>
      <c r="B6" s="16">
        <v>42</v>
      </c>
      <c r="C6" s="18">
        <v>1.55</v>
      </c>
      <c r="D6" s="18">
        <v>3.6904761904761907</v>
      </c>
      <c r="E6" s="71"/>
      <c r="F6" s="18">
        <v>1.0284020123942901</v>
      </c>
      <c r="G6" s="18">
        <v>0.5</v>
      </c>
      <c r="H6" s="18">
        <v>1.1904761904761905</v>
      </c>
      <c r="I6" s="71"/>
      <c r="J6" s="18">
        <v>1.2679791235227607</v>
      </c>
      <c r="K6" s="19">
        <v>0.41951219512195115</v>
      </c>
      <c r="L6" s="18">
        <v>0.99883855981416947</v>
      </c>
      <c r="M6" s="64"/>
      <c r="N6" s="16">
        <v>0.94780697471048259</v>
      </c>
      <c r="P6" s="40"/>
      <c r="Q6" s="41"/>
      <c r="R6" s="41"/>
      <c r="S6" s="41"/>
      <c r="T6" s="41"/>
      <c r="U6" s="18"/>
      <c r="V6" s="18"/>
      <c r="W6" s="61" t="s">
        <v>59</v>
      </c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62" t="s">
        <v>36</v>
      </c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BI6" s="31"/>
      <c r="BO6" s="20"/>
    </row>
    <row r="7" spans="1:79" x14ac:dyDescent="0.25">
      <c r="A7" s="18" t="s">
        <v>32</v>
      </c>
      <c r="B7" s="21">
        <v>37</v>
      </c>
      <c r="C7" s="18">
        <v>1.52</v>
      </c>
      <c r="D7" s="18">
        <v>4.1081081081081088</v>
      </c>
      <c r="E7" s="71"/>
      <c r="F7" s="18">
        <v>1.1447808974934872</v>
      </c>
      <c r="G7" s="18">
        <v>0.45</v>
      </c>
      <c r="H7" s="18">
        <v>1.2162162162162162</v>
      </c>
      <c r="I7" s="71"/>
      <c r="J7" s="18">
        <v>1.2953948883556854</v>
      </c>
      <c r="K7" s="19">
        <v>0.19285714285714287</v>
      </c>
      <c r="L7" s="18">
        <v>0.5212355212355213</v>
      </c>
      <c r="M7" s="64"/>
      <c r="N7" s="16">
        <v>0.49460511675259483</v>
      </c>
      <c r="P7" s="40" t="s">
        <v>65</v>
      </c>
      <c r="Q7" s="41">
        <v>0.5302</v>
      </c>
      <c r="R7" s="41">
        <v>0.24490000000000001</v>
      </c>
      <c r="S7" s="41">
        <v>0.35010000000000002</v>
      </c>
      <c r="T7" s="41">
        <v>0.1414</v>
      </c>
      <c r="U7" s="18"/>
      <c r="V7" s="18"/>
      <c r="W7" s="61"/>
      <c r="X7" s="63" t="s">
        <v>88</v>
      </c>
      <c r="Y7" s="63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62"/>
      <c r="AN7" s="18" t="s">
        <v>88</v>
      </c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BI7" s="31"/>
      <c r="BO7" s="20"/>
    </row>
    <row r="8" spans="1:79" x14ac:dyDescent="0.25">
      <c r="A8" s="18" t="s">
        <v>33</v>
      </c>
      <c r="B8" s="21">
        <v>39</v>
      </c>
      <c r="C8" s="18">
        <v>1.42</v>
      </c>
      <c r="D8" s="18">
        <v>3.6410256410256405</v>
      </c>
      <c r="E8" s="71"/>
      <c r="F8" s="18">
        <v>1.0146219358014137</v>
      </c>
      <c r="G8" s="18">
        <v>0.47</v>
      </c>
      <c r="H8" s="18">
        <v>1.2051282051282051</v>
      </c>
      <c r="I8" s="71"/>
      <c r="J8" s="18">
        <v>1.2835850204276562</v>
      </c>
      <c r="K8" s="19">
        <v>0.3619047619047619</v>
      </c>
      <c r="L8" s="18">
        <v>0.92796092796092799</v>
      </c>
      <c r="M8" s="64"/>
      <c r="N8" s="16">
        <v>0.88055054657062137</v>
      </c>
      <c r="P8" s="40" t="s">
        <v>66</v>
      </c>
      <c r="Q8" s="41">
        <v>0.64290000000000003</v>
      </c>
      <c r="R8" s="41">
        <v>0.39789999999999998</v>
      </c>
      <c r="S8" s="41">
        <v>0.3982</v>
      </c>
      <c r="T8" s="41">
        <v>0.14929999999999999</v>
      </c>
      <c r="U8" s="18"/>
      <c r="V8" s="18"/>
      <c r="W8" s="61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62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BI8" s="31"/>
      <c r="BO8" s="20"/>
    </row>
    <row r="9" spans="1:79" x14ac:dyDescent="0.25">
      <c r="A9" s="18" t="s">
        <v>34</v>
      </c>
      <c r="B9" s="21">
        <v>38</v>
      </c>
      <c r="C9" s="18">
        <v>0.72299999999999998</v>
      </c>
      <c r="D9" s="18">
        <v>1.9026315789473682</v>
      </c>
      <c r="E9" s="71"/>
      <c r="F9" s="18">
        <v>0.53019449080415981</v>
      </c>
      <c r="G9" s="18">
        <v>0.16</v>
      </c>
      <c r="H9" s="18">
        <v>0.42105263157894735</v>
      </c>
      <c r="I9" s="71"/>
      <c r="J9" s="18">
        <v>0.44846419526699743</v>
      </c>
      <c r="K9" s="19">
        <v>0.5</v>
      </c>
      <c r="L9" s="18">
        <v>1.3157894736842104</v>
      </c>
      <c r="M9" s="64"/>
      <c r="N9" s="16">
        <v>1.2485645734787723</v>
      </c>
      <c r="P9" s="40" t="s">
        <v>67</v>
      </c>
      <c r="Q9" s="41">
        <v>1.022</v>
      </c>
      <c r="R9" s="41">
        <v>0.53239999999999998</v>
      </c>
      <c r="S9" s="41">
        <v>0.4446</v>
      </c>
      <c r="T9" s="41">
        <v>0.27339999999999998</v>
      </c>
      <c r="U9" s="18"/>
      <c r="V9" s="18"/>
      <c r="W9" s="61"/>
      <c r="X9" s="34" t="s">
        <v>89</v>
      </c>
      <c r="Y9" s="34" t="s">
        <v>90</v>
      </c>
      <c r="Z9" s="34" t="s">
        <v>91</v>
      </c>
      <c r="AA9" s="34" t="s">
        <v>92</v>
      </c>
      <c r="AB9" s="34" t="s">
        <v>65</v>
      </c>
      <c r="AC9" s="34" t="s">
        <v>69</v>
      </c>
      <c r="AD9" s="34" t="s">
        <v>72</v>
      </c>
      <c r="AE9" s="34" t="s">
        <v>93</v>
      </c>
      <c r="AF9" s="18"/>
      <c r="AG9" s="18"/>
      <c r="AH9" s="18"/>
      <c r="AI9" s="18"/>
      <c r="AJ9" s="18"/>
      <c r="AK9" s="18"/>
      <c r="AL9" s="18"/>
      <c r="AM9" s="62"/>
      <c r="AN9" s="34" t="s">
        <v>89</v>
      </c>
      <c r="AO9" s="34" t="s">
        <v>90</v>
      </c>
      <c r="AP9" s="34" t="s">
        <v>91</v>
      </c>
      <c r="AQ9" s="34" t="s">
        <v>92</v>
      </c>
      <c r="AR9" s="34" t="s">
        <v>65</v>
      </c>
      <c r="AS9" s="34" t="s">
        <v>69</v>
      </c>
      <c r="AT9" s="34" t="s">
        <v>72</v>
      </c>
      <c r="AU9" s="34" t="s">
        <v>93</v>
      </c>
      <c r="AV9" s="18"/>
      <c r="AW9" s="18"/>
      <c r="AX9" s="18"/>
      <c r="AY9" s="18"/>
      <c r="BI9" s="20"/>
      <c r="BO9" s="20"/>
    </row>
    <row r="10" spans="1:79" x14ac:dyDescent="0.25">
      <c r="A10" s="18" t="s">
        <v>35</v>
      </c>
      <c r="B10" s="21">
        <v>36</v>
      </c>
      <c r="C10" s="18">
        <v>2.069</v>
      </c>
      <c r="D10" s="18">
        <v>5.7472222222222227</v>
      </c>
      <c r="E10" s="72"/>
      <c r="F10" s="18">
        <v>1.6015426177963983</v>
      </c>
      <c r="G10" s="18">
        <v>0.33</v>
      </c>
      <c r="H10" s="18">
        <v>0.91666666666666663</v>
      </c>
      <c r="I10" s="72"/>
      <c r="J10" s="18">
        <v>0.97634392511252577</v>
      </c>
      <c r="K10" s="19">
        <v>0.63809523809523816</v>
      </c>
      <c r="L10" s="18">
        <v>1.7724867724867726</v>
      </c>
      <c r="M10" s="64"/>
      <c r="N10" s="16">
        <v>1.6819287852259017</v>
      </c>
      <c r="P10" s="40" t="s">
        <v>68</v>
      </c>
      <c r="Q10" s="41">
        <v>1.2589999999999999</v>
      </c>
      <c r="R10" s="41">
        <v>0.58760000000000001</v>
      </c>
      <c r="S10" s="41">
        <v>0.51539999999999997</v>
      </c>
      <c r="T10" s="41">
        <v>0.5645</v>
      </c>
      <c r="U10" s="18"/>
      <c r="V10" s="18"/>
      <c r="W10" s="61"/>
      <c r="X10" s="35" t="s">
        <v>94</v>
      </c>
      <c r="Y10" s="36">
        <v>6</v>
      </c>
      <c r="Z10" s="36">
        <v>0</v>
      </c>
      <c r="AA10" s="36">
        <v>6</v>
      </c>
      <c r="AB10" s="37">
        <v>0.53019450000000001</v>
      </c>
      <c r="AC10" s="37">
        <v>1.6015429999999999</v>
      </c>
      <c r="AD10" s="37">
        <v>1.0000001000000001</v>
      </c>
      <c r="AE10" s="37">
        <v>0.37594154571789484</v>
      </c>
      <c r="AF10" s="18"/>
      <c r="AG10" s="18"/>
      <c r="AH10" s="18"/>
      <c r="AI10" s="18"/>
      <c r="AJ10" s="18"/>
      <c r="AK10" s="18"/>
      <c r="AL10" s="18"/>
      <c r="AM10" s="62"/>
      <c r="AN10" s="35" t="s">
        <v>94</v>
      </c>
      <c r="AO10" s="36">
        <v>6</v>
      </c>
      <c r="AP10" s="36">
        <v>0</v>
      </c>
      <c r="AQ10" s="36">
        <v>6</v>
      </c>
      <c r="AR10" s="37">
        <v>0.2448863</v>
      </c>
      <c r="AS10" s="37">
        <v>0.70239660000000004</v>
      </c>
      <c r="AT10" s="37">
        <v>0.50172686666666666</v>
      </c>
      <c r="AU10" s="37">
        <v>0.150469156708751</v>
      </c>
      <c r="AV10" s="18"/>
      <c r="AW10" s="18"/>
      <c r="AX10" s="18"/>
      <c r="AY10" s="18"/>
      <c r="BI10" s="20"/>
      <c r="BO10" s="20"/>
    </row>
    <row r="11" spans="1:79" x14ac:dyDescent="0.25">
      <c r="A11" s="17" t="s">
        <v>36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6"/>
      <c r="P11" s="40" t="s">
        <v>69</v>
      </c>
      <c r="Q11" s="41">
        <v>1.6020000000000001</v>
      </c>
      <c r="R11" s="41">
        <v>0.70240000000000002</v>
      </c>
      <c r="S11" s="41">
        <v>0.5655</v>
      </c>
      <c r="T11" s="41">
        <v>0.70540000000000003</v>
      </c>
      <c r="U11" s="18"/>
      <c r="V11" s="18"/>
      <c r="W11" s="61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62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BI11" s="20"/>
      <c r="BO11" s="20"/>
    </row>
    <row r="12" spans="1:79" x14ac:dyDescent="0.25">
      <c r="A12" s="22" t="s">
        <v>37</v>
      </c>
      <c r="B12" s="16">
        <v>36</v>
      </c>
      <c r="C12" s="18">
        <v>0.57999999999999996</v>
      </c>
      <c r="D12" s="18">
        <v>1.6111111111111112</v>
      </c>
      <c r="E12" s="18"/>
      <c r="F12" s="18">
        <v>0.44895829788395891</v>
      </c>
      <c r="G12" s="18">
        <v>0.29399999999999998</v>
      </c>
      <c r="H12" s="18">
        <v>0.81666666666666654</v>
      </c>
      <c r="I12" s="18"/>
      <c r="J12" s="18">
        <v>0.86983367873661377</v>
      </c>
      <c r="K12" s="18">
        <v>0.159</v>
      </c>
      <c r="L12" s="18">
        <v>0.44166666666666671</v>
      </c>
      <c r="M12" s="22"/>
      <c r="N12" s="16">
        <v>0.41910150849770794</v>
      </c>
      <c r="P12" s="40"/>
      <c r="Q12" s="41"/>
      <c r="R12" s="41"/>
      <c r="S12" s="41"/>
      <c r="T12" s="41"/>
      <c r="U12" s="18"/>
      <c r="V12" s="18"/>
      <c r="W12" s="61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62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BI12" s="20"/>
      <c r="BO12" s="20"/>
    </row>
    <row r="13" spans="1:79" x14ac:dyDescent="0.25">
      <c r="A13" s="22" t="s">
        <v>38</v>
      </c>
      <c r="B13" s="21">
        <v>42</v>
      </c>
      <c r="C13" s="18">
        <v>0.82799999999999996</v>
      </c>
      <c r="D13" s="18">
        <v>1.9714285714285711</v>
      </c>
      <c r="E13" s="18"/>
      <c r="F13" s="18">
        <v>0.54936572016933682</v>
      </c>
      <c r="G13" s="18">
        <v>0.5</v>
      </c>
      <c r="H13" s="18">
        <v>1.1904761904761905</v>
      </c>
      <c r="I13" s="18"/>
      <c r="J13" s="18">
        <v>1.2679791235227607</v>
      </c>
      <c r="K13" s="18">
        <v>0.17199999999999999</v>
      </c>
      <c r="L13" s="18">
        <v>0.40952380952380946</v>
      </c>
      <c r="M13" s="22"/>
      <c r="N13" s="16">
        <v>0.38860085963129781</v>
      </c>
      <c r="P13" s="40" t="s">
        <v>70</v>
      </c>
      <c r="Q13" s="41">
        <v>0.5302</v>
      </c>
      <c r="R13" s="41">
        <v>0.24490000000000001</v>
      </c>
      <c r="S13" s="41">
        <v>0.35010000000000002</v>
      </c>
      <c r="T13" s="41">
        <v>0.1414</v>
      </c>
      <c r="U13" s="18"/>
      <c r="V13" s="18"/>
      <c r="W13" s="61"/>
      <c r="X13" s="64" t="s">
        <v>95</v>
      </c>
      <c r="Y13" s="64"/>
      <c r="Z13" s="64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62"/>
      <c r="AN13" s="64" t="s">
        <v>95</v>
      </c>
      <c r="AO13" s="64"/>
      <c r="AP13" s="64"/>
      <c r="AQ13" s="18"/>
      <c r="AR13" s="18"/>
      <c r="AS13" s="18"/>
      <c r="AT13" s="18"/>
      <c r="AU13" s="18"/>
      <c r="AV13" s="18"/>
      <c r="AW13" s="18"/>
      <c r="AX13" s="18"/>
      <c r="AY13" s="18"/>
      <c r="BI13" s="33"/>
      <c r="BO13" s="20"/>
    </row>
    <row r="14" spans="1:79" x14ac:dyDescent="0.25">
      <c r="A14" s="22" t="s">
        <v>39</v>
      </c>
      <c r="B14" s="21">
        <v>41</v>
      </c>
      <c r="C14" s="18">
        <v>0.77700000000000002</v>
      </c>
      <c r="D14" s="18">
        <v>1.8951219512195121</v>
      </c>
      <c r="E14" s="18"/>
      <c r="F14" s="18">
        <v>0.52810182962195529</v>
      </c>
      <c r="G14" s="18">
        <v>0.45</v>
      </c>
      <c r="H14" s="18">
        <v>1.0975609756097562</v>
      </c>
      <c r="I14" s="18"/>
      <c r="J14" s="18">
        <v>1.1690148992478135</v>
      </c>
      <c r="K14" s="18">
        <v>8.1000000000000003E-2</v>
      </c>
      <c r="L14" s="18">
        <v>0.19756097560975611</v>
      </c>
      <c r="M14" s="18"/>
      <c r="N14" s="16">
        <v>0.18746740278866642</v>
      </c>
      <c r="P14" s="40" t="s">
        <v>71</v>
      </c>
      <c r="Q14" s="41">
        <v>1.6020000000000001</v>
      </c>
      <c r="R14" s="41">
        <v>0.70240000000000002</v>
      </c>
      <c r="S14" s="41">
        <v>0.5655</v>
      </c>
      <c r="T14" s="41">
        <v>0.70540000000000003</v>
      </c>
      <c r="U14" s="18"/>
      <c r="V14" s="18"/>
      <c r="W14" s="61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62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BI14" s="33"/>
      <c r="BO14" s="20"/>
    </row>
    <row r="15" spans="1:79" x14ac:dyDescent="0.25">
      <c r="A15" s="22" t="s">
        <v>40</v>
      </c>
      <c r="B15" s="21">
        <v>34</v>
      </c>
      <c r="C15" s="22">
        <v>0.85699999999999998</v>
      </c>
      <c r="D15" s="18">
        <v>2.5205882352941176</v>
      </c>
      <c r="E15" s="18"/>
      <c r="F15" s="18">
        <v>0.70239662303833161</v>
      </c>
      <c r="G15" s="18">
        <v>0.47</v>
      </c>
      <c r="H15" s="18">
        <v>1.3823529411764706</v>
      </c>
      <c r="I15" s="18"/>
      <c r="J15" s="18">
        <v>1.4723475234317234</v>
      </c>
      <c r="K15" s="18">
        <v>0.152</v>
      </c>
      <c r="L15" s="18">
        <v>0.44705882352941179</v>
      </c>
      <c r="M15" s="18"/>
      <c r="N15" s="16">
        <v>0.42421817508314053</v>
      </c>
      <c r="P15" s="40"/>
      <c r="Q15" s="41"/>
      <c r="R15" s="41"/>
      <c r="S15" s="41"/>
      <c r="T15" s="41"/>
      <c r="U15" s="18"/>
      <c r="V15" s="18"/>
      <c r="W15" s="61"/>
      <c r="X15" s="35" t="s">
        <v>85</v>
      </c>
      <c r="Y15" s="38">
        <v>0.95245503787304098</v>
      </c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62"/>
      <c r="AN15" s="35" t="s">
        <v>85</v>
      </c>
      <c r="AO15" s="38">
        <v>0.92220098607694823</v>
      </c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BI15" s="33"/>
      <c r="BO15" s="20"/>
    </row>
    <row r="16" spans="1:79" x14ac:dyDescent="0.25">
      <c r="A16" s="22" t="s">
        <v>41</v>
      </c>
      <c r="B16" s="21">
        <v>33</v>
      </c>
      <c r="C16" s="18">
        <v>0.28999999999999998</v>
      </c>
      <c r="D16" s="18">
        <v>0.87878787878787867</v>
      </c>
      <c r="E16" s="18"/>
      <c r="F16" s="18">
        <v>0.2448863443003412</v>
      </c>
      <c r="G16" s="18">
        <v>0.16</v>
      </c>
      <c r="H16" s="18">
        <v>0.48484848484848486</v>
      </c>
      <c r="I16" s="18"/>
      <c r="J16" s="18">
        <v>0.51641331576199712</v>
      </c>
      <c r="K16" s="18">
        <v>0.185</v>
      </c>
      <c r="L16" s="18">
        <v>0.56060606060606055</v>
      </c>
      <c r="M16" s="18"/>
      <c r="N16" s="16">
        <v>0.53196417888216774</v>
      </c>
      <c r="P16" s="40" t="s">
        <v>72</v>
      </c>
      <c r="Q16" s="41">
        <v>1</v>
      </c>
      <c r="R16" s="41">
        <v>0.50170000000000003</v>
      </c>
      <c r="S16" s="41">
        <v>0.45300000000000001</v>
      </c>
      <c r="T16" s="41">
        <v>0.34379999999999999</v>
      </c>
      <c r="U16" s="18"/>
      <c r="V16" s="18"/>
      <c r="W16" s="61"/>
      <c r="X16" s="35" t="s">
        <v>96</v>
      </c>
      <c r="Y16" s="38">
        <v>0.76010977339382291</v>
      </c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62"/>
      <c r="AN16" s="35" t="s">
        <v>96</v>
      </c>
      <c r="AO16" s="38">
        <v>0.52135271552394757</v>
      </c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BI16" s="33"/>
      <c r="BO16" s="20"/>
    </row>
    <row r="17" spans="1:71" x14ac:dyDescent="0.25">
      <c r="A17" s="22" t="s">
        <v>42</v>
      </c>
      <c r="B17" s="21">
        <v>31</v>
      </c>
      <c r="C17" s="18">
        <v>0.59699999999999998</v>
      </c>
      <c r="D17" s="18">
        <v>1.925806451612903</v>
      </c>
      <c r="E17" s="18"/>
      <c r="F17" s="18">
        <v>0.53665248821590894</v>
      </c>
      <c r="G17" s="18">
        <v>0.33</v>
      </c>
      <c r="H17" s="18">
        <v>1.064516129032258</v>
      </c>
      <c r="I17" s="18"/>
      <c r="J17" s="18">
        <v>1.1338187517435783</v>
      </c>
      <c r="K17" s="18">
        <v>0.26800000000000002</v>
      </c>
      <c r="L17" s="18">
        <v>0.86451612903225805</v>
      </c>
      <c r="M17" s="18"/>
      <c r="N17" s="16">
        <v>0.82034720105211723</v>
      </c>
      <c r="P17" s="40" t="s">
        <v>73</v>
      </c>
      <c r="Q17" s="41">
        <v>0.37590000000000001</v>
      </c>
      <c r="R17" s="41">
        <v>0.15049999999999999</v>
      </c>
      <c r="S17" s="41">
        <v>7.5840000000000005E-2</v>
      </c>
      <c r="T17" s="41">
        <v>0.22950000000000001</v>
      </c>
      <c r="U17" s="18"/>
      <c r="V17" s="18"/>
      <c r="W17" s="61"/>
      <c r="X17" s="35" t="s">
        <v>97</v>
      </c>
      <c r="Y17" s="39">
        <v>0.05</v>
      </c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62"/>
      <c r="AN17" s="35" t="s">
        <v>97</v>
      </c>
      <c r="AO17" s="39">
        <v>0.05</v>
      </c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BI17" s="33"/>
      <c r="BO17" s="20"/>
    </row>
    <row r="18" spans="1:71" x14ac:dyDescent="0.25">
      <c r="A18" s="17" t="s">
        <v>43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6"/>
      <c r="P18" s="40" t="s">
        <v>74</v>
      </c>
      <c r="Q18" s="41">
        <v>0.1535</v>
      </c>
      <c r="R18" s="41">
        <v>6.1429999999999998E-2</v>
      </c>
      <c r="S18" s="41">
        <v>3.0960000000000001E-2</v>
      </c>
      <c r="T18" s="41">
        <v>9.3710000000000002E-2</v>
      </c>
      <c r="U18" s="18"/>
      <c r="V18" s="18"/>
      <c r="W18" s="61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62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BI18" s="33"/>
      <c r="BO18" s="20"/>
    </row>
    <row r="19" spans="1:71" x14ac:dyDescent="0.25">
      <c r="A19" s="18" t="s">
        <v>44</v>
      </c>
      <c r="B19" s="21">
        <v>38</v>
      </c>
      <c r="C19" s="18">
        <v>0.68</v>
      </c>
      <c r="D19" s="18">
        <v>1.7894736842105265</v>
      </c>
      <c r="E19" s="18"/>
      <c r="F19" s="23">
        <v>0.4986614851270107</v>
      </c>
      <c r="G19" s="22">
        <v>0.26300000000000001</v>
      </c>
      <c r="H19" s="18">
        <v>0.69210526315789478</v>
      </c>
      <c r="I19" s="18"/>
      <c r="J19" s="18">
        <v>0.7371630209701272</v>
      </c>
      <c r="K19" s="22">
        <v>0.16600000000000001</v>
      </c>
      <c r="L19" s="18">
        <v>0.43684210526315798</v>
      </c>
      <c r="M19" s="18"/>
      <c r="N19" s="16">
        <v>0.41452343839495248</v>
      </c>
      <c r="P19" s="40"/>
      <c r="Q19" s="41"/>
      <c r="R19" s="41"/>
      <c r="S19" s="41"/>
      <c r="T19" s="41"/>
      <c r="U19" s="18"/>
      <c r="V19" s="18"/>
      <c r="W19" s="61"/>
      <c r="X19" s="21" t="s">
        <v>98</v>
      </c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62"/>
      <c r="AN19" s="21" t="s">
        <v>98</v>
      </c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BI19" s="33"/>
      <c r="BO19" s="20"/>
    </row>
    <row r="20" spans="1:71" ht="26.25" x14ac:dyDescent="0.4">
      <c r="A20" s="18" t="s">
        <v>45</v>
      </c>
      <c r="B20" s="21">
        <v>37</v>
      </c>
      <c r="C20" s="18">
        <v>0.63</v>
      </c>
      <c r="D20" s="18">
        <v>1.7027027027027026</v>
      </c>
      <c r="E20" s="18"/>
      <c r="F20" s="23">
        <v>0.4744815561979584</v>
      </c>
      <c r="G20" s="18">
        <v>0.15</v>
      </c>
      <c r="H20" s="18">
        <v>0.40540540540540543</v>
      </c>
      <c r="I20" s="18"/>
      <c r="J20" s="18">
        <v>0.4317982961185618</v>
      </c>
      <c r="K20" s="22">
        <v>0.22</v>
      </c>
      <c r="L20" s="18">
        <v>0.59459459459459463</v>
      </c>
      <c r="M20" s="18"/>
      <c r="N20" s="16">
        <v>0.56421620725851551</v>
      </c>
      <c r="P20" s="40" t="s">
        <v>75</v>
      </c>
      <c r="Q20" s="41">
        <v>0.60550000000000004</v>
      </c>
      <c r="R20" s="41">
        <v>0.34379999999999999</v>
      </c>
      <c r="S20" s="41">
        <v>0.37340000000000001</v>
      </c>
      <c r="T20" s="41">
        <v>0.10290000000000001</v>
      </c>
      <c r="U20" s="18"/>
      <c r="V20" s="18"/>
      <c r="W20" s="61"/>
      <c r="X20" s="21" t="s">
        <v>99</v>
      </c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62"/>
      <c r="AN20" s="21" t="s">
        <v>99</v>
      </c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BI20" s="33"/>
      <c r="BO20" s="20"/>
      <c r="BR20" s="29"/>
      <c r="BS20" s="29"/>
    </row>
    <row r="21" spans="1:71" x14ac:dyDescent="0.25">
      <c r="A21" s="18" t="s">
        <v>46</v>
      </c>
      <c r="B21" s="21">
        <v>39</v>
      </c>
      <c r="C21" s="18">
        <v>0.49</v>
      </c>
      <c r="D21" s="18">
        <v>1.2564102564102564</v>
      </c>
      <c r="E21" s="18"/>
      <c r="F21" s="23">
        <v>0.35011602010048787</v>
      </c>
      <c r="G21" s="18">
        <v>0.11799999999999999</v>
      </c>
      <c r="H21" s="18">
        <v>0.30256410256410254</v>
      </c>
      <c r="I21" s="18"/>
      <c r="J21" s="18">
        <v>0.32226177108609239</v>
      </c>
      <c r="K21" s="18">
        <v>8.6999999999999994E-2</v>
      </c>
      <c r="L21" s="18">
        <v>0.22307692307692306</v>
      </c>
      <c r="M21" s="18"/>
      <c r="N21" s="16">
        <v>0.21167971691901646</v>
      </c>
      <c r="P21" s="40" t="s">
        <v>76</v>
      </c>
      <c r="Q21" s="41">
        <v>1.395</v>
      </c>
      <c r="R21" s="41">
        <v>0.65959999999999996</v>
      </c>
      <c r="S21" s="41">
        <v>0.53249999999999997</v>
      </c>
      <c r="T21" s="41">
        <v>0.5847</v>
      </c>
      <c r="U21" s="18"/>
      <c r="V21" s="18"/>
      <c r="W21" s="61"/>
      <c r="X21" s="21" t="s">
        <v>100</v>
      </c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62"/>
      <c r="AN21" s="21" t="s">
        <v>100</v>
      </c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BI21" s="20"/>
      <c r="BO21" s="20"/>
    </row>
    <row r="22" spans="1:71" x14ac:dyDescent="0.25">
      <c r="A22" s="18" t="s">
        <v>47</v>
      </c>
      <c r="B22" s="21">
        <v>34</v>
      </c>
      <c r="C22" s="18">
        <v>0.50600000000000001</v>
      </c>
      <c r="D22" s="18">
        <v>1.4882352941176471</v>
      </c>
      <c r="E22" s="18"/>
      <c r="F22" s="23">
        <v>0.41471725934351905</v>
      </c>
      <c r="G22" s="18">
        <v>0.21</v>
      </c>
      <c r="H22" s="18">
        <v>0.61764705882352933</v>
      </c>
      <c r="I22" s="18"/>
      <c r="J22" s="18">
        <v>0.65785740408651461</v>
      </c>
      <c r="K22" s="18">
        <v>0.13</v>
      </c>
      <c r="L22" s="18">
        <v>0.38235294117647062</v>
      </c>
      <c r="M22" s="18"/>
      <c r="N22" s="16">
        <v>0.36281817605794914</v>
      </c>
      <c r="P22" s="40"/>
      <c r="Q22" s="41"/>
      <c r="R22" s="41"/>
      <c r="S22" s="41"/>
      <c r="T22" s="41"/>
      <c r="U22" s="18"/>
      <c r="V22" s="18"/>
      <c r="W22" s="61"/>
      <c r="X22" s="21" t="s">
        <v>101</v>
      </c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62"/>
      <c r="AN22" s="21" t="s">
        <v>101</v>
      </c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BI22" s="20"/>
      <c r="BO22" s="20"/>
      <c r="BR22" s="30"/>
    </row>
    <row r="23" spans="1:71" x14ac:dyDescent="0.25">
      <c r="A23" s="18" t="s">
        <v>48</v>
      </c>
      <c r="B23" s="21">
        <v>37</v>
      </c>
      <c r="C23" s="18">
        <v>0.55000000000000004</v>
      </c>
      <c r="D23" s="18">
        <v>1.4864864864864866</v>
      </c>
      <c r="E23" s="18"/>
      <c r="F23" s="23">
        <v>0.41422993001409075</v>
      </c>
      <c r="G23" s="18">
        <v>0.11</v>
      </c>
      <c r="H23" s="18">
        <v>0.29729729729729731</v>
      </c>
      <c r="I23" s="18"/>
      <c r="J23" s="18">
        <v>0.31665208382027865</v>
      </c>
      <c r="K23" s="18">
        <v>0.13</v>
      </c>
      <c r="L23" s="18">
        <v>0.35135135135135137</v>
      </c>
      <c r="M23" s="18"/>
      <c r="N23" s="16">
        <v>0.33340048610730461</v>
      </c>
      <c r="P23" s="40" t="s">
        <v>77</v>
      </c>
      <c r="Q23" s="41"/>
      <c r="R23" s="41"/>
      <c r="S23" s="41"/>
      <c r="T23" s="41"/>
      <c r="U23" s="18"/>
      <c r="V23" s="18"/>
      <c r="W23" s="18"/>
      <c r="X23" s="21" t="s">
        <v>102</v>
      </c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62"/>
      <c r="AN23" s="21" t="s">
        <v>103</v>
      </c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BI23" s="20"/>
      <c r="BO23" s="20"/>
      <c r="BR23" s="27"/>
    </row>
    <row r="24" spans="1:71" x14ac:dyDescent="0.25">
      <c r="A24" s="18" t="s">
        <v>49</v>
      </c>
      <c r="B24" s="21">
        <v>34</v>
      </c>
      <c r="C24" s="18">
        <v>0.69</v>
      </c>
      <c r="D24" s="18">
        <v>2.0294117647058822</v>
      </c>
      <c r="E24" s="18"/>
      <c r="F24" s="23">
        <v>0.56552353546843503</v>
      </c>
      <c r="G24" s="18">
        <v>0.26800000000000002</v>
      </c>
      <c r="H24" s="18">
        <v>0.78823529411764703</v>
      </c>
      <c r="I24" s="18"/>
      <c r="J24" s="18">
        <v>0.83955135378659962</v>
      </c>
      <c r="K24" s="18">
        <v>0.1</v>
      </c>
      <c r="L24" s="18">
        <v>0.29411764705882354</v>
      </c>
      <c r="M24" s="18"/>
      <c r="N24" s="16">
        <v>0.27909090465996089</v>
      </c>
      <c r="P24" s="40" t="s">
        <v>78</v>
      </c>
      <c r="Q24" s="41">
        <v>0.18340000000000001</v>
      </c>
      <c r="R24" s="41">
        <v>0.23619999999999999</v>
      </c>
      <c r="S24" s="41">
        <v>0.19289999999999999</v>
      </c>
      <c r="T24" s="41">
        <v>0.25240000000000001</v>
      </c>
      <c r="U24" s="18"/>
      <c r="V24" s="18"/>
      <c r="W24" s="61" t="s">
        <v>43</v>
      </c>
      <c r="X24" s="18" t="s">
        <v>88</v>
      </c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62" t="s">
        <v>104</v>
      </c>
      <c r="AN24" s="18" t="s">
        <v>88</v>
      </c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BI24" s="20"/>
      <c r="BO24" s="20"/>
    </row>
    <row r="25" spans="1:71" x14ac:dyDescent="0.25">
      <c r="A25" s="24" t="s">
        <v>50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6"/>
      <c r="O25" s="25"/>
      <c r="P25" s="40" t="s">
        <v>79</v>
      </c>
      <c r="Q25" s="41" t="s">
        <v>60</v>
      </c>
      <c r="R25" s="41" t="s">
        <v>60</v>
      </c>
      <c r="S25" s="41" t="s">
        <v>60</v>
      </c>
      <c r="T25" s="41" t="s">
        <v>60</v>
      </c>
      <c r="U25" s="18"/>
      <c r="V25" s="18"/>
      <c r="W25" s="61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62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BI25" s="20"/>
      <c r="BO25" s="20"/>
    </row>
    <row r="26" spans="1:71" x14ac:dyDescent="0.25">
      <c r="A26" s="18" t="s">
        <v>51</v>
      </c>
      <c r="B26" s="16">
        <v>27</v>
      </c>
      <c r="C26" s="18">
        <v>0.13700000000000001</v>
      </c>
      <c r="D26" s="18">
        <v>0.50740740740740742</v>
      </c>
      <c r="E26" s="18"/>
      <c r="F26" s="18">
        <v>0.14139606163241925</v>
      </c>
      <c r="G26" s="18">
        <v>2.4E-2</v>
      </c>
      <c r="H26" s="18">
        <v>8.8888888888888892E-2</v>
      </c>
      <c r="I26" s="18"/>
      <c r="J26" s="18">
        <v>9.4675774556366138E-2</v>
      </c>
      <c r="K26" s="18">
        <v>0</v>
      </c>
      <c r="L26" s="18">
        <v>0</v>
      </c>
      <c r="M26" s="18"/>
      <c r="N26" s="16">
        <v>0</v>
      </c>
      <c r="O26" s="25"/>
      <c r="P26" s="40" t="s">
        <v>80</v>
      </c>
      <c r="Q26" s="41" t="s">
        <v>61</v>
      </c>
      <c r="R26" s="41" t="s">
        <v>61</v>
      </c>
      <c r="S26" s="41" t="s">
        <v>61</v>
      </c>
      <c r="T26" s="41" t="s">
        <v>61</v>
      </c>
      <c r="U26" s="18"/>
      <c r="V26" s="18"/>
      <c r="W26" s="61"/>
      <c r="X26" s="34" t="s">
        <v>89</v>
      </c>
      <c r="Y26" s="34" t="s">
        <v>90</v>
      </c>
      <c r="Z26" s="34" t="s">
        <v>91</v>
      </c>
      <c r="AA26" s="34" t="s">
        <v>92</v>
      </c>
      <c r="AB26" s="34" t="s">
        <v>65</v>
      </c>
      <c r="AC26" s="34" t="s">
        <v>69</v>
      </c>
      <c r="AD26" s="34" t="s">
        <v>72</v>
      </c>
      <c r="AE26" s="34" t="s">
        <v>93</v>
      </c>
      <c r="AF26" s="18"/>
      <c r="AG26" s="18"/>
      <c r="AH26" s="18"/>
      <c r="AI26" s="18"/>
      <c r="AJ26" s="18"/>
      <c r="AK26" s="18"/>
      <c r="AL26" s="18"/>
      <c r="AM26" s="62"/>
      <c r="AN26" s="34" t="s">
        <v>89</v>
      </c>
      <c r="AO26" s="34" t="s">
        <v>90</v>
      </c>
      <c r="AP26" s="34" t="s">
        <v>91</v>
      </c>
      <c r="AQ26" s="34" t="s">
        <v>92</v>
      </c>
      <c r="AR26" s="34" t="s">
        <v>65</v>
      </c>
      <c r="AS26" s="34" t="s">
        <v>69</v>
      </c>
      <c r="AT26" s="34" t="s">
        <v>72</v>
      </c>
      <c r="AU26" s="34" t="s">
        <v>93</v>
      </c>
      <c r="AV26" s="18"/>
      <c r="AW26" s="18"/>
      <c r="AX26" s="18"/>
      <c r="AY26" s="18"/>
      <c r="BI26" s="20"/>
      <c r="BO26" s="20"/>
      <c r="BR26" s="27"/>
    </row>
    <row r="27" spans="1:71" x14ac:dyDescent="0.25">
      <c r="A27" s="18" t="s">
        <v>52</v>
      </c>
      <c r="B27" s="16">
        <v>31</v>
      </c>
      <c r="C27" s="18">
        <v>0.16900000000000001</v>
      </c>
      <c r="D27" s="18">
        <v>0.54516129032258065</v>
      </c>
      <c r="E27" s="18"/>
      <c r="F27" s="18">
        <v>0.15191670101924393</v>
      </c>
      <c r="G27" s="22">
        <v>2.5000000000000001E-2</v>
      </c>
      <c r="H27" s="18">
        <v>8.0645161290322578E-2</v>
      </c>
      <c r="I27" s="18"/>
      <c r="J27" s="18">
        <v>8.5895359980574112E-2</v>
      </c>
      <c r="K27" s="18">
        <v>0.05</v>
      </c>
      <c r="L27" s="18">
        <v>0.16129032258064516</v>
      </c>
      <c r="M27" s="18"/>
      <c r="N27" s="16">
        <v>0.15304985094255918</v>
      </c>
      <c r="O27" s="25"/>
      <c r="P27" s="40" t="s">
        <v>81</v>
      </c>
      <c r="Q27" s="41" t="s">
        <v>62</v>
      </c>
      <c r="R27" s="41" t="s">
        <v>62</v>
      </c>
      <c r="S27" s="41" t="s">
        <v>62</v>
      </c>
      <c r="T27" s="41" t="s">
        <v>62</v>
      </c>
      <c r="U27" s="18"/>
      <c r="V27" s="18"/>
      <c r="W27" s="61"/>
      <c r="X27" s="35" t="s">
        <v>94</v>
      </c>
      <c r="Y27" s="36">
        <v>6</v>
      </c>
      <c r="Z27" s="36">
        <v>0</v>
      </c>
      <c r="AA27" s="36">
        <v>6</v>
      </c>
      <c r="AB27" s="37">
        <v>0.35011599999999998</v>
      </c>
      <c r="AC27" s="37">
        <v>0.56552349999999996</v>
      </c>
      <c r="AD27" s="37">
        <v>0.45295496666666668</v>
      </c>
      <c r="AE27" s="37">
        <v>7.5844262583735791E-2</v>
      </c>
      <c r="AF27" s="18"/>
      <c r="AG27" s="18"/>
      <c r="AH27" s="18"/>
      <c r="AI27" s="18"/>
      <c r="AJ27" s="18"/>
      <c r="AK27" s="18"/>
      <c r="AL27" s="18"/>
      <c r="AM27" s="62"/>
      <c r="AN27" s="35" t="s">
        <v>94</v>
      </c>
      <c r="AO27" s="36">
        <v>6</v>
      </c>
      <c r="AP27" s="36">
        <v>0</v>
      </c>
      <c r="AQ27" s="36">
        <v>6</v>
      </c>
      <c r="AR27" s="37">
        <v>0.1413961</v>
      </c>
      <c r="AS27" s="37">
        <v>0.70536770000000004</v>
      </c>
      <c r="AT27" s="37">
        <v>0.34383788333333332</v>
      </c>
      <c r="AU27" s="37">
        <v>0.2295423869648516</v>
      </c>
      <c r="AV27" s="18"/>
      <c r="AW27" s="18"/>
      <c r="AX27" s="18"/>
      <c r="AY27" s="18"/>
    </row>
    <row r="28" spans="1:71" x14ac:dyDescent="0.25">
      <c r="A28" s="18" t="s">
        <v>53</v>
      </c>
      <c r="B28" s="16">
        <v>31</v>
      </c>
      <c r="C28" s="18">
        <v>0.4</v>
      </c>
      <c r="D28" s="18">
        <v>1.2903225806451613</v>
      </c>
      <c r="E28" s="18"/>
      <c r="F28" s="18">
        <v>0.35956615625856553</v>
      </c>
      <c r="G28" s="18">
        <v>0.13200000000000001</v>
      </c>
      <c r="H28" s="18">
        <v>0.42580645161290326</v>
      </c>
      <c r="I28" s="18"/>
      <c r="J28" s="18">
        <v>0.45352750069743136</v>
      </c>
      <c r="K28" s="18">
        <v>5.1999999999999998E-2</v>
      </c>
      <c r="L28" s="18">
        <v>0.16774193548387095</v>
      </c>
      <c r="M28" s="18"/>
      <c r="N28" s="16">
        <v>0.15917184498026155</v>
      </c>
      <c r="O28" s="25"/>
      <c r="P28" s="40"/>
      <c r="Q28" s="41"/>
      <c r="R28" s="41"/>
      <c r="S28" s="41"/>
      <c r="T28" s="41"/>
      <c r="U28" s="18"/>
      <c r="V28" s="18"/>
      <c r="W28" s="61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62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</row>
    <row r="29" spans="1:71" x14ac:dyDescent="0.25">
      <c r="A29" s="22" t="s">
        <v>54</v>
      </c>
      <c r="B29" s="16">
        <v>25</v>
      </c>
      <c r="C29" s="18">
        <v>0.16800000000000001</v>
      </c>
      <c r="D29" s="18">
        <v>0.67200000000000004</v>
      </c>
      <c r="E29" s="18"/>
      <c r="F29" s="18">
        <v>0.18726205417946093</v>
      </c>
      <c r="G29" s="18">
        <v>4.4999999999999998E-2</v>
      </c>
      <c r="H29" s="18">
        <v>0.18</v>
      </c>
      <c r="I29" s="18"/>
      <c r="J29" s="18">
        <v>0.19171844347664141</v>
      </c>
      <c r="K29" s="18">
        <v>0</v>
      </c>
      <c r="L29" s="18">
        <v>0</v>
      </c>
      <c r="M29" s="18"/>
      <c r="N29" s="16">
        <v>0</v>
      </c>
      <c r="O29" s="25"/>
      <c r="P29" s="40" t="s">
        <v>82</v>
      </c>
      <c r="Q29" s="41"/>
      <c r="R29" s="41"/>
      <c r="S29" s="41"/>
      <c r="T29" s="41"/>
      <c r="U29" s="18"/>
      <c r="V29" s="18"/>
      <c r="W29" s="61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62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</row>
    <row r="30" spans="1:71" x14ac:dyDescent="0.25">
      <c r="A30" s="22" t="s">
        <v>55</v>
      </c>
      <c r="B30" s="16">
        <v>32</v>
      </c>
      <c r="C30" s="22">
        <v>0.81</v>
      </c>
      <c r="D30" s="18">
        <v>2.53125</v>
      </c>
      <c r="E30" s="18"/>
      <c r="F30" s="18">
        <v>0.70536767059785788</v>
      </c>
      <c r="G30" s="22">
        <v>0.2</v>
      </c>
      <c r="H30" s="18">
        <v>0.625</v>
      </c>
      <c r="I30" s="18"/>
      <c r="J30" s="18">
        <v>0.66568903984944938</v>
      </c>
      <c r="K30" s="22">
        <v>0.10299999999999999</v>
      </c>
      <c r="L30" s="18">
        <v>0.32187499999999997</v>
      </c>
      <c r="M30" s="18"/>
      <c r="N30" s="16">
        <v>0.30543010878724464</v>
      </c>
      <c r="O30" s="25"/>
      <c r="P30" s="40" t="s">
        <v>83</v>
      </c>
      <c r="Q30" s="41" t="s">
        <v>63</v>
      </c>
      <c r="R30" s="41" t="s">
        <v>63</v>
      </c>
      <c r="S30" s="41" t="s">
        <v>63</v>
      </c>
      <c r="T30" s="41" t="s">
        <v>63</v>
      </c>
      <c r="U30" s="18"/>
      <c r="V30" s="18"/>
      <c r="W30" s="61"/>
      <c r="X30" s="18" t="s">
        <v>105</v>
      </c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62"/>
      <c r="AN30" s="18" t="s">
        <v>105</v>
      </c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</row>
    <row r="31" spans="1:71" x14ac:dyDescent="0.25">
      <c r="A31" s="22" t="s">
        <v>56</v>
      </c>
      <c r="B31" s="16">
        <v>28</v>
      </c>
      <c r="C31" s="18">
        <v>0.52</v>
      </c>
      <c r="D31" s="18">
        <v>1.8571428571428572</v>
      </c>
      <c r="E31" s="18"/>
      <c r="F31" s="18">
        <v>0.51751843204357828</v>
      </c>
      <c r="G31" s="22">
        <v>0.124</v>
      </c>
      <c r="H31" s="18">
        <v>0.44285714285714284</v>
      </c>
      <c r="I31" s="18"/>
      <c r="J31" s="18">
        <v>0.471688233950467</v>
      </c>
      <c r="K31" s="18">
        <v>0</v>
      </c>
      <c r="L31" s="18">
        <v>0</v>
      </c>
      <c r="M31" s="18"/>
      <c r="N31" s="16">
        <v>0</v>
      </c>
      <c r="O31" s="25"/>
      <c r="P31" s="40" t="s">
        <v>79</v>
      </c>
      <c r="Q31" s="41"/>
      <c r="R31" s="41"/>
      <c r="S31" s="41"/>
      <c r="T31" s="41"/>
      <c r="U31" s="18"/>
      <c r="V31" s="18"/>
      <c r="W31" s="61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62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</row>
    <row r="32" spans="1:71" x14ac:dyDescent="0.25">
      <c r="P32" s="40" t="s">
        <v>80</v>
      </c>
      <c r="Q32" s="41"/>
      <c r="R32" s="41"/>
      <c r="S32" s="41"/>
      <c r="T32" s="41"/>
      <c r="U32" s="18"/>
      <c r="V32" s="18"/>
      <c r="W32" s="61"/>
      <c r="X32" s="35" t="s">
        <v>85</v>
      </c>
      <c r="Y32" s="38">
        <v>0.97519306344535217</v>
      </c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62"/>
      <c r="AN32" s="35" t="s">
        <v>85</v>
      </c>
      <c r="AO32" s="38">
        <v>0.87620474970546625</v>
      </c>
      <c r="AP32" s="18"/>
      <c r="AQ32" s="18"/>
      <c r="AR32" s="18"/>
      <c r="AS32" s="18"/>
      <c r="AT32" s="18"/>
      <c r="AU32" s="18"/>
      <c r="AV32" s="18"/>
      <c r="AW32" s="18"/>
      <c r="AX32" s="18"/>
      <c r="AY32" s="18"/>
    </row>
    <row r="33" spans="1:51" x14ac:dyDescent="0.25">
      <c r="A33" s="66" t="s">
        <v>57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26"/>
      <c r="P33" s="40" t="s">
        <v>81</v>
      </c>
      <c r="Q33" s="41"/>
      <c r="R33" s="41"/>
      <c r="S33" s="41"/>
      <c r="T33" s="41"/>
      <c r="U33" s="18"/>
      <c r="V33" s="18"/>
      <c r="W33" s="61"/>
      <c r="X33" s="35" t="s">
        <v>96</v>
      </c>
      <c r="Y33" s="38">
        <v>0.9253224092472262</v>
      </c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62"/>
      <c r="AN33" s="35" t="s">
        <v>96</v>
      </c>
      <c r="AO33" s="38">
        <v>0.25207746557928673</v>
      </c>
      <c r="AP33" s="18"/>
      <c r="AQ33" s="18"/>
      <c r="AR33" s="18"/>
      <c r="AS33" s="18"/>
      <c r="AT33" s="18"/>
      <c r="AU33" s="18"/>
      <c r="AV33" s="18"/>
      <c r="AW33" s="18"/>
      <c r="AX33" s="18"/>
      <c r="AY33" s="18"/>
    </row>
    <row r="34" spans="1:51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26"/>
      <c r="P34" s="40"/>
      <c r="Q34" s="41"/>
      <c r="R34" s="41"/>
      <c r="S34" s="41"/>
      <c r="T34" s="41"/>
      <c r="U34" s="18"/>
      <c r="V34" s="18"/>
      <c r="W34" s="61"/>
      <c r="X34" s="35" t="s">
        <v>97</v>
      </c>
      <c r="Y34" s="39">
        <v>0.05</v>
      </c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62"/>
      <c r="AN34" s="35" t="s">
        <v>97</v>
      </c>
      <c r="AO34" s="39">
        <v>0.05</v>
      </c>
      <c r="AP34" s="18"/>
      <c r="AQ34" s="18"/>
      <c r="AR34" s="18"/>
      <c r="AS34" s="18"/>
      <c r="AT34" s="18"/>
      <c r="AU34" s="18"/>
      <c r="AV34" s="18"/>
      <c r="AW34" s="18"/>
      <c r="AX34" s="18"/>
      <c r="AY34" s="18"/>
    </row>
    <row r="35" spans="1:51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P35" s="40" t="s">
        <v>84</v>
      </c>
      <c r="Q35" s="41"/>
      <c r="R35" s="41"/>
      <c r="S35" s="41"/>
      <c r="T35" s="41"/>
      <c r="U35" s="18"/>
      <c r="V35" s="18"/>
      <c r="W35" s="61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62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</row>
    <row r="36" spans="1:51" x14ac:dyDescent="0.25">
      <c r="P36" s="40" t="s">
        <v>85</v>
      </c>
      <c r="Q36" s="41" t="s">
        <v>63</v>
      </c>
      <c r="R36" s="41" t="s">
        <v>63</v>
      </c>
      <c r="S36" s="41" t="s">
        <v>63</v>
      </c>
      <c r="T36" s="41" t="s">
        <v>63</v>
      </c>
      <c r="U36" s="18"/>
      <c r="V36" s="18"/>
      <c r="W36" s="61"/>
      <c r="X36" s="21" t="s">
        <v>98</v>
      </c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62"/>
      <c r="AN36" s="21" t="s">
        <v>98</v>
      </c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</row>
    <row r="37" spans="1:51" x14ac:dyDescent="0.25">
      <c r="P37" s="40" t="s">
        <v>79</v>
      </c>
      <c r="Q37" s="41"/>
      <c r="R37" s="41"/>
      <c r="S37" s="41"/>
      <c r="T37" s="41"/>
      <c r="U37" s="18"/>
      <c r="V37" s="18"/>
      <c r="W37" s="61"/>
      <c r="X37" s="21" t="s">
        <v>99</v>
      </c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62"/>
      <c r="AN37" s="21" t="s">
        <v>99</v>
      </c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</row>
    <row r="38" spans="1:51" x14ac:dyDescent="0.25">
      <c r="P38" s="40" t="s">
        <v>80</v>
      </c>
      <c r="Q38" s="41"/>
      <c r="R38" s="41"/>
      <c r="S38" s="41"/>
      <c r="T38" s="41"/>
      <c r="U38" s="18"/>
      <c r="V38" s="18"/>
      <c r="W38" s="61"/>
      <c r="X38" s="21" t="s">
        <v>100</v>
      </c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62"/>
      <c r="AN38" s="21" t="s">
        <v>100</v>
      </c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</row>
    <row r="39" spans="1:51" x14ac:dyDescent="0.25">
      <c r="P39" s="40" t="s">
        <v>81</v>
      </c>
      <c r="Q39" s="41"/>
      <c r="R39" s="41"/>
      <c r="S39" s="41"/>
      <c r="T39" s="41"/>
      <c r="U39" s="18"/>
      <c r="V39" s="18"/>
      <c r="W39" s="61"/>
      <c r="X39" s="21" t="s">
        <v>101</v>
      </c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62"/>
      <c r="AN39" s="21" t="s">
        <v>101</v>
      </c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</row>
    <row r="40" spans="1:51" x14ac:dyDescent="0.25">
      <c r="P40" s="40"/>
      <c r="Q40" s="41"/>
      <c r="R40" s="41"/>
      <c r="S40" s="41"/>
      <c r="T40" s="41"/>
      <c r="U40" s="18"/>
      <c r="V40" s="18"/>
      <c r="W40" s="61"/>
      <c r="X40" s="21" t="s">
        <v>106</v>
      </c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62"/>
      <c r="AN40" s="21" t="s">
        <v>107</v>
      </c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</row>
    <row r="41" spans="1:51" x14ac:dyDescent="0.25">
      <c r="P41" s="40" t="s">
        <v>86</v>
      </c>
      <c r="Q41" s="41">
        <v>6</v>
      </c>
      <c r="R41" s="41">
        <v>3.01</v>
      </c>
      <c r="S41" s="41">
        <v>2.718</v>
      </c>
      <c r="T41" s="41">
        <v>2.0630000000000002</v>
      </c>
      <c r="U41" s="18"/>
      <c r="V41" s="18"/>
      <c r="W41" s="61"/>
      <c r="X41" s="21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62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</row>
    <row r="42" spans="1:51" x14ac:dyDescent="0.25"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62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</row>
    <row r="43" spans="1:51" x14ac:dyDescent="0.25"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62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</row>
    <row r="44" spans="1:51" x14ac:dyDescent="0.25"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</row>
    <row r="45" spans="1:51" x14ac:dyDescent="0.25"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</row>
    <row r="46" spans="1:51" x14ac:dyDescent="0.25">
      <c r="P46" s="18"/>
      <c r="Q46" s="18"/>
      <c r="R46" s="18"/>
      <c r="S46" s="18"/>
      <c r="T46" s="18"/>
      <c r="U46" s="18"/>
      <c r="V46" s="18"/>
      <c r="W46" s="40" t="s">
        <v>108</v>
      </c>
      <c r="X46" s="41" t="s">
        <v>109</v>
      </c>
      <c r="Y46" s="41"/>
      <c r="Z46" s="41"/>
      <c r="AA46" s="41"/>
      <c r="AB46" s="41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</row>
    <row r="47" spans="1:51" x14ac:dyDescent="0.25">
      <c r="P47" s="18"/>
      <c r="Q47" s="18"/>
      <c r="R47" s="18"/>
      <c r="S47" s="18"/>
      <c r="T47" s="18"/>
      <c r="U47" s="18"/>
      <c r="V47" s="18"/>
      <c r="W47" s="40"/>
      <c r="X47" s="41"/>
      <c r="Y47" s="41"/>
      <c r="Z47" s="41"/>
      <c r="AA47" s="41"/>
      <c r="AB47" s="41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</row>
    <row r="48" spans="1:51" x14ac:dyDescent="0.25">
      <c r="P48" s="18"/>
      <c r="Q48" s="18"/>
      <c r="R48" s="18"/>
      <c r="S48" s="18"/>
      <c r="T48" s="18"/>
      <c r="U48" s="18"/>
      <c r="V48" s="18"/>
      <c r="W48" s="40" t="s">
        <v>110</v>
      </c>
      <c r="X48" s="41"/>
      <c r="Y48" s="41"/>
      <c r="Z48" s="41"/>
      <c r="AA48" s="41"/>
      <c r="AB48" s="41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</row>
    <row r="49" spans="16:51" x14ac:dyDescent="0.25">
      <c r="P49" s="18"/>
      <c r="Q49" s="18"/>
      <c r="R49" s="18"/>
      <c r="S49" s="18"/>
      <c r="T49" s="18"/>
      <c r="U49" s="18"/>
      <c r="V49" s="18"/>
      <c r="W49" s="40" t="s">
        <v>79</v>
      </c>
      <c r="X49" s="41">
        <v>5.0000000000000001E-4</v>
      </c>
      <c r="Y49" s="41"/>
      <c r="Z49" s="41"/>
      <c r="AA49" s="41"/>
      <c r="AB49" s="41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</row>
    <row r="50" spans="16:51" x14ac:dyDescent="0.25">
      <c r="P50" s="18"/>
      <c r="Q50" s="18"/>
      <c r="R50" s="18"/>
      <c r="S50" s="18"/>
      <c r="T50" s="18"/>
      <c r="U50" s="18"/>
      <c r="V50" s="18"/>
      <c r="W50" s="40" t="s">
        <v>81</v>
      </c>
      <c r="X50" s="41" t="s">
        <v>111</v>
      </c>
      <c r="Y50" s="41"/>
      <c r="Z50" s="41"/>
      <c r="AA50" s="41"/>
      <c r="AB50" s="41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</row>
    <row r="51" spans="16:51" x14ac:dyDescent="0.25">
      <c r="P51" s="18"/>
      <c r="Q51" s="18"/>
      <c r="R51" s="18"/>
      <c r="S51" s="18"/>
      <c r="T51" s="18"/>
      <c r="U51" s="18"/>
      <c r="V51" s="18"/>
      <c r="W51" s="40" t="s">
        <v>112</v>
      </c>
      <c r="X51" s="41" t="s">
        <v>61</v>
      </c>
      <c r="Y51" s="41"/>
      <c r="Z51" s="41"/>
      <c r="AA51" s="41"/>
      <c r="AB51" s="41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</row>
    <row r="52" spans="16:51" x14ac:dyDescent="0.25">
      <c r="P52" s="18"/>
      <c r="Q52" s="18"/>
      <c r="R52" s="18"/>
      <c r="S52" s="18"/>
      <c r="T52" s="18"/>
      <c r="U52" s="18"/>
      <c r="V52" s="18"/>
      <c r="W52" s="40" t="s">
        <v>113</v>
      </c>
      <c r="X52" s="41">
        <v>4</v>
      </c>
      <c r="Y52" s="41"/>
      <c r="Z52" s="41"/>
      <c r="AA52" s="41"/>
      <c r="AB52" s="41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</row>
    <row r="53" spans="16:51" x14ac:dyDescent="0.25">
      <c r="P53" s="18"/>
      <c r="Q53" s="18"/>
      <c r="R53" s="18"/>
      <c r="S53" s="18"/>
      <c r="T53" s="18"/>
      <c r="U53" s="18"/>
      <c r="V53" s="18"/>
      <c r="W53" s="40" t="s">
        <v>114</v>
      </c>
      <c r="X53" s="41">
        <v>9.1479999999999997</v>
      </c>
      <c r="Y53" s="41"/>
      <c r="Z53" s="41"/>
      <c r="AA53" s="41"/>
      <c r="AB53" s="41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</row>
    <row r="54" spans="16:51" x14ac:dyDescent="0.25">
      <c r="P54" s="18"/>
      <c r="Q54" s="18"/>
      <c r="R54" s="18"/>
      <c r="S54" s="18"/>
      <c r="T54" s="18"/>
      <c r="U54" s="18"/>
      <c r="V54" s="18"/>
      <c r="W54" s="40" t="s">
        <v>115</v>
      </c>
      <c r="X54" s="41">
        <v>0.57840000000000003</v>
      </c>
      <c r="Y54" s="41"/>
      <c r="Z54" s="41"/>
      <c r="AA54" s="41"/>
      <c r="AB54" s="41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</row>
    <row r="55" spans="16:51" x14ac:dyDescent="0.25">
      <c r="P55" s="18"/>
      <c r="Q55" s="18"/>
      <c r="R55" s="18"/>
      <c r="S55" s="18"/>
      <c r="T55" s="18"/>
      <c r="U55" s="18"/>
      <c r="V55" s="18"/>
      <c r="W55" s="40"/>
      <c r="X55" s="41"/>
      <c r="Y55" s="41"/>
      <c r="Z55" s="41"/>
      <c r="AA55" s="41"/>
      <c r="AB55" s="41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</row>
    <row r="56" spans="16:51" x14ac:dyDescent="0.25">
      <c r="P56" s="18"/>
      <c r="Q56" s="18"/>
      <c r="R56" s="18"/>
      <c r="S56" s="18"/>
      <c r="T56" s="18"/>
      <c r="U56" s="18"/>
      <c r="V56" s="18"/>
      <c r="W56" s="40" t="s">
        <v>116</v>
      </c>
      <c r="X56" s="41"/>
      <c r="Y56" s="41"/>
      <c r="Z56" s="41"/>
      <c r="AA56" s="41"/>
      <c r="AB56" s="41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</row>
    <row r="57" spans="16:51" x14ac:dyDescent="0.25">
      <c r="P57" s="18"/>
      <c r="Q57" s="18"/>
      <c r="R57" s="18"/>
      <c r="S57" s="18"/>
      <c r="T57" s="18"/>
      <c r="U57" s="18"/>
      <c r="V57" s="18"/>
      <c r="W57" s="40" t="s">
        <v>117</v>
      </c>
      <c r="X57" s="41">
        <v>10.56</v>
      </c>
      <c r="Y57" s="41"/>
      <c r="Z57" s="41"/>
      <c r="AA57" s="41"/>
      <c r="AB57" s="41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</row>
    <row r="58" spans="16:51" x14ac:dyDescent="0.25">
      <c r="P58" s="18"/>
      <c r="Q58" s="18"/>
      <c r="R58" s="18"/>
      <c r="S58" s="18"/>
      <c r="T58" s="18"/>
      <c r="U58" s="18"/>
      <c r="V58" s="18"/>
      <c r="W58" s="40" t="s">
        <v>79</v>
      </c>
      <c r="X58" s="41">
        <v>1.44E-2</v>
      </c>
      <c r="Y58" s="41"/>
      <c r="Z58" s="41"/>
      <c r="AA58" s="41"/>
      <c r="AB58" s="41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</row>
    <row r="59" spans="16:51" x14ac:dyDescent="0.25">
      <c r="P59" s="18"/>
      <c r="Q59" s="18"/>
      <c r="R59" s="18"/>
      <c r="S59" s="18"/>
      <c r="T59" s="18"/>
      <c r="U59" s="18"/>
      <c r="V59" s="18"/>
      <c r="W59" s="40" t="s">
        <v>81</v>
      </c>
      <c r="X59" s="41" t="s">
        <v>118</v>
      </c>
      <c r="Y59" s="41"/>
      <c r="Z59" s="41"/>
      <c r="AA59" s="41"/>
      <c r="AB59" s="41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</row>
    <row r="60" spans="16:51" x14ac:dyDescent="0.25">
      <c r="P60" s="18"/>
      <c r="Q60" s="18"/>
      <c r="R60" s="18"/>
      <c r="S60" s="18"/>
      <c r="T60" s="18"/>
      <c r="U60" s="18"/>
      <c r="V60" s="18"/>
      <c r="W60" s="40" t="s">
        <v>119</v>
      </c>
      <c r="X60" s="41" t="s">
        <v>61</v>
      </c>
      <c r="Y60" s="41"/>
      <c r="Z60" s="41"/>
      <c r="AA60" s="41"/>
      <c r="AB60" s="41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</row>
    <row r="61" spans="16:51" x14ac:dyDescent="0.25">
      <c r="P61" s="18"/>
      <c r="Q61" s="18"/>
      <c r="R61" s="18"/>
      <c r="S61" s="18"/>
      <c r="T61" s="18"/>
      <c r="U61" s="18"/>
      <c r="V61" s="18"/>
      <c r="W61" s="40"/>
      <c r="X61" s="41"/>
      <c r="Y61" s="41"/>
      <c r="Z61" s="41"/>
      <c r="AA61" s="41"/>
      <c r="AB61" s="41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</row>
    <row r="62" spans="16:51" x14ac:dyDescent="0.25">
      <c r="P62" s="18"/>
      <c r="Q62" s="18"/>
      <c r="R62" s="18"/>
      <c r="S62" s="18"/>
      <c r="T62" s="18"/>
      <c r="U62" s="18"/>
      <c r="V62" s="18"/>
      <c r="W62" s="40" t="s">
        <v>120</v>
      </c>
      <c r="X62" s="41" t="s">
        <v>121</v>
      </c>
      <c r="Y62" s="41" t="s">
        <v>122</v>
      </c>
      <c r="Z62" s="41" t="s">
        <v>123</v>
      </c>
      <c r="AA62" s="41"/>
      <c r="AB62" s="41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</row>
    <row r="63" spans="16:51" x14ac:dyDescent="0.25">
      <c r="P63" s="18"/>
      <c r="Q63" s="18"/>
      <c r="R63" s="18"/>
      <c r="S63" s="18"/>
      <c r="T63" s="18"/>
      <c r="U63" s="18"/>
      <c r="V63" s="18"/>
      <c r="W63" s="40" t="s">
        <v>124</v>
      </c>
      <c r="X63" s="41">
        <v>1.526</v>
      </c>
      <c r="Y63" s="41">
        <v>3</v>
      </c>
      <c r="Z63" s="41">
        <v>0.50860000000000005</v>
      </c>
      <c r="AA63" s="41"/>
      <c r="AB63" s="41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</row>
    <row r="64" spans="16:51" x14ac:dyDescent="0.25">
      <c r="P64" s="18"/>
      <c r="Q64" s="18"/>
      <c r="R64" s="18"/>
      <c r="S64" s="18"/>
      <c r="T64" s="18"/>
      <c r="U64" s="18"/>
      <c r="V64" s="18"/>
      <c r="W64" s="40" t="s">
        <v>125</v>
      </c>
      <c r="X64" s="41">
        <v>1.1120000000000001</v>
      </c>
      <c r="Y64" s="41">
        <v>20</v>
      </c>
      <c r="Z64" s="41">
        <v>5.5599999999999997E-2</v>
      </c>
      <c r="AA64" s="41"/>
      <c r="AB64" s="41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</row>
    <row r="65" spans="16:51" x14ac:dyDescent="0.25">
      <c r="P65" s="18"/>
      <c r="Q65" s="18"/>
      <c r="R65" s="18"/>
      <c r="S65" s="18"/>
      <c r="T65" s="18"/>
      <c r="U65" s="18"/>
      <c r="V65" s="18"/>
      <c r="W65" s="40" t="s">
        <v>126</v>
      </c>
      <c r="X65" s="41">
        <v>2.6379999999999999</v>
      </c>
      <c r="Y65" s="41">
        <v>23</v>
      </c>
      <c r="Z65" s="41"/>
      <c r="AA65" s="41"/>
      <c r="AB65" s="41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</row>
    <row r="66" spans="16:51" x14ac:dyDescent="0.25">
      <c r="P66" s="18"/>
      <c r="Q66" s="18"/>
      <c r="R66" s="18"/>
      <c r="S66" s="18"/>
      <c r="T66" s="18"/>
      <c r="U66" s="18"/>
      <c r="V66" s="18"/>
      <c r="W66" s="40"/>
      <c r="X66" s="41"/>
      <c r="Y66" s="41"/>
      <c r="Z66" s="41"/>
      <c r="AA66" s="41"/>
      <c r="AB66" s="41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</row>
    <row r="67" spans="16:51" x14ac:dyDescent="0.25">
      <c r="P67" s="18"/>
      <c r="Q67" s="18"/>
      <c r="R67" s="18"/>
      <c r="S67" s="18"/>
      <c r="T67" s="18"/>
      <c r="U67" s="18"/>
      <c r="V67" s="18"/>
      <c r="W67" s="40" t="s">
        <v>127</v>
      </c>
      <c r="X67" s="41" t="s">
        <v>128</v>
      </c>
      <c r="Y67" s="41" t="s">
        <v>129</v>
      </c>
      <c r="Z67" s="41" t="s">
        <v>130</v>
      </c>
      <c r="AA67" s="41" t="s">
        <v>131</v>
      </c>
      <c r="AB67" s="41" t="s">
        <v>132</v>
      </c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</row>
    <row r="68" spans="16:51" x14ac:dyDescent="0.25">
      <c r="P68" s="18"/>
      <c r="Q68" s="18"/>
      <c r="R68" s="18"/>
      <c r="S68" s="18"/>
      <c r="T68" s="18"/>
      <c r="U68" s="18"/>
      <c r="V68" s="18"/>
      <c r="W68" s="40" t="s">
        <v>133</v>
      </c>
      <c r="X68" s="41">
        <v>0.49830000000000002</v>
      </c>
      <c r="Y68" s="41">
        <v>5.1760000000000002</v>
      </c>
      <c r="Z68" s="41" t="s">
        <v>61</v>
      </c>
      <c r="AA68" s="41" t="s">
        <v>134</v>
      </c>
      <c r="AB68" s="41" t="s">
        <v>135</v>
      </c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</row>
    <row r="69" spans="16:51" x14ac:dyDescent="0.25">
      <c r="P69" s="18"/>
      <c r="Q69" s="18"/>
      <c r="R69" s="18"/>
      <c r="S69" s="18"/>
      <c r="T69" s="18"/>
      <c r="U69" s="18"/>
      <c r="V69" s="18"/>
      <c r="W69" s="40" t="s">
        <v>136</v>
      </c>
      <c r="X69" s="41">
        <v>0.54700000000000004</v>
      </c>
      <c r="Y69" s="41">
        <v>5.6829999999999998</v>
      </c>
      <c r="Z69" s="41" t="s">
        <v>61</v>
      </c>
      <c r="AA69" s="41" t="s">
        <v>134</v>
      </c>
      <c r="AB69" s="41" t="s">
        <v>137</v>
      </c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</row>
    <row r="70" spans="16:51" x14ac:dyDescent="0.25">
      <c r="P70" s="18"/>
      <c r="Q70" s="18"/>
      <c r="R70" s="18"/>
      <c r="S70" s="18"/>
      <c r="T70" s="18"/>
      <c r="U70" s="18"/>
      <c r="V70" s="18"/>
      <c r="W70" s="40" t="s">
        <v>138</v>
      </c>
      <c r="X70" s="41">
        <v>0.65620000000000001</v>
      </c>
      <c r="Y70" s="41">
        <v>6.8159999999999998</v>
      </c>
      <c r="Z70" s="41" t="s">
        <v>61</v>
      </c>
      <c r="AA70" s="41" t="s">
        <v>111</v>
      </c>
      <c r="AB70" s="41" t="s">
        <v>139</v>
      </c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</row>
    <row r="71" spans="16:51" x14ac:dyDescent="0.25">
      <c r="P71" s="18"/>
      <c r="Q71" s="18"/>
      <c r="R71" s="18"/>
      <c r="S71" s="18"/>
      <c r="T71" s="18"/>
      <c r="U71" s="18"/>
      <c r="V71" s="18"/>
      <c r="W71" s="40" t="s">
        <v>140</v>
      </c>
      <c r="X71" s="41">
        <v>4.8770000000000001E-2</v>
      </c>
      <c r="Y71" s="41">
        <v>0.50660000000000005</v>
      </c>
      <c r="Z71" s="41" t="s">
        <v>141</v>
      </c>
      <c r="AA71" s="41" t="s">
        <v>62</v>
      </c>
      <c r="AB71" s="41" t="s">
        <v>142</v>
      </c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</row>
    <row r="72" spans="16:51" x14ac:dyDescent="0.25">
      <c r="P72" s="18"/>
      <c r="Q72" s="18"/>
      <c r="R72" s="18"/>
      <c r="S72" s="18"/>
      <c r="T72" s="18"/>
      <c r="U72" s="18"/>
      <c r="V72" s="18"/>
      <c r="W72" s="40" t="s">
        <v>143</v>
      </c>
      <c r="X72" s="41">
        <v>0.15790000000000001</v>
      </c>
      <c r="Y72" s="41">
        <v>1.64</v>
      </c>
      <c r="Z72" s="41" t="s">
        <v>141</v>
      </c>
      <c r="AA72" s="41" t="s">
        <v>62</v>
      </c>
      <c r="AB72" s="41" t="s">
        <v>144</v>
      </c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</row>
    <row r="73" spans="16:51" x14ac:dyDescent="0.25">
      <c r="P73" s="18"/>
      <c r="Q73" s="18"/>
      <c r="R73" s="18"/>
      <c r="S73" s="18"/>
      <c r="T73" s="18"/>
      <c r="U73" s="18"/>
      <c r="V73" s="18"/>
      <c r="W73" s="40" t="s">
        <v>145</v>
      </c>
      <c r="X73" s="41">
        <v>0.1091</v>
      </c>
      <c r="Y73" s="41">
        <v>1.133</v>
      </c>
      <c r="Z73" s="41" t="s">
        <v>141</v>
      </c>
      <c r="AA73" s="41" t="s">
        <v>62</v>
      </c>
      <c r="AB73" s="41" t="s">
        <v>146</v>
      </c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</row>
    <row r="74" spans="16:51" x14ac:dyDescent="0.25">
      <c r="P74" s="18"/>
      <c r="Q74" s="18"/>
      <c r="R74" s="18"/>
      <c r="S74" s="18"/>
      <c r="T74" s="18"/>
      <c r="U74" s="18"/>
      <c r="V74" s="18"/>
      <c r="W74" s="40"/>
      <c r="X74" s="41"/>
      <c r="Y74" s="41"/>
      <c r="Z74" s="41"/>
      <c r="AA74" s="41"/>
      <c r="AB74" s="41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</row>
    <row r="75" spans="16:51" x14ac:dyDescent="0.25"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</row>
    <row r="76" spans="16:51" x14ac:dyDescent="0.25"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</row>
    <row r="77" spans="16:51" x14ac:dyDescent="0.25"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</row>
    <row r="78" spans="16:51" x14ac:dyDescent="0.25"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</row>
    <row r="79" spans="16:51" x14ac:dyDescent="0.25"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</row>
    <row r="80" spans="16:51" x14ac:dyDescent="0.25"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</row>
    <row r="81" spans="16:51" x14ac:dyDescent="0.25"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</row>
    <row r="82" spans="16:51" x14ac:dyDescent="0.25">
      <c r="P82" s="61" t="s">
        <v>153</v>
      </c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</row>
    <row r="83" spans="16:51" x14ac:dyDescent="0.25"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</row>
    <row r="84" spans="16:51" x14ac:dyDescent="0.25"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</row>
    <row r="85" spans="16:51" x14ac:dyDescent="0.25"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</row>
    <row r="86" spans="16:51" x14ac:dyDescent="0.25">
      <c r="P86" s="42"/>
      <c r="Q86" s="42" t="s">
        <v>59</v>
      </c>
      <c r="R86" s="42" t="s">
        <v>36</v>
      </c>
      <c r="S86" s="42" t="s">
        <v>43</v>
      </c>
      <c r="T86" s="42" t="s">
        <v>50</v>
      </c>
      <c r="U86" s="18"/>
      <c r="V86" s="18"/>
      <c r="W86" s="18"/>
      <c r="X86" s="61" t="s">
        <v>148</v>
      </c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18"/>
      <c r="AU86" s="18"/>
      <c r="AV86" s="18"/>
      <c r="AW86" s="18"/>
      <c r="AX86" s="18"/>
      <c r="AY86" s="18"/>
    </row>
    <row r="87" spans="16:51" x14ac:dyDescent="0.25">
      <c r="P87" s="40" t="s">
        <v>64</v>
      </c>
      <c r="Q87" s="41">
        <v>6</v>
      </c>
      <c r="R87" s="41">
        <v>6</v>
      </c>
      <c r="S87" s="41">
        <v>6</v>
      </c>
      <c r="T87" s="41">
        <v>6</v>
      </c>
      <c r="U87" s="18"/>
      <c r="V87" s="18"/>
      <c r="W87" s="18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18"/>
      <c r="AU87" s="18"/>
      <c r="AV87" s="18"/>
      <c r="AW87" s="18"/>
      <c r="AX87" s="18"/>
      <c r="AY87" s="18"/>
    </row>
    <row r="88" spans="16:51" x14ac:dyDescent="0.25">
      <c r="P88" s="40"/>
      <c r="Q88" s="41"/>
      <c r="R88" s="41"/>
      <c r="S88" s="41"/>
      <c r="T88" s="41"/>
      <c r="U88" s="18"/>
      <c r="V88" s="18"/>
      <c r="W88" s="61" t="s">
        <v>59</v>
      </c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61" t="s">
        <v>36</v>
      </c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</row>
    <row r="89" spans="16:51" x14ac:dyDescent="0.25">
      <c r="P89" s="40" t="s">
        <v>65</v>
      </c>
      <c r="Q89" s="41">
        <v>0.49459999999999998</v>
      </c>
      <c r="R89" s="41">
        <v>0.1875</v>
      </c>
      <c r="S89" s="41">
        <v>0.2117</v>
      </c>
      <c r="T89" s="41">
        <v>0</v>
      </c>
      <c r="U89" s="18"/>
      <c r="V89" s="18"/>
      <c r="W89" s="61"/>
      <c r="X89" s="63" t="s">
        <v>88</v>
      </c>
      <c r="Y89" s="63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61"/>
      <c r="AL89" s="18" t="s">
        <v>88</v>
      </c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</row>
    <row r="90" spans="16:51" x14ac:dyDescent="0.25">
      <c r="P90" s="40" t="s">
        <v>66</v>
      </c>
      <c r="Q90" s="41">
        <v>0.68359999999999999</v>
      </c>
      <c r="R90" s="41">
        <v>0.33829999999999999</v>
      </c>
      <c r="S90" s="41">
        <v>0.26219999999999999</v>
      </c>
      <c r="T90" s="41">
        <v>0</v>
      </c>
      <c r="U90" s="18"/>
      <c r="V90" s="18"/>
      <c r="W90" s="61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61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</row>
    <row r="91" spans="16:51" x14ac:dyDescent="0.25">
      <c r="P91" s="40" t="s">
        <v>67</v>
      </c>
      <c r="Q91" s="41">
        <v>0.91420000000000001</v>
      </c>
      <c r="R91" s="41">
        <v>0.42170000000000002</v>
      </c>
      <c r="S91" s="41">
        <v>0.34810000000000002</v>
      </c>
      <c r="T91" s="41">
        <v>7.6520000000000005E-2</v>
      </c>
      <c r="U91" s="18"/>
      <c r="V91" s="18"/>
      <c r="W91" s="61"/>
      <c r="X91" s="34" t="s">
        <v>89</v>
      </c>
      <c r="Y91" s="34" t="s">
        <v>90</v>
      </c>
      <c r="Z91" s="34" t="s">
        <v>91</v>
      </c>
      <c r="AA91" s="34" t="s">
        <v>92</v>
      </c>
      <c r="AB91" s="34" t="s">
        <v>65</v>
      </c>
      <c r="AC91" s="34" t="s">
        <v>69</v>
      </c>
      <c r="AD91" s="34" t="s">
        <v>72</v>
      </c>
      <c r="AE91" s="34" t="s">
        <v>93</v>
      </c>
      <c r="AF91" s="18"/>
      <c r="AG91" s="18"/>
      <c r="AH91" s="18"/>
      <c r="AI91" s="18"/>
      <c r="AJ91" s="18"/>
      <c r="AK91" s="61"/>
      <c r="AL91" s="34" t="s">
        <v>89</v>
      </c>
      <c r="AM91" s="34" t="s">
        <v>90</v>
      </c>
      <c r="AN91" s="34" t="s">
        <v>91</v>
      </c>
      <c r="AO91" s="34" t="s">
        <v>92</v>
      </c>
      <c r="AP91" s="34" t="s">
        <v>65</v>
      </c>
      <c r="AQ91" s="34" t="s">
        <v>69</v>
      </c>
      <c r="AR91" s="34" t="s">
        <v>72</v>
      </c>
      <c r="AS91" s="34" t="s">
        <v>93</v>
      </c>
      <c r="AT91" s="18"/>
      <c r="AU91" s="18"/>
      <c r="AV91" s="18"/>
      <c r="AW91" s="18"/>
      <c r="AX91" s="18"/>
      <c r="AY91" s="18"/>
    </row>
    <row r="92" spans="16:51" x14ac:dyDescent="0.25">
      <c r="P92" s="40" t="s">
        <v>68</v>
      </c>
      <c r="Q92" s="41">
        <v>1.357</v>
      </c>
      <c r="R92" s="41">
        <v>0.60409999999999997</v>
      </c>
      <c r="S92" s="41">
        <v>0.45190000000000002</v>
      </c>
      <c r="T92" s="41">
        <v>0.19570000000000001</v>
      </c>
      <c r="U92" s="18"/>
      <c r="V92" s="18"/>
      <c r="W92" s="61"/>
      <c r="X92" s="35" t="s">
        <v>94</v>
      </c>
      <c r="Y92" s="36">
        <v>6</v>
      </c>
      <c r="Z92" s="36">
        <v>0</v>
      </c>
      <c r="AA92" s="36">
        <v>6</v>
      </c>
      <c r="AB92" s="37">
        <v>0.49460510000000002</v>
      </c>
      <c r="AC92" s="37">
        <v>1.681929</v>
      </c>
      <c r="AD92" s="37">
        <v>1.0000001166666665</v>
      </c>
      <c r="AE92" s="37">
        <v>0.41556417977426502</v>
      </c>
      <c r="AF92" s="18"/>
      <c r="AG92" s="18"/>
      <c r="AH92" s="18"/>
      <c r="AI92" s="18"/>
      <c r="AJ92" s="18"/>
      <c r="AK92" s="61"/>
      <c r="AL92" s="35" t="s">
        <v>94</v>
      </c>
      <c r="AM92" s="36">
        <v>6</v>
      </c>
      <c r="AN92" s="36">
        <v>0</v>
      </c>
      <c r="AO92" s="36">
        <v>6</v>
      </c>
      <c r="AP92" s="37">
        <v>0.18746740000000001</v>
      </c>
      <c r="AQ92" s="37">
        <v>0.82034720000000005</v>
      </c>
      <c r="AR92" s="37">
        <v>0.46194990000000002</v>
      </c>
      <c r="AS92" s="37">
        <v>0.20848549687039625</v>
      </c>
      <c r="AT92" s="18"/>
      <c r="AU92" s="18"/>
      <c r="AV92" s="18"/>
      <c r="AW92" s="18"/>
      <c r="AX92" s="18"/>
      <c r="AY92" s="18"/>
    </row>
    <row r="93" spans="16:51" x14ac:dyDescent="0.25">
      <c r="P93" s="40" t="s">
        <v>69</v>
      </c>
      <c r="Q93" s="41">
        <v>1.6819999999999999</v>
      </c>
      <c r="R93" s="41">
        <v>0.82030000000000003</v>
      </c>
      <c r="S93" s="41">
        <v>0.56420000000000003</v>
      </c>
      <c r="T93" s="41">
        <v>0.3054</v>
      </c>
      <c r="U93" s="18"/>
      <c r="V93" s="18"/>
      <c r="W93" s="61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61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</row>
    <row r="94" spans="16:51" x14ac:dyDescent="0.25">
      <c r="P94" s="40"/>
      <c r="Q94" s="41"/>
      <c r="R94" s="41"/>
      <c r="S94" s="41"/>
      <c r="T94" s="41"/>
      <c r="U94" s="18"/>
      <c r="V94" s="18"/>
      <c r="W94" s="61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61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</row>
    <row r="95" spans="16:51" x14ac:dyDescent="0.25">
      <c r="P95" s="40" t="s">
        <v>70</v>
      </c>
      <c r="Q95" s="41">
        <v>0.49459999999999998</v>
      </c>
      <c r="R95" s="41">
        <v>0.1875</v>
      </c>
      <c r="S95" s="41">
        <v>0.2117</v>
      </c>
      <c r="T95" s="41">
        <v>0</v>
      </c>
      <c r="U95" s="18"/>
      <c r="V95" s="18"/>
      <c r="W95" s="61"/>
      <c r="X95" s="63" t="s">
        <v>95</v>
      </c>
      <c r="Y95" s="63"/>
      <c r="Z95" s="63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61"/>
      <c r="AL95" s="65" t="s">
        <v>154</v>
      </c>
      <c r="AM95" s="65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</row>
    <row r="96" spans="16:51" x14ac:dyDescent="0.25">
      <c r="P96" s="40" t="s">
        <v>71</v>
      </c>
      <c r="Q96" s="41">
        <v>1.6819999999999999</v>
      </c>
      <c r="R96" s="41">
        <v>0.82030000000000003</v>
      </c>
      <c r="S96" s="41">
        <v>0.56420000000000003</v>
      </c>
      <c r="T96" s="41">
        <v>0.3054</v>
      </c>
      <c r="U96" s="18"/>
      <c r="V96" s="18"/>
      <c r="W96" s="61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61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</row>
    <row r="97" spans="16:51" x14ac:dyDescent="0.25">
      <c r="P97" s="40"/>
      <c r="Q97" s="41"/>
      <c r="R97" s="41"/>
      <c r="S97" s="41"/>
      <c r="T97" s="41"/>
      <c r="U97" s="18"/>
      <c r="V97" s="18"/>
      <c r="W97" s="61"/>
      <c r="X97" s="35" t="s">
        <v>85</v>
      </c>
      <c r="Y97" s="38">
        <v>0.95961773363505387</v>
      </c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61"/>
      <c r="AL97" s="35" t="s">
        <v>85</v>
      </c>
      <c r="AM97" s="38">
        <v>0.92192415373836767</v>
      </c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</row>
    <row r="98" spans="16:51" x14ac:dyDescent="0.25">
      <c r="P98" s="40" t="s">
        <v>72</v>
      </c>
      <c r="Q98" s="41">
        <v>1</v>
      </c>
      <c r="R98" s="41">
        <v>0.46189999999999998</v>
      </c>
      <c r="S98" s="41">
        <v>0.36099999999999999</v>
      </c>
      <c r="T98" s="41">
        <v>0.10290000000000001</v>
      </c>
      <c r="U98" s="18"/>
      <c r="V98" s="18"/>
      <c r="W98" s="61"/>
      <c r="X98" s="35" t="s">
        <v>96</v>
      </c>
      <c r="Y98" s="38">
        <v>0.8167896070384596</v>
      </c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61"/>
      <c r="AL98" s="35" t="s">
        <v>96</v>
      </c>
      <c r="AM98" s="38">
        <v>0.51932618193746261</v>
      </c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</row>
    <row r="99" spans="16:51" x14ac:dyDescent="0.25">
      <c r="P99" s="40" t="s">
        <v>73</v>
      </c>
      <c r="Q99" s="41">
        <v>0.41560000000000002</v>
      </c>
      <c r="R99" s="41">
        <v>0.20849999999999999</v>
      </c>
      <c r="S99" s="41">
        <v>0.1216</v>
      </c>
      <c r="T99" s="41">
        <v>0.12529999999999999</v>
      </c>
      <c r="U99" s="18"/>
      <c r="V99" s="18"/>
      <c r="W99" s="61"/>
      <c r="X99" s="35" t="s">
        <v>97</v>
      </c>
      <c r="Y99" s="39">
        <v>0.05</v>
      </c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61"/>
      <c r="AL99" s="35" t="s">
        <v>97</v>
      </c>
      <c r="AM99" s="39">
        <v>0.05</v>
      </c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</row>
    <row r="100" spans="16:51" x14ac:dyDescent="0.25">
      <c r="P100" s="40" t="s">
        <v>74</v>
      </c>
      <c r="Q100" s="41">
        <v>0.16969999999999999</v>
      </c>
      <c r="R100" s="41">
        <v>8.5110000000000005E-2</v>
      </c>
      <c r="S100" s="41">
        <v>4.9639999999999997E-2</v>
      </c>
      <c r="T100" s="41">
        <v>5.1139999999999998E-2</v>
      </c>
      <c r="U100" s="18"/>
      <c r="V100" s="18"/>
      <c r="W100" s="61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61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</row>
    <row r="101" spans="16:51" x14ac:dyDescent="0.25">
      <c r="P101" s="40"/>
      <c r="Q101" s="41"/>
      <c r="R101" s="41"/>
      <c r="S101" s="41"/>
      <c r="T101" s="41"/>
      <c r="U101" s="18"/>
      <c r="V101" s="18"/>
      <c r="W101" s="61"/>
      <c r="X101" s="21" t="s">
        <v>98</v>
      </c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61"/>
      <c r="AL101" s="21" t="s">
        <v>98</v>
      </c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</row>
    <row r="102" spans="16:51" x14ac:dyDescent="0.25">
      <c r="P102" s="40" t="s">
        <v>75</v>
      </c>
      <c r="Q102" s="41">
        <v>0.56389999999999996</v>
      </c>
      <c r="R102" s="41">
        <v>0.2432</v>
      </c>
      <c r="S102" s="41">
        <v>0.23330000000000001</v>
      </c>
      <c r="T102" s="41">
        <v>-2.852E-2</v>
      </c>
      <c r="U102" s="18"/>
      <c r="V102" s="18"/>
      <c r="W102" s="61"/>
      <c r="X102" s="21" t="s">
        <v>99</v>
      </c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61"/>
      <c r="AL102" s="21" t="s">
        <v>99</v>
      </c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</row>
    <row r="103" spans="16:51" x14ac:dyDescent="0.25">
      <c r="P103" s="40" t="s">
        <v>76</v>
      </c>
      <c r="Q103" s="41">
        <v>1.4359999999999999</v>
      </c>
      <c r="R103" s="41">
        <v>0.68069999999999997</v>
      </c>
      <c r="S103" s="41">
        <v>0.48859999999999998</v>
      </c>
      <c r="T103" s="41">
        <v>0.2344</v>
      </c>
      <c r="U103" s="18"/>
      <c r="V103" s="18"/>
      <c r="W103" s="61"/>
      <c r="X103" s="21" t="s">
        <v>100</v>
      </c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61"/>
      <c r="AL103" s="21" t="s">
        <v>100</v>
      </c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</row>
    <row r="104" spans="16:51" x14ac:dyDescent="0.25">
      <c r="P104" s="40"/>
      <c r="Q104" s="41"/>
      <c r="R104" s="41"/>
      <c r="S104" s="41"/>
      <c r="T104" s="41"/>
      <c r="U104" s="18"/>
      <c r="V104" s="18"/>
      <c r="W104" s="61"/>
      <c r="X104" s="21" t="s">
        <v>101</v>
      </c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61"/>
      <c r="AL104" s="21" t="s">
        <v>101</v>
      </c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</row>
    <row r="105" spans="16:51" x14ac:dyDescent="0.25">
      <c r="P105" s="40" t="s">
        <v>77</v>
      </c>
      <c r="Q105" s="41"/>
      <c r="R105" s="41"/>
      <c r="S105" s="41"/>
      <c r="T105" s="41"/>
      <c r="U105" s="18"/>
      <c r="V105" s="18"/>
      <c r="W105" s="18"/>
      <c r="X105" s="21" t="s">
        <v>149</v>
      </c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61"/>
      <c r="AL105" s="21" t="s">
        <v>150</v>
      </c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</row>
    <row r="106" spans="16:51" x14ac:dyDescent="0.25">
      <c r="P106" s="40" t="s">
        <v>78</v>
      </c>
      <c r="Q106" s="41">
        <v>0.21659999999999999</v>
      </c>
      <c r="R106" s="41">
        <v>0.23849999999999999</v>
      </c>
      <c r="S106" s="41">
        <v>0.16309999999999999</v>
      </c>
      <c r="T106" s="41">
        <v>0.2944</v>
      </c>
      <c r="U106" s="18"/>
      <c r="V106" s="18"/>
      <c r="W106" s="61" t="s">
        <v>43</v>
      </c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62" t="s">
        <v>104</v>
      </c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</row>
    <row r="107" spans="16:51" x14ac:dyDescent="0.25">
      <c r="P107" s="40" t="s">
        <v>79</v>
      </c>
      <c r="Q107" s="41" t="s">
        <v>60</v>
      </c>
      <c r="R107" s="41" t="s">
        <v>60</v>
      </c>
      <c r="S107" s="41" t="s">
        <v>60</v>
      </c>
      <c r="T107" s="41" t="s">
        <v>60</v>
      </c>
      <c r="U107" s="18"/>
      <c r="V107" s="18"/>
      <c r="W107" s="61"/>
      <c r="X107" s="18" t="s">
        <v>88</v>
      </c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62"/>
      <c r="AL107" s="18" t="s">
        <v>88</v>
      </c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</row>
    <row r="108" spans="16:51" x14ac:dyDescent="0.25">
      <c r="P108" s="40" t="s">
        <v>80</v>
      </c>
      <c r="Q108" s="41" t="s">
        <v>61</v>
      </c>
      <c r="R108" s="41" t="s">
        <v>61</v>
      </c>
      <c r="S108" s="41" t="s">
        <v>61</v>
      </c>
      <c r="T108" s="41" t="s">
        <v>61</v>
      </c>
      <c r="U108" s="18"/>
      <c r="V108" s="18"/>
      <c r="W108" s="61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62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</row>
    <row r="109" spans="16:51" x14ac:dyDescent="0.25">
      <c r="P109" s="40" t="s">
        <v>81</v>
      </c>
      <c r="Q109" s="41" t="s">
        <v>62</v>
      </c>
      <c r="R109" s="41" t="s">
        <v>62</v>
      </c>
      <c r="S109" s="41" t="s">
        <v>62</v>
      </c>
      <c r="T109" s="41" t="s">
        <v>62</v>
      </c>
      <c r="U109" s="18"/>
      <c r="V109" s="18"/>
      <c r="W109" s="61"/>
      <c r="X109" s="34" t="s">
        <v>89</v>
      </c>
      <c r="Y109" s="34" t="s">
        <v>90</v>
      </c>
      <c r="Z109" s="34" t="s">
        <v>91</v>
      </c>
      <c r="AA109" s="34" t="s">
        <v>92</v>
      </c>
      <c r="AB109" s="34" t="s">
        <v>65</v>
      </c>
      <c r="AC109" s="34" t="s">
        <v>69</v>
      </c>
      <c r="AD109" s="34" t="s">
        <v>72</v>
      </c>
      <c r="AE109" s="34" t="s">
        <v>93</v>
      </c>
      <c r="AF109" s="18"/>
      <c r="AG109" s="18"/>
      <c r="AH109" s="18"/>
      <c r="AI109" s="18"/>
      <c r="AJ109" s="18"/>
      <c r="AK109" s="62"/>
      <c r="AL109" s="34" t="s">
        <v>89</v>
      </c>
      <c r="AM109" s="34" t="s">
        <v>90</v>
      </c>
      <c r="AN109" s="34" t="s">
        <v>91</v>
      </c>
      <c r="AO109" s="34" t="s">
        <v>92</v>
      </c>
      <c r="AP109" s="34" t="s">
        <v>65</v>
      </c>
      <c r="AQ109" s="34" t="s">
        <v>69</v>
      </c>
      <c r="AR109" s="34" t="s">
        <v>72</v>
      </c>
      <c r="AS109" s="34" t="s">
        <v>93</v>
      </c>
      <c r="AT109" s="18"/>
      <c r="AU109" s="18"/>
      <c r="AV109" s="18"/>
      <c r="AW109" s="18"/>
      <c r="AX109" s="18"/>
      <c r="AY109" s="18"/>
    </row>
    <row r="110" spans="16:51" x14ac:dyDescent="0.25">
      <c r="P110" s="40"/>
      <c r="Q110" s="41"/>
      <c r="R110" s="41"/>
      <c r="S110" s="41"/>
      <c r="T110" s="41"/>
      <c r="U110" s="18"/>
      <c r="V110" s="18"/>
      <c r="W110" s="61"/>
      <c r="X110" s="35" t="s">
        <v>94</v>
      </c>
      <c r="Y110" s="36">
        <v>6</v>
      </c>
      <c r="Z110" s="36">
        <v>0</v>
      </c>
      <c r="AA110" s="36">
        <v>6</v>
      </c>
      <c r="AB110" s="37">
        <v>0.2116797</v>
      </c>
      <c r="AC110" s="37">
        <v>0.56421619999999995</v>
      </c>
      <c r="AD110" s="37">
        <v>0.36095483333333334</v>
      </c>
      <c r="AE110" s="37">
        <v>0.12159956222035778</v>
      </c>
      <c r="AF110" s="18"/>
      <c r="AG110" s="18"/>
      <c r="AH110" s="18"/>
      <c r="AI110" s="18"/>
      <c r="AJ110" s="18"/>
      <c r="AK110" s="62"/>
      <c r="AL110" s="35" t="s">
        <v>94</v>
      </c>
      <c r="AM110" s="36">
        <v>6</v>
      </c>
      <c r="AN110" s="36">
        <v>0</v>
      </c>
      <c r="AO110" s="36">
        <v>6</v>
      </c>
      <c r="AP110" s="37">
        <v>0</v>
      </c>
      <c r="AQ110" s="37">
        <v>0.30543009999999998</v>
      </c>
      <c r="AR110" s="37">
        <v>0.10294196666666666</v>
      </c>
      <c r="AS110" s="37">
        <v>0.12527185540579602</v>
      </c>
      <c r="AT110" s="18"/>
      <c r="AU110" s="18"/>
      <c r="AV110" s="18"/>
      <c r="AW110" s="18"/>
      <c r="AX110" s="18"/>
      <c r="AY110" s="18"/>
    </row>
    <row r="111" spans="16:51" x14ac:dyDescent="0.25">
      <c r="P111" s="40" t="s">
        <v>82</v>
      </c>
      <c r="Q111" s="41"/>
      <c r="R111" s="41"/>
      <c r="S111" s="41"/>
      <c r="T111" s="41"/>
      <c r="U111" s="18"/>
      <c r="V111" s="18"/>
      <c r="W111" s="61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62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</row>
    <row r="112" spans="16:51" x14ac:dyDescent="0.25">
      <c r="P112" s="40" t="s">
        <v>83</v>
      </c>
      <c r="Q112" s="41" t="s">
        <v>63</v>
      </c>
      <c r="R112" s="41" t="s">
        <v>63</v>
      </c>
      <c r="S112" s="41" t="s">
        <v>63</v>
      </c>
      <c r="T112" s="41" t="s">
        <v>63</v>
      </c>
      <c r="U112" s="18"/>
      <c r="V112" s="18"/>
      <c r="W112" s="61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62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</row>
    <row r="113" spans="16:52" x14ac:dyDescent="0.25">
      <c r="P113" s="40" t="s">
        <v>79</v>
      </c>
      <c r="Q113" s="41"/>
      <c r="R113" s="41"/>
      <c r="S113" s="41"/>
      <c r="T113" s="41"/>
      <c r="U113" s="18"/>
      <c r="V113" s="18"/>
      <c r="W113" s="61"/>
      <c r="X113" s="18" t="s">
        <v>105</v>
      </c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62"/>
      <c r="AL113" s="18" t="s">
        <v>105</v>
      </c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</row>
    <row r="114" spans="16:52" x14ac:dyDescent="0.25">
      <c r="P114" s="40" t="s">
        <v>80</v>
      </c>
      <c r="Q114" s="41"/>
      <c r="R114" s="41"/>
      <c r="S114" s="41"/>
      <c r="T114" s="41"/>
      <c r="U114" s="18"/>
      <c r="V114" s="18"/>
      <c r="W114" s="61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62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</row>
    <row r="115" spans="16:52" x14ac:dyDescent="0.25">
      <c r="P115" s="40" t="s">
        <v>81</v>
      </c>
      <c r="Q115" s="41"/>
      <c r="R115" s="41"/>
      <c r="S115" s="41"/>
      <c r="T115" s="41"/>
      <c r="U115" s="18"/>
      <c r="V115" s="18"/>
      <c r="W115" s="61"/>
      <c r="X115" s="35" t="s">
        <v>85</v>
      </c>
      <c r="Y115" s="38">
        <v>0.96630439601225482</v>
      </c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62"/>
      <c r="AL115" s="35" t="s">
        <v>85</v>
      </c>
      <c r="AM115" s="38">
        <v>0.82592743067552687</v>
      </c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</row>
    <row r="116" spans="16:52" x14ac:dyDescent="0.25">
      <c r="P116" s="40"/>
      <c r="Q116" s="41"/>
      <c r="R116" s="41"/>
      <c r="S116" s="41"/>
      <c r="T116" s="41"/>
      <c r="U116" s="18"/>
      <c r="V116" s="18"/>
      <c r="W116" s="61"/>
      <c r="X116" s="35" t="s">
        <v>96</v>
      </c>
      <c r="Y116" s="38">
        <v>0.86675336623256427</v>
      </c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62"/>
      <c r="AL116" s="35" t="s">
        <v>96</v>
      </c>
      <c r="AM116" s="38">
        <v>9.9244971688832853E-2</v>
      </c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</row>
    <row r="117" spans="16:52" x14ac:dyDescent="0.25">
      <c r="P117" s="40" t="s">
        <v>84</v>
      </c>
      <c r="Q117" s="41"/>
      <c r="R117" s="41"/>
      <c r="S117" s="41"/>
      <c r="T117" s="41"/>
      <c r="U117" s="18"/>
      <c r="V117" s="18"/>
      <c r="W117" s="61"/>
      <c r="X117" s="35" t="s">
        <v>97</v>
      </c>
      <c r="Y117" s="39">
        <v>0.05</v>
      </c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62"/>
      <c r="AL117" s="35" t="s">
        <v>97</v>
      </c>
      <c r="AM117" s="39">
        <v>0.05</v>
      </c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</row>
    <row r="118" spans="16:52" x14ac:dyDescent="0.25">
      <c r="P118" s="40" t="s">
        <v>85</v>
      </c>
      <c r="Q118" s="41" t="s">
        <v>63</v>
      </c>
      <c r="R118" s="41" t="s">
        <v>63</v>
      </c>
      <c r="S118" s="41" t="s">
        <v>63</v>
      </c>
      <c r="T118" s="41" t="s">
        <v>63</v>
      </c>
      <c r="U118" s="18"/>
      <c r="V118" s="18"/>
      <c r="W118" s="61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62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</row>
    <row r="119" spans="16:52" x14ac:dyDescent="0.25">
      <c r="P119" s="40" t="s">
        <v>79</v>
      </c>
      <c r="Q119" s="41"/>
      <c r="R119" s="41"/>
      <c r="S119" s="41"/>
      <c r="T119" s="41"/>
      <c r="U119" s="18"/>
      <c r="V119" s="18"/>
      <c r="W119" s="61"/>
      <c r="X119" s="21" t="s">
        <v>98</v>
      </c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62"/>
      <c r="AL119" s="21" t="s">
        <v>98</v>
      </c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</row>
    <row r="120" spans="16:52" x14ac:dyDescent="0.25">
      <c r="P120" s="40" t="s">
        <v>80</v>
      </c>
      <c r="Q120" s="41"/>
      <c r="R120" s="41"/>
      <c r="S120" s="41"/>
      <c r="T120" s="41"/>
      <c r="U120" s="18"/>
      <c r="V120" s="18"/>
      <c r="W120" s="61"/>
      <c r="X120" s="21" t="s">
        <v>99</v>
      </c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62"/>
      <c r="AL120" s="21" t="s">
        <v>99</v>
      </c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</row>
    <row r="121" spans="16:52" x14ac:dyDescent="0.25">
      <c r="P121" s="40" t="s">
        <v>81</v>
      </c>
      <c r="Q121" s="41"/>
      <c r="R121" s="41"/>
      <c r="S121" s="41"/>
      <c r="T121" s="41"/>
      <c r="U121" s="18"/>
      <c r="V121" s="18"/>
      <c r="W121" s="61"/>
      <c r="X121" s="21" t="s">
        <v>100</v>
      </c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62"/>
      <c r="AL121" s="21" t="s">
        <v>100</v>
      </c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</row>
    <row r="122" spans="16:52" x14ac:dyDescent="0.25">
      <c r="P122" s="40"/>
      <c r="Q122" s="41"/>
      <c r="R122" s="41"/>
      <c r="S122" s="41"/>
      <c r="T122" s="41"/>
      <c r="U122" s="18"/>
      <c r="V122" s="18"/>
      <c r="W122" s="61"/>
      <c r="X122" s="21" t="s">
        <v>101</v>
      </c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62"/>
      <c r="AL122" s="21" t="s">
        <v>101</v>
      </c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</row>
    <row r="123" spans="16:52" x14ac:dyDescent="0.25">
      <c r="P123" s="40" t="s">
        <v>86</v>
      </c>
      <c r="Q123" s="41">
        <v>6</v>
      </c>
      <c r="R123" s="41">
        <v>2.7719999999999998</v>
      </c>
      <c r="S123" s="41">
        <v>2.1659999999999999</v>
      </c>
      <c r="T123" s="41">
        <v>0.61770000000000003</v>
      </c>
      <c r="U123" s="18"/>
      <c r="V123" s="18"/>
      <c r="W123" s="61"/>
      <c r="X123" s="21" t="s">
        <v>151</v>
      </c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62"/>
      <c r="AL123" s="21" t="s">
        <v>152</v>
      </c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</row>
    <row r="124" spans="16:52" x14ac:dyDescent="0.25">
      <c r="P124" s="18"/>
      <c r="Q124" s="18"/>
      <c r="R124" s="18"/>
      <c r="S124" s="18"/>
      <c r="T124" s="18"/>
      <c r="U124" s="18"/>
      <c r="V124" s="18"/>
      <c r="W124" s="45"/>
      <c r="X124" s="46"/>
      <c r="Y124" s="46"/>
      <c r="Z124" s="46"/>
      <c r="AA124" s="46"/>
      <c r="AB124" s="46"/>
      <c r="AC124" s="18"/>
      <c r="AD124" s="18"/>
      <c r="AE124" s="18"/>
      <c r="AF124" s="18"/>
      <c r="AG124" s="18"/>
      <c r="AH124" s="18"/>
      <c r="AI124" s="18"/>
      <c r="AJ124" s="18"/>
      <c r="AK124" s="62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</row>
    <row r="125" spans="16:52" x14ac:dyDescent="0.25">
      <c r="P125" s="44"/>
      <c r="Q125" s="44"/>
      <c r="R125" s="44"/>
      <c r="S125" s="44"/>
      <c r="T125" s="44"/>
      <c r="U125" s="44"/>
      <c r="V125" s="44"/>
      <c r="W125" s="45" t="s">
        <v>116</v>
      </c>
      <c r="X125" s="46"/>
      <c r="Y125" s="46"/>
      <c r="Z125" s="46"/>
      <c r="AA125" s="46"/>
      <c r="AB125" s="46"/>
      <c r="AC125" s="18"/>
      <c r="AD125" s="18"/>
      <c r="AE125" s="18"/>
      <c r="AF125" s="18"/>
      <c r="AG125" s="18"/>
      <c r="AH125" s="18"/>
      <c r="AI125" s="18"/>
      <c r="AJ125" s="18"/>
      <c r="AK125" s="62"/>
      <c r="AL125" s="18"/>
      <c r="AM125" s="18"/>
      <c r="AN125" s="18"/>
      <c r="AO125" s="18"/>
      <c r="AP125" s="18"/>
      <c r="AQ125" s="18"/>
      <c r="AR125" s="44"/>
      <c r="AS125" s="44"/>
      <c r="AT125" s="44"/>
      <c r="AU125" s="44"/>
      <c r="AV125" s="44"/>
      <c r="AW125" s="44"/>
      <c r="AX125" s="44"/>
      <c r="AY125" s="44"/>
    </row>
    <row r="126" spans="16:52" x14ac:dyDescent="0.25">
      <c r="P126" s="18"/>
      <c r="Q126" s="18"/>
      <c r="R126" s="18"/>
      <c r="S126" s="18"/>
      <c r="T126" s="18"/>
      <c r="U126" s="18"/>
      <c r="V126" s="18"/>
      <c r="W126" s="47" t="s">
        <v>117</v>
      </c>
      <c r="X126" s="48">
        <v>9.7669999999999995</v>
      </c>
      <c r="Y126" s="48"/>
      <c r="Z126" s="48"/>
      <c r="AA126" s="48"/>
      <c r="AB126" s="48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18"/>
      <c r="AS126" s="18"/>
      <c r="AT126" s="18"/>
      <c r="AU126" s="18"/>
      <c r="AV126" s="18"/>
      <c r="AW126" s="18"/>
      <c r="AX126" s="18"/>
      <c r="AY126" s="18"/>
      <c r="AZ126" s="25"/>
    </row>
    <row r="127" spans="16:52" x14ac:dyDescent="0.25">
      <c r="P127" s="18"/>
      <c r="Q127" s="18"/>
      <c r="R127" s="18"/>
      <c r="S127" s="18"/>
      <c r="T127" s="18"/>
      <c r="U127" s="18"/>
      <c r="V127" s="18"/>
      <c r="W127" s="45" t="s">
        <v>79</v>
      </c>
      <c r="X127" s="46">
        <v>2.07E-2</v>
      </c>
      <c r="Y127" s="46"/>
      <c r="Z127" s="46"/>
      <c r="AA127" s="46"/>
      <c r="AB127" s="46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25"/>
    </row>
    <row r="128" spans="16:52" x14ac:dyDescent="0.25">
      <c r="P128" s="18"/>
      <c r="Q128" s="18"/>
      <c r="R128" s="18"/>
      <c r="S128" s="18"/>
      <c r="T128" s="18"/>
      <c r="U128" s="18"/>
      <c r="V128" s="18"/>
      <c r="W128" s="45" t="s">
        <v>81</v>
      </c>
      <c r="X128" s="46" t="s">
        <v>118</v>
      </c>
      <c r="Y128" s="46"/>
      <c r="Z128" s="46"/>
      <c r="AA128" s="46"/>
      <c r="AB128" s="46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25"/>
    </row>
    <row r="129" spans="15:76" x14ac:dyDescent="0.25">
      <c r="P129" s="18"/>
      <c r="Q129" s="18"/>
      <c r="R129" s="18"/>
      <c r="S129" s="18"/>
      <c r="T129" s="18"/>
      <c r="U129" s="18"/>
      <c r="V129" s="18"/>
      <c r="W129" s="45" t="s">
        <v>119</v>
      </c>
      <c r="X129" s="46" t="s">
        <v>61</v>
      </c>
      <c r="Y129" s="46"/>
      <c r="Z129" s="46"/>
      <c r="AA129" s="46"/>
      <c r="AB129" s="46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25"/>
    </row>
    <row r="130" spans="15:76" x14ac:dyDescent="0.25">
      <c r="P130" s="18"/>
      <c r="Q130" s="18"/>
      <c r="R130" s="18"/>
      <c r="S130" s="18"/>
      <c r="T130" s="18"/>
      <c r="U130" s="18"/>
      <c r="V130" s="18"/>
      <c r="W130" s="45"/>
      <c r="X130" s="46"/>
      <c r="Y130" s="46"/>
      <c r="Z130" s="46"/>
      <c r="AA130" s="46"/>
      <c r="AB130" s="46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25"/>
    </row>
    <row r="131" spans="15:76" x14ac:dyDescent="0.25">
      <c r="P131" s="18"/>
      <c r="Q131" s="18"/>
      <c r="R131" s="18"/>
      <c r="S131" s="18"/>
      <c r="T131" s="18"/>
      <c r="U131" s="18"/>
      <c r="V131" s="18"/>
      <c r="W131" s="45" t="s">
        <v>120</v>
      </c>
      <c r="X131" s="46" t="s">
        <v>121</v>
      </c>
      <c r="Y131" s="46" t="s">
        <v>122</v>
      </c>
      <c r="Z131" s="46" t="s">
        <v>123</v>
      </c>
      <c r="AA131" s="46"/>
      <c r="AB131" s="46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25"/>
    </row>
    <row r="132" spans="15:76" x14ac:dyDescent="0.25">
      <c r="P132" s="18"/>
      <c r="Q132" s="18"/>
      <c r="R132" s="18"/>
      <c r="S132" s="18"/>
      <c r="T132" s="18"/>
      <c r="U132" s="18"/>
      <c r="V132" s="18"/>
      <c r="W132" s="45" t="s">
        <v>124</v>
      </c>
      <c r="X132" s="46">
        <v>2.5619999999999998</v>
      </c>
      <c r="Y132" s="46">
        <v>3</v>
      </c>
      <c r="Z132" s="46">
        <v>0.85409999999999997</v>
      </c>
      <c r="AA132" s="46"/>
      <c r="AB132" s="46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25"/>
    </row>
    <row r="133" spans="15:76" x14ac:dyDescent="0.25">
      <c r="P133" s="18"/>
      <c r="Q133" s="18"/>
      <c r="R133" s="18"/>
      <c r="S133" s="18"/>
      <c r="T133" s="18"/>
      <c r="U133" s="18"/>
      <c r="V133" s="18"/>
      <c r="W133" s="45" t="s">
        <v>125</v>
      </c>
      <c r="X133" s="46">
        <v>1.2330000000000001</v>
      </c>
      <c r="Y133" s="46">
        <v>20</v>
      </c>
      <c r="Z133" s="46">
        <v>6.166E-2</v>
      </c>
      <c r="AA133" s="46"/>
      <c r="AB133" s="46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25"/>
    </row>
    <row r="134" spans="15:76" x14ac:dyDescent="0.25">
      <c r="P134" s="18"/>
      <c r="Q134" s="18"/>
      <c r="R134" s="18"/>
      <c r="S134" s="18"/>
      <c r="T134" s="18"/>
      <c r="U134" s="18"/>
      <c r="V134" s="18"/>
      <c r="W134" s="45" t="s">
        <v>126</v>
      </c>
      <c r="X134" s="46">
        <v>3.7959999999999998</v>
      </c>
      <c r="Y134" s="46">
        <v>23</v>
      </c>
      <c r="Z134" s="46"/>
      <c r="AA134" s="46"/>
      <c r="AB134" s="46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25"/>
    </row>
    <row r="135" spans="15:76" x14ac:dyDescent="0.25">
      <c r="P135" s="18"/>
      <c r="Q135" s="18"/>
      <c r="R135" s="18"/>
      <c r="S135" s="18"/>
      <c r="T135" s="18"/>
      <c r="U135" s="18"/>
      <c r="V135" s="18"/>
      <c r="W135" s="45"/>
      <c r="X135" s="46"/>
      <c r="Y135" s="46"/>
      <c r="Z135" s="46"/>
      <c r="AA135" s="46"/>
      <c r="AB135" s="46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25"/>
    </row>
    <row r="136" spans="15:76" x14ac:dyDescent="0.25">
      <c r="P136" s="18"/>
      <c r="Q136" s="18"/>
      <c r="R136" s="18"/>
      <c r="S136" s="18"/>
      <c r="T136" s="18"/>
      <c r="U136" s="18"/>
      <c r="V136" s="18"/>
      <c r="W136" s="45" t="s">
        <v>127</v>
      </c>
      <c r="X136" s="46" t="s">
        <v>128</v>
      </c>
      <c r="Y136" s="46" t="s">
        <v>129</v>
      </c>
      <c r="Z136" s="46" t="s">
        <v>130</v>
      </c>
      <c r="AA136" s="46" t="s">
        <v>131</v>
      </c>
      <c r="AB136" s="46" t="s">
        <v>132</v>
      </c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25"/>
    </row>
    <row r="137" spans="15:76" x14ac:dyDescent="0.25">
      <c r="P137" s="18"/>
      <c r="Q137" s="18"/>
      <c r="R137" s="18"/>
      <c r="S137" s="18"/>
      <c r="T137" s="18"/>
      <c r="U137" s="18"/>
      <c r="V137" s="18"/>
      <c r="W137" s="45" t="s">
        <v>133</v>
      </c>
      <c r="X137" s="46">
        <v>0.53810000000000002</v>
      </c>
      <c r="Y137" s="46">
        <v>5.3079999999999998</v>
      </c>
      <c r="Z137" s="46" t="s">
        <v>61</v>
      </c>
      <c r="AA137" s="46" t="s">
        <v>134</v>
      </c>
      <c r="AB137" s="46" t="s">
        <v>155</v>
      </c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25"/>
    </row>
    <row r="138" spans="15:76" x14ac:dyDescent="0.25">
      <c r="P138" s="18"/>
      <c r="Q138" s="18"/>
      <c r="R138" s="18"/>
      <c r="S138" s="18"/>
      <c r="T138" s="18"/>
      <c r="U138" s="18"/>
      <c r="V138" s="18"/>
      <c r="W138" s="45" t="s">
        <v>136</v>
      </c>
      <c r="X138" s="46">
        <v>0.63900000000000001</v>
      </c>
      <c r="Y138" s="46">
        <v>6.3040000000000003</v>
      </c>
      <c r="Z138" s="46" t="s">
        <v>61</v>
      </c>
      <c r="AA138" s="46" t="s">
        <v>134</v>
      </c>
      <c r="AB138" s="46" t="s">
        <v>156</v>
      </c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25"/>
    </row>
    <row r="139" spans="15:76" x14ac:dyDescent="0.25">
      <c r="P139" s="18"/>
      <c r="Q139" s="18"/>
      <c r="R139" s="18"/>
      <c r="S139" s="18"/>
      <c r="T139" s="18"/>
      <c r="U139" s="18"/>
      <c r="V139" s="18"/>
      <c r="W139" s="45" t="s">
        <v>138</v>
      </c>
      <c r="X139" s="46">
        <v>0.89710000000000001</v>
      </c>
      <c r="Y139" s="46">
        <v>8.8490000000000002</v>
      </c>
      <c r="Z139" s="46" t="s">
        <v>61</v>
      </c>
      <c r="AA139" s="46" t="s">
        <v>111</v>
      </c>
      <c r="AB139" s="46" t="s">
        <v>157</v>
      </c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25"/>
    </row>
    <row r="140" spans="15:76" x14ac:dyDescent="0.25">
      <c r="P140" s="18"/>
      <c r="Q140" s="18"/>
      <c r="R140" s="18"/>
      <c r="S140" s="18"/>
      <c r="T140" s="18"/>
      <c r="U140" s="18"/>
      <c r="V140" s="18"/>
      <c r="W140" s="45" t="s">
        <v>140</v>
      </c>
      <c r="X140" s="46">
        <v>0.10100000000000001</v>
      </c>
      <c r="Y140" s="46">
        <v>0.99629999999999996</v>
      </c>
      <c r="Z140" s="46" t="s">
        <v>141</v>
      </c>
      <c r="AA140" s="46" t="s">
        <v>62</v>
      </c>
      <c r="AB140" s="46" t="s">
        <v>158</v>
      </c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25"/>
    </row>
    <row r="141" spans="15:76" x14ac:dyDescent="0.25">
      <c r="P141" s="18"/>
      <c r="Q141" s="18"/>
      <c r="R141" s="18"/>
      <c r="S141" s="18"/>
      <c r="T141" s="18"/>
      <c r="U141" s="18"/>
      <c r="V141" s="18"/>
      <c r="W141" s="45" t="s">
        <v>143</v>
      </c>
      <c r="X141" s="46">
        <v>0.35899999999999999</v>
      </c>
      <c r="Y141" s="46">
        <v>3.5409999999999999</v>
      </c>
      <c r="Z141" s="46" t="s">
        <v>141</v>
      </c>
      <c r="AA141" s="46" t="s">
        <v>62</v>
      </c>
      <c r="AB141" s="46" t="s">
        <v>159</v>
      </c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25"/>
    </row>
    <row r="142" spans="15:76" x14ac:dyDescent="0.25">
      <c r="P142" s="18"/>
      <c r="Q142" s="18"/>
      <c r="R142" s="18"/>
      <c r="S142" s="18"/>
      <c r="T142" s="18"/>
      <c r="U142" s="18"/>
      <c r="V142" s="18"/>
      <c r="W142" s="45" t="s">
        <v>145</v>
      </c>
      <c r="X142" s="46">
        <v>0.25800000000000001</v>
      </c>
      <c r="Y142" s="46">
        <v>2.5449999999999999</v>
      </c>
      <c r="Z142" s="46" t="s">
        <v>141</v>
      </c>
      <c r="AA142" s="46" t="s">
        <v>62</v>
      </c>
      <c r="AB142" s="46" t="s">
        <v>160</v>
      </c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25"/>
    </row>
    <row r="143" spans="15:76" x14ac:dyDescent="0.25">
      <c r="P143" s="44"/>
      <c r="Q143" s="44"/>
      <c r="R143" s="44"/>
      <c r="S143" s="44"/>
      <c r="T143" s="44"/>
      <c r="U143" s="44"/>
      <c r="V143" s="44"/>
      <c r="W143" s="51"/>
      <c r="X143" s="52"/>
      <c r="Y143" s="52"/>
      <c r="Z143" s="52"/>
      <c r="AA143" s="52"/>
      <c r="AB143" s="52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</row>
    <row r="144" spans="15:76" x14ac:dyDescent="0.25">
      <c r="O144" s="32"/>
      <c r="P144" s="61" t="s">
        <v>161</v>
      </c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</row>
    <row r="145" spans="15:76" x14ac:dyDescent="0.25">
      <c r="O145" s="32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</row>
    <row r="146" spans="15:76" x14ac:dyDescent="0.25">
      <c r="O146" s="32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/>
      <c r="AW146" s="61"/>
      <c r="AX146" s="61"/>
      <c r="AY146" s="61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</row>
    <row r="147" spans="15:76" x14ac:dyDescent="0.25">
      <c r="O147" s="32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32"/>
      <c r="BV147" s="32"/>
      <c r="BW147" s="32"/>
      <c r="BX147" s="32"/>
    </row>
    <row r="148" spans="15:76" x14ac:dyDescent="0.25">
      <c r="P148" s="18"/>
      <c r="Q148" s="18"/>
      <c r="R148" s="18"/>
      <c r="S148" s="18"/>
      <c r="T148" s="18"/>
      <c r="U148" s="18"/>
      <c r="V148" s="18"/>
      <c r="W148" s="61" t="s">
        <v>162</v>
      </c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61"/>
      <c r="AT148" s="61"/>
      <c r="AU148" s="18"/>
      <c r="AV148" s="18"/>
      <c r="AW148" s="18"/>
      <c r="AX148" s="18"/>
      <c r="AY148" s="18"/>
    </row>
    <row r="149" spans="15:76" x14ac:dyDescent="0.25">
      <c r="P149" s="42"/>
      <c r="Q149" s="43" t="s">
        <v>59</v>
      </c>
      <c r="R149" s="43" t="s">
        <v>36</v>
      </c>
      <c r="S149" s="43" t="s">
        <v>43</v>
      </c>
      <c r="T149" s="43" t="s">
        <v>50</v>
      </c>
      <c r="U149" s="18"/>
      <c r="V149" s="18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61"/>
      <c r="AT149" s="61"/>
      <c r="AU149" s="18"/>
      <c r="AV149" s="18"/>
      <c r="AW149" s="18"/>
      <c r="AX149" s="18"/>
      <c r="AY149" s="18"/>
    </row>
    <row r="150" spans="15:76" x14ac:dyDescent="0.25">
      <c r="P150" s="40" t="s">
        <v>64</v>
      </c>
      <c r="Q150" s="41">
        <v>6</v>
      </c>
      <c r="R150" s="41">
        <v>6</v>
      </c>
      <c r="S150" s="41">
        <v>6</v>
      </c>
      <c r="T150" s="41">
        <v>6</v>
      </c>
      <c r="U150" s="18"/>
      <c r="V150" s="61" t="s">
        <v>59</v>
      </c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61" t="s">
        <v>36</v>
      </c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</row>
    <row r="151" spans="15:76" x14ac:dyDescent="0.25">
      <c r="P151" s="40"/>
      <c r="Q151" s="41"/>
      <c r="R151" s="41"/>
      <c r="S151" s="41"/>
      <c r="T151" s="41"/>
      <c r="U151" s="18"/>
      <c r="V151" s="61"/>
      <c r="W151" s="16" t="s">
        <v>88</v>
      </c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61"/>
      <c r="AM151" s="63" t="s">
        <v>88</v>
      </c>
      <c r="AN151" s="63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</row>
    <row r="152" spans="15:76" x14ac:dyDescent="0.25">
      <c r="P152" s="40" t="s">
        <v>65</v>
      </c>
      <c r="Q152" s="41">
        <v>0.44850000000000001</v>
      </c>
      <c r="R152" s="41">
        <v>0.51639999999999997</v>
      </c>
      <c r="S152" s="41">
        <v>0.31669999999999998</v>
      </c>
      <c r="T152" s="41">
        <v>8.5900000000000004E-2</v>
      </c>
      <c r="U152" s="18"/>
      <c r="V152" s="61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61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</row>
    <row r="153" spans="15:76" x14ac:dyDescent="0.25">
      <c r="P153" s="40" t="s">
        <v>66</v>
      </c>
      <c r="Q153" s="41">
        <v>0.6583</v>
      </c>
      <c r="R153" s="41">
        <v>0.78149999999999997</v>
      </c>
      <c r="S153" s="41">
        <v>0.32090000000000002</v>
      </c>
      <c r="T153" s="41">
        <v>9.2480000000000007E-2</v>
      </c>
      <c r="U153" s="18"/>
      <c r="V153" s="61"/>
      <c r="W153" s="34" t="s">
        <v>89</v>
      </c>
      <c r="X153" s="34" t="s">
        <v>90</v>
      </c>
      <c r="Y153" s="34" t="s">
        <v>91</v>
      </c>
      <c r="Z153" s="34" t="s">
        <v>92</v>
      </c>
      <c r="AA153" s="34" t="s">
        <v>65</v>
      </c>
      <c r="AB153" s="34" t="s">
        <v>69</v>
      </c>
      <c r="AC153" s="34" t="s">
        <v>72</v>
      </c>
      <c r="AD153" s="34" t="s">
        <v>93</v>
      </c>
      <c r="AE153" s="18"/>
      <c r="AF153" s="18"/>
      <c r="AG153" s="18"/>
      <c r="AH153" s="18"/>
      <c r="AI153" s="18"/>
      <c r="AJ153" s="18"/>
      <c r="AK153" s="18"/>
      <c r="AL153" s="61"/>
      <c r="AM153" s="34" t="s">
        <v>89</v>
      </c>
      <c r="AN153" s="34" t="s">
        <v>90</v>
      </c>
      <c r="AO153" s="34" t="s">
        <v>91</v>
      </c>
      <c r="AP153" s="34" t="s">
        <v>92</v>
      </c>
      <c r="AQ153" s="34" t="s">
        <v>65</v>
      </c>
      <c r="AR153" s="34" t="s">
        <v>69</v>
      </c>
      <c r="AS153" s="34" t="s">
        <v>72</v>
      </c>
      <c r="AT153" s="34" t="s">
        <v>93</v>
      </c>
      <c r="AU153" s="18"/>
      <c r="AV153" s="18"/>
      <c r="AW153" s="18"/>
      <c r="AX153" s="18"/>
      <c r="AY153" s="18"/>
    </row>
    <row r="154" spans="15:76" x14ac:dyDescent="0.25">
      <c r="P154" s="40" t="s">
        <v>67</v>
      </c>
      <c r="Q154" s="41">
        <v>1.1220000000000001</v>
      </c>
      <c r="R154" s="41">
        <v>1.151</v>
      </c>
      <c r="S154" s="41">
        <v>0.54479999999999995</v>
      </c>
      <c r="T154" s="41">
        <v>0.3226</v>
      </c>
      <c r="U154" s="18"/>
      <c r="V154" s="61"/>
      <c r="W154" s="35" t="s">
        <v>94</v>
      </c>
      <c r="X154" s="36">
        <v>6</v>
      </c>
      <c r="Y154" s="36">
        <v>0</v>
      </c>
      <c r="Z154" s="36">
        <v>6</v>
      </c>
      <c r="AA154" s="37">
        <v>0.44846419999999998</v>
      </c>
      <c r="AB154" s="37">
        <v>1.2953950000000001</v>
      </c>
      <c r="AC154" s="37">
        <v>1</v>
      </c>
      <c r="AD154" s="37">
        <v>0.35159639050543734</v>
      </c>
      <c r="AE154" s="18"/>
      <c r="AF154" s="18"/>
      <c r="AG154" s="18"/>
      <c r="AH154" s="18"/>
      <c r="AI154" s="18"/>
      <c r="AJ154" s="18"/>
      <c r="AK154" s="18"/>
      <c r="AL154" s="61"/>
      <c r="AM154" s="35" t="s">
        <v>94</v>
      </c>
      <c r="AN154" s="36">
        <v>6</v>
      </c>
      <c r="AO154" s="36">
        <v>0</v>
      </c>
      <c r="AP154" s="36">
        <v>6</v>
      </c>
      <c r="AQ154" s="37">
        <v>0.51641329999999996</v>
      </c>
      <c r="AR154" s="37">
        <v>1.4723470000000001</v>
      </c>
      <c r="AS154" s="37">
        <v>1.0715678333333334</v>
      </c>
      <c r="AT154" s="37">
        <v>0.3351016745110097</v>
      </c>
      <c r="AU154" s="18"/>
      <c r="AV154" s="18"/>
      <c r="AW154" s="18"/>
      <c r="AX154" s="18"/>
      <c r="AY154" s="18"/>
    </row>
    <row r="155" spans="15:76" x14ac:dyDescent="0.25">
      <c r="P155" s="40" t="s">
        <v>68</v>
      </c>
      <c r="Q155" s="41">
        <v>1.2869999999999999</v>
      </c>
      <c r="R155" s="41">
        <v>1.319</v>
      </c>
      <c r="S155" s="41">
        <v>0.76280000000000003</v>
      </c>
      <c r="T155" s="41">
        <v>0.5202</v>
      </c>
      <c r="U155" s="18"/>
      <c r="V155" s="61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61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</row>
    <row r="156" spans="15:76" x14ac:dyDescent="0.25">
      <c r="P156" s="40" t="s">
        <v>69</v>
      </c>
      <c r="Q156" s="41">
        <v>1.2949999999999999</v>
      </c>
      <c r="R156" s="41">
        <v>1.472</v>
      </c>
      <c r="S156" s="41">
        <v>0.83960000000000001</v>
      </c>
      <c r="T156" s="41">
        <v>0.66569999999999996</v>
      </c>
      <c r="U156" s="18"/>
      <c r="V156" s="61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61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</row>
    <row r="157" spans="15:76" x14ac:dyDescent="0.25">
      <c r="P157" s="40"/>
      <c r="Q157" s="41"/>
      <c r="R157" s="41"/>
      <c r="S157" s="41"/>
      <c r="T157" s="41"/>
      <c r="U157" s="18"/>
      <c r="V157" s="61"/>
      <c r="W157" s="18" t="s">
        <v>154</v>
      </c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61"/>
      <c r="AM157" s="64" t="s">
        <v>154</v>
      </c>
      <c r="AN157" s="64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</row>
    <row r="158" spans="15:76" x14ac:dyDescent="0.25">
      <c r="P158" s="40" t="s">
        <v>72</v>
      </c>
      <c r="Q158" s="41">
        <v>1</v>
      </c>
      <c r="R158" s="41">
        <v>1.0720000000000001</v>
      </c>
      <c r="S158" s="41">
        <v>0.55089999999999995</v>
      </c>
      <c r="T158" s="41">
        <v>0.32719999999999999</v>
      </c>
      <c r="U158" s="18"/>
      <c r="V158" s="61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61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</row>
    <row r="159" spans="15:76" x14ac:dyDescent="0.25">
      <c r="P159" s="40" t="s">
        <v>73</v>
      </c>
      <c r="Q159" s="41">
        <v>0.35160000000000002</v>
      </c>
      <c r="R159" s="41">
        <v>0.33510000000000001</v>
      </c>
      <c r="S159" s="41">
        <v>0.224</v>
      </c>
      <c r="T159" s="41">
        <v>0.23749999999999999</v>
      </c>
      <c r="U159" s="18"/>
      <c r="V159" s="61"/>
      <c r="W159" s="35" t="s">
        <v>85</v>
      </c>
      <c r="X159" s="38">
        <v>0.85316776805982186</v>
      </c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61"/>
      <c r="AM159" s="35" t="s">
        <v>85</v>
      </c>
      <c r="AN159" s="38">
        <v>0.94784504269437186</v>
      </c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</row>
    <row r="160" spans="15:76" x14ac:dyDescent="0.25">
      <c r="P160" s="40" t="s">
        <v>74</v>
      </c>
      <c r="Q160" s="41">
        <v>0.14349999999999999</v>
      </c>
      <c r="R160" s="41">
        <v>0.1368</v>
      </c>
      <c r="S160" s="41">
        <v>9.1429999999999997E-2</v>
      </c>
      <c r="T160" s="41">
        <v>9.6960000000000005E-2</v>
      </c>
      <c r="U160" s="18"/>
      <c r="V160" s="61"/>
      <c r="W160" s="35" t="s">
        <v>96</v>
      </c>
      <c r="X160" s="38">
        <v>0.16692932484395787</v>
      </c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61"/>
      <c r="AM160" s="35" t="s">
        <v>96</v>
      </c>
      <c r="AN160" s="38">
        <v>0.72280104928749678</v>
      </c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</row>
    <row r="161" spans="16:51" x14ac:dyDescent="0.25">
      <c r="P161" s="40"/>
      <c r="Q161" s="41"/>
      <c r="R161" s="41"/>
      <c r="S161" s="41"/>
      <c r="T161" s="41"/>
      <c r="U161" s="18"/>
      <c r="V161" s="61"/>
      <c r="W161" s="35" t="s">
        <v>97</v>
      </c>
      <c r="X161" s="39">
        <v>0.05</v>
      </c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61"/>
      <c r="AM161" s="35" t="s">
        <v>97</v>
      </c>
      <c r="AN161" s="39">
        <v>0.05</v>
      </c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</row>
    <row r="162" spans="16:51" x14ac:dyDescent="0.25">
      <c r="P162" s="40" t="s">
        <v>75</v>
      </c>
      <c r="Q162" s="41">
        <v>0.63100000000000001</v>
      </c>
      <c r="R162" s="41">
        <v>0.71989999999999998</v>
      </c>
      <c r="S162" s="41">
        <v>0.31590000000000001</v>
      </c>
      <c r="T162" s="41">
        <v>7.7939999999999995E-2</v>
      </c>
      <c r="U162" s="18"/>
      <c r="V162" s="61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61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</row>
    <row r="163" spans="16:51" x14ac:dyDescent="0.25">
      <c r="P163" s="40" t="s">
        <v>76</v>
      </c>
      <c r="Q163" s="41">
        <v>1.369</v>
      </c>
      <c r="R163" s="41">
        <v>1.423</v>
      </c>
      <c r="S163" s="41">
        <v>0.78590000000000004</v>
      </c>
      <c r="T163" s="41">
        <v>0.57650000000000001</v>
      </c>
      <c r="U163" s="18"/>
      <c r="V163" s="61"/>
      <c r="W163" s="21" t="s">
        <v>98</v>
      </c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61"/>
      <c r="AM163" s="21" t="s">
        <v>98</v>
      </c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</row>
    <row r="164" spans="16:51" x14ac:dyDescent="0.25">
      <c r="P164" s="40"/>
      <c r="Q164" s="41"/>
      <c r="R164" s="41"/>
      <c r="S164" s="41"/>
      <c r="T164" s="41"/>
      <c r="U164" s="18"/>
      <c r="V164" s="61"/>
      <c r="W164" s="21" t="s">
        <v>99</v>
      </c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61"/>
      <c r="AM164" s="21" t="s">
        <v>99</v>
      </c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</row>
    <row r="165" spans="16:51" x14ac:dyDescent="0.25">
      <c r="P165" s="40" t="s">
        <v>77</v>
      </c>
      <c r="Q165" s="41"/>
      <c r="R165" s="41"/>
      <c r="S165" s="41"/>
      <c r="T165" s="41"/>
      <c r="U165" s="18"/>
      <c r="V165" s="61"/>
      <c r="W165" s="21" t="s">
        <v>100</v>
      </c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61"/>
      <c r="AM165" s="21" t="s">
        <v>100</v>
      </c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</row>
    <row r="166" spans="16:51" x14ac:dyDescent="0.25">
      <c r="P166" s="40" t="s">
        <v>78</v>
      </c>
      <c r="Q166" s="41">
        <v>0.27700000000000002</v>
      </c>
      <c r="R166" s="41">
        <v>0.24030000000000001</v>
      </c>
      <c r="S166" s="41">
        <v>0.20250000000000001</v>
      </c>
      <c r="T166" s="41">
        <v>0.21579999999999999</v>
      </c>
      <c r="U166" s="18"/>
      <c r="V166" s="61"/>
      <c r="W166" s="21" t="s">
        <v>101</v>
      </c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61"/>
      <c r="AM166" s="21" t="s">
        <v>101</v>
      </c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</row>
    <row r="167" spans="16:51" x14ac:dyDescent="0.25">
      <c r="P167" s="40" t="s">
        <v>79</v>
      </c>
      <c r="Q167" s="41" t="s">
        <v>60</v>
      </c>
      <c r="R167" s="41" t="s">
        <v>60</v>
      </c>
      <c r="S167" s="41" t="s">
        <v>60</v>
      </c>
      <c r="T167" s="41" t="s">
        <v>60</v>
      </c>
      <c r="U167" s="18"/>
      <c r="V167" s="18"/>
      <c r="W167" s="21" t="s">
        <v>163</v>
      </c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61"/>
      <c r="AM167" s="21" t="s">
        <v>164</v>
      </c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</row>
    <row r="168" spans="16:51" x14ac:dyDescent="0.25">
      <c r="P168" s="40" t="s">
        <v>80</v>
      </c>
      <c r="Q168" s="41" t="s">
        <v>61</v>
      </c>
      <c r="R168" s="41" t="s">
        <v>61</v>
      </c>
      <c r="S168" s="41" t="s">
        <v>61</v>
      </c>
      <c r="T168" s="41" t="s">
        <v>61</v>
      </c>
      <c r="U168" s="18"/>
      <c r="V168" s="61" t="s">
        <v>43</v>
      </c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62" t="s">
        <v>104</v>
      </c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</row>
    <row r="169" spans="16:51" x14ac:dyDescent="0.25">
      <c r="P169" s="40" t="s">
        <v>81</v>
      </c>
      <c r="Q169" s="41" t="s">
        <v>62</v>
      </c>
      <c r="R169" s="41" t="s">
        <v>62</v>
      </c>
      <c r="S169" s="41" t="s">
        <v>62</v>
      </c>
      <c r="T169" s="41" t="s">
        <v>62</v>
      </c>
      <c r="U169" s="18"/>
      <c r="V169" s="61"/>
      <c r="W169" s="16" t="s">
        <v>88</v>
      </c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62"/>
      <c r="AM169" s="18" t="s">
        <v>88</v>
      </c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</row>
    <row r="170" spans="16:51" x14ac:dyDescent="0.25">
      <c r="P170" s="40"/>
      <c r="Q170" s="41"/>
      <c r="R170" s="41"/>
      <c r="S170" s="41"/>
      <c r="T170" s="41"/>
      <c r="U170" s="18"/>
      <c r="V170" s="61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62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</row>
    <row r="171" spans="16:51" x14ac:dyDescent="0.25">
      <c r="P171" s="40" t="s">
        <v>82</v>
      </c>
      <c r="Q171" s="41"/>
      <c r="R171" s="41"/>
      <c r="S171" s="41"/>
      <c r="T171" s="41"/>
      <c r="U171" s="18"/>
      <c r="V171" s="61"/>
      <c r="W171" s="34" t="s">
        <v>89</v>
      </c>
      <c r="X171" s="34" t="s">
        <v>90</v>
      </c>
      <c r="Y171" s="34" t="s">
        <v>91</v>
      </c>
      <c r="Z171" s="34" t="s">
        <v>92</v>
      </c>
      <c r="AA171" s="34" t="s">
        <v>65</v>
      </c>
      <c r="AB171" s="34" t="s">
        <v>69</v>
      </c>
      <c r="AC171" s="34" t="s">
        <v>72</v>
      </c>
      <c r="AD171" s="34" t="s">
        <v>93</v>
      </c>
      <c r="AE171" s="18"/>
      <c r="AF171" s="18"/>
      <c r="AG171" s="18"/>
      <c r="AH171" s="18"/>
      <c r="AI171" s="18"/>
      <c r="AJ171" s="18"/>
      <c r="AK171" s="18"/>
      <c r="AL171" s="62"/>
      <c r="AM171" s="34" t="s">
        <v>89</v>
      </c>
      <c r="AN171" s="34" t="s">
        <v>90</v>
      </c>
      <c r="AO171" s="34" t="s">
        <v>91</v>
      </c>
      <c r="AP171" s="34" t="s">
        <v>92</v>
      </c>
      <c r="AQ171" s="34" t="s">
        <v>65</v>
      </c>
      <c r="AR171" s="34" t="s">
        <v>69</v>
      </c>
      <c r="AS171" s="34" t="s">
        <v>72</v>
      </c>
      <c r="AT171" s="34" t="s">
        <v>93</v>
      </c>
      <c r="AU171" s="18"/>
      <c r="AV171" s="18"/>
      <c r="AW171" s="18"/>
      <c r="AX171" s="18"/>
      <c r="AY171" s="18"/>
    </row>
    <row r="172" spans="16:51" x14ac:dyDescent="0.25">
      <c r="P172" s="40" t="s">
        <v>83</v>
      </c>
      <c r="Q172" s="41" t="s">
        <v>63</v>
      </c>
      <c r="R172" s="41" t="s">
        <v>63</v>
      </c>
      <c r="S172" s="41" t="s">
        <v>63</v>
      </c>
      <c r="T172" s="41" t="s">
        <v>63</v>
      </c>
      <c r="U172" s="18"/>
      <c r="V172" s="61"/>
      <c r="W172" s="35" t="s">
        <v>94</v>
      </c>
      <c r="X172" s="36">
        <v>6</v>
      </c>
      <c r="Y172" s="36">
        <v>0</v>
      </c>
      <c r="Z172" s="36">
        <v>6</v>
      </c>
      <c r="AA172" s="37">
        <v>0.31665209999999999</v>
      </c>
      <c r="AB172" s="37">
        <v>0.8395513</v>
      </c>
      <c r="AC172" s="37">
        <v>0.55088064999999997</v>
      </c>
      <c r="AD172" s="37">
        <v>0.22395806814020122</v>
      </c>
      <c r="AE172" s="18"/>
      <c r="AF172" s="18"/>
      <c r="AG172" s="18"/>
      <c r="AH172" s="18"/>
      <c r="AI172" s="18"/>
      <c r="AJ172" s="18"/>
      <c r="AK172" s="18"/>
      <c r="AL172" s="62"/>
      <c r="AM172" s="35" t="s">
        <v>94</v>
      </c>
      <c r="AN172" s="36">
        <v>6</v>
      </c>
      <c r="AO172" s="36">
        <v>0</v>
      </c>
      <c r="AP172" s="36">
        <v>6</v>
      </c>
      <c r="AQ172" s="37">
        <v>8.5895360000000004E-2</v>
      </c>
      <c r="AR172" s="37">
        <v>0.66568910000000003</v>
      </c>
      <c r="AS172" s="37">
        <v>0.32719905500000002</v>
      </c>
      <c r="AT172" s="37">
        <v>0.23751255072948221</v>
      </c>
      <c r="AU172" s="18"/>
      <c r="AV172" s="18"/>
      <c r="AW172" s="18"/>
      <c r="AX172" s="18"/>
      <c r="AY172" s="18"/>
    </row>
    <row r="173" spans="16:51" x14ac:dyDescent="0.25">
      <c r="P173" s="40" t="s">
        <v>79</v>
      </c>
      <c r="Q173" s="41"/>
      <c r="R173" s="41"/>
      <c r="S173" s="41"/>
      <c r="T173" s="41"/>
      <c r="U173" s="18"/>
      <c r="V173" s="61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62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</row>
    <row r="174" spans="16:51" x14ac:dyDescent="0.25">
      <c r="P174" s="40" t="s">
        <v>80</v>
      </c>
      <c r="Q174" s="41"/>
      <c r="R174" s="41"/>
      <c r="S174" s="41"/>
      <c r="T174" s="41"/>
      <c r="U174" s="18"/>
      <c r="V174" s="61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62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</row>
    <row r="175" spans="16:51" x14ac:dyDescent="0.25">
      <c r="P175" s="40" t="s">
        <v>81</v>
      </c>
      <c r="Q175" s="41"/>
      <c r="R175" s="41"/>
      <c r="S175" s="41"/>
      <c r="T175" s="41"/>
      <c r="U175" s="18"/>
      <c r="V175" s="61"/>
      <c r="W175" s="16" t="s">
        <v>167</v>
      </c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62"/>
      <c r="AM175" s="64" t="s">
        <v>167</v>
      </c>
      <c r="AN175" s="64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</row>
    <row r="176" spans="16:51" x14ac:dyDescent="0.25">
      <c r="P176" s="40"/>
      <c r="Q176" s="41"/>
      <c r="R176" s="41"/>
      <c r="S176" s="41"/>
      <c r="T176" s="41"/>
      <c r="U176" s="18"/>
      <c r="V176" s="61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62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</row>
    <row r="177" spans="16:51" x14ac:dyDescent="0.25">
      <c r="P177" s="40" t="s">
        <v>84</v>
      </c>
      <c r="Q177" s="41"/>
      <c r="R177" s="41"/>
      <c r="S177" s="41"/>
      <c r="T177" s="41"/>
      <c r="U177" s="18"/>
      <c r="V177" s="61"/>
      <c r="W177" s="35" t="s">
        <v>85</v>
      </c>
      <c r="X177" s="38">
        <v>0.89070582383948438</v>
      </c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62"/>
      <c r="AM177" s="35" t="s">
        <v>85</v>
      </c>
      <c r="AN177" s="38">
        <v>0.89247015015117259</v>
      </c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</row>
    <row r="178" spans="16:51" x14ac:dyDescent="0.25">
      <c r="P178" s="40" t="s">
        <v>85</v>
      </c>
      <c r="Q178" s="41" t="s">
        <v>63</v>
      </c>
      <c r="R178" s="41" t="s">
        <v>63</v>
      </c>
      <c r="S178" s="41" t="s">
        <v>63</v>
      </c>
      <c r="T178" s="41" t="s">
        <v>63</v>
      </c>
      <c r="U178" s="18"/>
      <c r="V178" s="61"/>
      <c r="W178" s="35" t="s">
        <v>96</v>
      </c>
      <c r="X178" s="38">
        <v>0.32190255528491307</v>
      </c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62"/>
      <c r="AM178" s="35" t="s">
        <v>96</v>
      </c>
      <c r="AN178" s="38">
        <v>0.33133321463136567</v>
      </c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</row>
    <row r="179" spans="16:51" x14ac:dyDescent="0.25">
      <c r="P179" s="40" t="s">
        <v>79</v>
      </c>
      <c r="Q179" s="41"/>
      <c r="R179" s="41"/>
      <c r="S179" s="41"/>
      <c r="T179" s="41"/>
      <c r="U179" s="18"/>
      <c r="V179" s="61"/>
      <c r="W179" s="35" t="s">
        <v>97</v>
      </c>
      <c r="X179" s="39">
        <v>0.05</v>
      </c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62"/>
      <c r="AM179" s="35" t="s">
        <v>97</v>
      </c>
      <c r="AN179" s="39">
        <v>0.05</v>
      </c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</row>
    <row r="180" spans="16:51" x14ac:dyDescent="0.25">
      <c r="P180" s="40" t="s">
        <v>80</v>
      </c>
      <c r="Q180" s="41"/>
      <c r="R180" s="41"/>
      <c r="S180" s="41"/>
      <c r="T180" s="41"/>
      <c r="U180" s="18"/>
      <c r="V180" s="61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62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</row>
    <row r="181" spans="16:51" x14ac:dyDescent="0.25">
      <c r="P181" s="40" t="s">
        <v>81</v>
      </c>
      <c r="Q181" s="41"/>
      <c r="R181" s="41"/>
      <c r="S181" s="41"/>
      <c r="T181" s="41"/>
      <c r="U181" s="18"/>
      <c r="V181" s="61"/>
      <c r="W181" s="21" t="s">
        <v>98</v>
      </c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62"/>
      <c r="AM181" s="21" t="s">
        <v>98</v>
      </c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</row>
    <row r="182" spans="16:51" x14ac:dyDescent="0.25">
      <c r="P182" s="40"/>
      <c r="Q182" s="41"/>
      <c r="R182" s="41"/>
      <c r="S182" s="41"/>
      <c r="T182" s="41"/>
      <c r="U182" s="18"/>
      <c r="V182" s="61"/>
      <c r="W182" s="21" t="s">
        <v>99</v>
      </c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62"/>
      <c r="AM182" s="21" t="s">
        <v>99</v>
      </c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</row>
    <row r="183" spans="16:51" x14ac:dyDescent="0.25">
      <c r="P183" s="40" t="s">
        <v>86</v>
      </c>
      <c r="Q183" s="41">
        <v>6</v>
      </c>
      <c r="R183" s="41">
        <v>6.4290000000000003</v>
      </c>
      <c r="S183" s="41">
        <v>3.3050000000000002</v>
      </c>
      <c r="T183" s="41">
        <v>1.9630000000000001</v>
      </c>
      <c r="U183" s="18"/>
      <c r="V183" s="61"/>
      <c r="W183" s="21" t="s">
        <v>100</v>
      </c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62"/>
      <c r="AM183" s="21" t="s">
        <v>100</v>
      </c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</row>
    <row r="184" spans="16:51" x14ac:dyDescent="0.25">
      <c r="P184" s="18"/>
      <c r="Q184" s="18"/>
      <c r="R184" s="18"/>
      <c r="S184" s="18"/>
      <c r="T184" s="18"/>
      <c r="U184" s="18"/>
      <c r="V184" s="61"/>
      <c r="W184" s="21" t="s">
        <v>101</v>
      </c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62"/>
      <c r="AM184" s="21" t="s">
        <v>101</v>
      </c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</row>
    <row r="185" spans="16:51" x14ac:dyDescent="0.25">
      <c r="P185" s="18"/>
      <c r="Q185" s="18"/>
      <c r="R185" s="18"/>
      <c r="S185" s="18"/>
      <c r="T185" s="18"/>
      <c r="U185" s="18"/>
      <c r="V185" s="61"/>
      <c r="W185" s="21" t="s">
        <v>165</v>
      </c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62"/>
      <c r="AM185" s="21" t="s">
        <v>166</v>
      </c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</row>
    <row r="186" spans="16:51" x14ac:dyDescent="0.25"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62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</row>
    <row r="187" spans="16:51" x14ac:dyDescent="0.25">
      <c r="P187" s="18"/>
      <c r="Q187" s="18"/>
      <c r="R187" s="18"/>
      <c r="S187" s="18"/>
      <c r="T187" s="18"/>
      <c r="U187" s="18"/>
      <c r="V187" s="42" t="s">
        <v>168</v>
      </c>
      <c r="W187" s="42"/>
      <c r="X187" s="42"/>
      <c r="Y187" s="42"/>
      <c r="Z187" s="42"/>
      <c r="AA187" s="42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62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</row>
    <row r="188" spans="16:51" x14ac:dyDescent="0.25">
      <c r="P188" s="18"/>
      <c r="Q188" s="18"/>
      <c r="R188" s="18"/>
      <c r="S188" s="18"/>
      <c r="T188" s="18"/>
      <c r="U188" s="18"/>
      <c r="V188" s="40" t="s">
        <v>108</v>
      </c>
      <c r="W188" s="41" t="s">
        <v>109</v>
      </c>
      <c r="X188" s="41"/>
      <c r="Y188" s="41"/>
      <c r="Z188" s="41"/>
      <c r="AA188" s="41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</row>
    <row r="189" spans="16:51" x14ac:dyDescent="0.25">
      <c r="P189" s="18"/>
      <c r="Q189" s="18"/>
      <c r="R189" s="18"/>
      <c r="S189" s="18"/>
      <c r="T189" s="18"/>
      <c r="U189" s="18"/>
      <c r="V189" s="40"/>
      <c r="W189" s="41"/>
      <c r="X189" s="41"/>
      <c r="Y189" s="41"/>
      <c r="Z189" s="41"/>
      <c r="AA189" s="41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</row>
    <row r="190" spans="16:51" x14ac:dyDescent="0.25">
      <c r="P190" s="18"/>
      <c r="Q190" s="18"/>
      <c r="R190" s="18"/>
      <c r="S190" s="18"/>
      <c r="T190" s="18"/>
      <c r="U190" s="18"/>
      <c r="V190" s="40" t="s">
        <v>110</v>
      </c>
      <c r="W190" s="41"/>
      <c r="X190" s="41"/>
      <c r="Y190" s="41"/>
      <c r="Z190" s="41"/>
      <c r="AA190" s="41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</row>
    <row r="191" spans="16:51" x14ac:dyDescent="0.25">
      <c r="P191" s="18"/>
      <c r="Q191" s="18"/>
      <c r="R191" s="18"/>
      <c r="S191" s="18"/>
      <c r="T191" s="18"/>
      <c r="U191" s="18"/>
      <c r="V191" s="40" t="s">
        <v>79</v>
      </c>
      <c r="W191" s="41">
        <v>5.9999999999999995E-4</v>
      </c>
      <c r="X191" s="41"/>
      <c r="Y191" s="41"/>
      <c r="Z191" s="41"/>
      <c r="AA191" s="41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</row>
    <row r="192" spans="16:51" x14ac:dyDescent="0.25">
      <c r="P192" s="18"/>
      <c r="Q192" s="18"/>
      <c r="R192" s="18"/>
      <c r="S192" s="18"/>
      <c r="T192" s="18"/>
      <c r="U192" s="18"/>
      <c r="V192" s="40" t="s">
        <v>81</v>
      </c>
      <c r="W192" s="41" t="s">
        <v>111</v>
      </c>
      <c r="X192" s="41"/>
      <c r="Y192" s="41"/>
      <c r="Z192" s="41"/>
      <c r="AA192" s="41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</row>
    <row r="193" spans="16:51" x14ac:dyDescent="0.25">
      <c r="P193" s="18"/>
      <c r="Q193" s="18"/>
      <c r="R193" s="18"/>
      <c r="S193" s="18"/>
      <c r="T193" s="18"/>
      <c r="U193" s="18"/>
      <c r="V193" s="40" t="s">
        <v>112</v>
      </c>
      <c r="W193" s="41" t="s">
        <v>61</v>
      </c>
      <c r="X193" s="41"/>
      <c r="Y193" s="41"/>
      <c r="Z193" s="41"/>
      <c r="AA193" s="41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</row>
    <row r="194" spans="16:51" x14ac:dyDescent="0.25">
      <c r="P194" s="18"/>
      <c r="Q194" s="18"/>
      <c r="R194" s="18"/>
      <c r="S194" s="18"/>
      <c r="T194" s="18"/>
      <c r="U194" s="18"/>
      <c r="V194" s="40" t="s">
        <v>113</v>
      </c>
      <c r="W194" s="41">
        <v>4</v>
      </c>
      <c r="X194" s="41"/>
      <c r="Y194" s="41"/>
      <c r="Z194" s="41"/>
      <c r="AA194" s="41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</row>
    <row r="195" spans="16:51" x14ac:dyDescent="0.25">
      <c r="P195" s="18"/>
      <c r="Q195" s="18"/>
      <c r="R195" s="18"/>
      <c r="S195" s="18"/>
      <c r="T195" s="18"/>
      <c r="U195" s="18"/>
      <c r="V195" s="40" t="s">
        <v>114</v>
      </c>
      <c r="W195" s="41">
        <v>8.9619999999999997</v>
      </c>
      <c r="X195" s="41"/>
      <c r="Y195" s="41"/>
      <c r="Z195" s="41"/>
      <c r="AA195" s="41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</row>
    <row r="196" spans="16:51" x14ac:dyDescent="0.25">
      <c r="P196" s="18"/>
      <c r="Q196" s="18"/>
      <c r="R196" s="18"/>
      <c r="S196" s="18"/>
      <c r="T196" s="18"/>
      <c r="U196" s="18"/>
      <c r="V196" s="40" t="s">
        <v>115</v>
      </c>
      <c r="W196" s="41">
        <v>0.57340000000000002</v>
      </c>
      <c r="X196" s="41"/>
      <c r="Y196" s="41"/>
      <c r="Z196" s="41"/>
      <c r="AA196" s="41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</row>
    <row r="197" spans="16:51" x14ac:dyDescent="0.25">
      <c r="P197" s="18"/>
      <c r="Q197" s="18"/>
      <c r="R197" s="18"/>
      <c r="S197" s="18"/>
      <c r="T197" s="18"/>
      <c r="U197" s="18"/>
      <c r="V197" s="40"/>
      <c r="W197" s="41"/>
      <c r="X197" s="41"/>
      <c r="Y197" s="41"/>
      <c r="Z197" s="41"/>
      <c r="AA197" s="41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</row>
    <row r="198" spans="16:51" x14ac:dyDescent="0.25">
      <c r="P198" s="18"/>
      <c r="Q198" s="18"/>
      <c r="R198" s="18"/>
      <c r="S198" s="18"/>
      <c r="T198" s="18"/>
      <c r="U198" s="18"/>
      <c r="V198" s="40" t="s">
        <v>116</v>
      </c>
      <c r="W198" s="41"/>
      <c r="X198" s="41"/>
      <c r="Y198" s="41"/>
      <c r="Z198" s="41"/>
      <c r="AA198" s="41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</row>
    <row r="199" spans="16:51" x14ac:dyDescent="0.25">
      <c r="P199" s="18"/>
      <c r="Q199" s="18"/>
      <c r="R199" s="18"/>
      <c r="S199" s="18"/>
      <c r="T199" s="18"/>
      <c r="U199" s="18"/>
      <c r="V199" s="40" t="s">
        <v>117</v>
      </c>
      <c r="W199" s="41">
        <v>1.4470000000000001</v>
      </c>
      <c r="X199" s="41"/>
      <c r="Y199" s="41"/>
      <c r="Z199" s="41"/>
      <c r="AA199" s="41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</row>
    <row r="200" spans="16:51" x14ac:dyDescent="0.25">
      <c r="P200" s="18"/>
      <c r="Q200" s="18"/>
      <c r="R200" s="18"/>
      <c r="S200" s="18"/>
      <c r="T200" s="18"/>
      <c r="U200" s="18"/>
      <c r="V200" s="40" t="s">
        <v>79</v>
      </c>
      <c r="W200" s="41">
        <v>0.69450000000000001</v>
      </c>
      <c r="X200" s="41"/>
      <c r="Y200" s="41"/>
      <c r="Z200" s="41"/>
      <c r="AA200" s="41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</row>
    <row r="201" spans="16:51" x14ac:dyDescent="0.25">
      <c r="P201" s="18"/>
      <c r="Q201" s="18"/>
      <c r="R201" s="18"/>
      <c r="S201" s="18"/>
      <c r="T201" s="18"/>
      <c r="U201" s="18"/>
      <c r="V201" s="40" t="s">
        <v>81</v>
      </c>
      <c r="W201" s="41" t="s">
        <v>62</v>
      </c>
      <c r="X201" s="41"/>
      <c r="Y201" s="41"/>
      <c r="Z201" s="41"/>
      <c r="AA201" s="41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</row>
    <row r="202" spans="16:51" x14ac:dyDescent="0.25">
      <c r="P202" s="18"/>
      <c r="Q202" s="18"/>
      <c r="R202" s="18"/>
      <c r="S202" s="18"/>
      <c r="T202" s="18"/>
      <c r="U202" s="18"/>
      <c r="V202" s="40" t="s">
        <v>119</v>
      </c>
      <c r="W202" s="41" t="s">
        <v>141</v>
      </c>
      <c r="X202" s="41"/>
      <c r="Y202" s="41"/>
      <c r="Z202" s="41"/>
      <c r="AA202" s="41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</row>
    <row r="203" spans="16:51" x14ac:dyDescent="0.25">
      <c r="P203" s="18"/>
      <c r="Q203" s="18"/>
      <c r="R203" s="18"/>
      <c r="S203" s="18"/>
      <c r="T203" s="18"/>
      <c r="U203" s="18"/>
      <c r="V203" s="40"/>
      <c r="W203" s="41"/>
      <c r="X203" s="41"/>
      <c r="Y203" s="41"/>
      <c r="Z203" s="41"/>
      <c r="AA203" s="41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</row>
    <row r="204" spans="16:51" x14ac:dyDescent="0.25">
      <c r="P204" s="18"/>
      <c r="Q204" s="18"/>
      <c r="R204" s="18"/>
      <c r="S204" s="18"/>
      <c r="T204" s="18"/>
      <c r="U204" s="18"/>
      <c r="V204" s="40" t="s">
        <v>120</v>
      </c>
      <c r="W204" s="41" t="s">
        <v>121</v>
      </c>
      <c r="X204" s="41" t="s">
        <v>122</v>
      </c>
      <c r="Y204" s="41" t="s">
        <v>123</v>
      </c>
      <c r="Z204" s="41"/>
      <c r="AA204" s="41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</row>
    <row r="205" spans="16:51" x14ac:dyDescent="0.25">
      <c r="P205" s="18"/>
      <c r="Q205" s="18"/>
      <c r="R205" s="18"/>
      <c r="S205" s="18"/>
      <c r="T205" s="18"/>
      <c r="U205" s="18"/>
      <c r="V205" s="40" t="s">
        <v>124</v>
      </c>
      <c r="W205" s="41">
        <v>2.302</v>
      </c>
      <c r="X205" s="41">
        <v>3</v>
      </c>
      <c r="Y205" s="41">
        <v>0.76739999999999997</v>
      </c>
      <c r="Z205" s="41"/>
      <c r="AA205" s="41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</row>
    <row r="206" spans="16:51" x14ac:dyDescent="0.25">
      <c r="P206" s="18"/>
      <c r="Q206" s="18"/>
      <c r="R206" s="18"/>
      <c r="S206" s="18"/>
      <c r="T206" s="18"/>
      <c r="U206" s="18"/>
      <c r="V206" s="40" t="s">
        <v>125</v>
      </c>
      <c r="W206" s="41">
        <v>1.712</v>
      </c>
      <c r="X206" s="41">
        <v>20</v>
      </c>
      <c r="Y206" s="41">
        <v>8.5620000000000002E-2</v>
      </c>
      <c r="Z206" s="41"/>
      <c r="AA206" s="41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</row>
    <row r="207" spans="16:51" x14ac:dyDescent="0.25">
      <c r="P207" s="18"/>
      <c r="Q207" s="18"/>
      <c r="R207" s="18"/>
      <c r="S207" s="18"/>
      <c r="T207" s="18"/>
      <c r="U207" s="18"/>
      <c r="V207" s="40" t="s">
        <v>126</v>
      </c>
      <c r="W207" s="41">
        <v>4.0149999999999997</v>
      </c>
      <c r="X207" s="41">
        <v>23</v>
      </c>
      <c r="Y207" s="41"/>
      <c r="Z207" s="41"/>
      <c r="AA207" s="41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</row>
    <row r="208" spans="16:51" x14ac:dyDescent="0.25">
      <c r="P208" s="18"/>
      <c r="Q208" s="18"/>
      <c r="R208" s="18"/>
      <c r="S208" s="18"/>
      <c r="T208" s="18"/>
      <c r="U208" s="18"/>
      <c r="V208" s="40"/>
      <c r="W208" s="41"/>
      <c r="X208" s="41"/>
      <c r="Y208" s="41"/>
      <c r="Z208" s="41"/>
      <c r="AA208" s="41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</row>
    <row r="209" spans="16:51" x14ac:dyDescent="0.25">
      <c r="P209" s="18"/>
      <c r="Q209" s="18"/>
      <c r="R209" s="18"/>
      <c r="S209" s="18"/>
      <c r="T209" s="18"/>
      <c r="U209" s="18"/>
      <c r="V209" s="40" t="s">
        <v>127</v>
      </c>
      <c r="W209" s="41" t="s">
        <v>128</v>
      </c>
      <c r="X209" s="41" t="s">
        <v>129</v>
      </c>
      <c r="Y209" s="41" t="s">
        <v>130</v>
      </c>
      <c r="Z209" s="41" t="s">
        <v>131</v>
      </c>
      <c r="AA209" s="41" t="s">
        <v>132</v>
      </c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</row>
    <row r="210" spans="16:51" x14ac:dyDescent="0.25">
      <c r="P210" s="18"/>
      <c r="Q210" s="18"/>
      <c r="R210" s="18"/>
      <c r="S210" s="18"/>
      <c r="T210" s="18"/>
      <c r="U210" s="18"/>
      <c r="V210" s="40" t="s">
        <v>133</v>
      </c>
      <c r="W210" s="41">
        <v>-7.1569999999999995E-2</v>
      </c>
      <c r="X210" s="41">
        <v>0.59909999999999997</v>
      </c>
      <c r="Y210" s="41" t="s">
        <v>141</v>
      </c>
      <c r="Z210" s="41" t="s">
        <v>62</v>
      </c>
      <c r="AA210" s="41" t="s">
        <v>169</v>
      </c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</row>
    <row r="211" spans="16:51" x14ac:dyDescent="0.25">
      <c r="P211" s="18"/>
      <c r="Q211" s="18"/>
      <c r="R211" s="18"/>
      <c r="S211" s="18"/>
      <c r="T211" s="18"/>
      <c r="U211" s="18"/>
      <c r="V211" s="40" t="s">
        <v>136</v>
      </c>
      <c r="W211" s="41">
        <v>0.4491</v>
      </c>
      <c r="X211" s="41">
        <v>3.76</v>
      </c>
      <c r="Y211" s="41" t="s">
        <v>141</v>
      </c>
      <c r="Z211" s="41" t="s">
        <v>62</v>
      </c>
      <c r="AA211" s="41" t="s">
        <v>170</v>
      </c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</row>
    <row r="212" spans="16:51" x14ac:dyDescent="0.25">
      <c r="P212" s="18"/>
      <c r="Q212" s="18"/>
      <c r="R212" s="18"/>
      <c r="S212" s="18"/>
      <c r="T212" s="18"/>
      <c r="U212" s="18"/>
      <c r="V212" s="40" t="s">
        <v>138</v>
      </c>
      <c r="W212" s="41">
        <v>0.67279999999999995</v>
      </c>
      <c r="X212" s="41">
        <v>5.6319999999999997</v>
      </c>
      <c r="Y212" s="41" t="s">
        <v>61</v>
      </c>
      <c r="Z212" s="41" t="s">
        <v>134</v>
      </c>
      <c r="AA212" s="41" t="s">
        <v>171</v>
      </c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</row>
    <row r="213" spans="16:51" x14ac:dyDescent="0.25">
      <c r="P213" s="18"/>
      <c r="Q213" s="18"/>
      <c r="R213" s="18"/>
      <c r="S213" s="18"/>
      <c r="T213" s="18"/>
      <c r="U213" s="18"/>
      <c r="V213" s="40" t="s">
        <v>140</v>
      </c>
      <c r="W213" s="41">
        <v>0.52070000000000005</v>
      </c>
      <c r="X213" s="41">
        <v>4.359</v>
      </c>
      <c r="Y213" s="41" t="s">
        <v>61</v>
      </c>
      <c r="Z213" s="41" t="s">
        <v>118</v>
      </c>
      <c r="AA213" s="41" t="s">
        <v>172</v>
      </c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</row>
    <row r="214" spans="16:51" x14ac:dyDescent="0.25">
      <c r="P214" s="18"/>
      <c r="Q214" s="18"/>
      <c r="R214" s="18"/>
      <c r="S214" s="18"/>
      <c r="T214" s="18"/>
      <c r="U214" s="18"/>
      <c r="V214" s="40" t="s">
        <v>143</v>
      </c>
      <c r="W214" s="41">
        <v>0.74439999999999995</v>
      </c>
      <c r="X214" s="41">
        <v>6.2309999999999999</v>
      </c>
      <c r="Y214" s="41" t="s">
        <v>61</v>
      </c>
      <c r="Z214" s="41" t="s">
        <v>134</v>
      </c>
      <c r="AA214" s="41" t="s">
        <v>173</v>
      </c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</row>
    <row r="215" spans="16:51" x14ac:dyDescent="0.25">
      <c r="P215" s="18"/>
      <c r="Q215" s="18"/>
      <c r="R215" s="18"/>
      <c r="S215" s="18"/>
      <c r="T215" s="18"/>
      <c r="U215" s="18"/>
      <c r="V215" s="40" t="s">
        <v>145</v>
      </c>
      <c r="W215" s="41">
        <v>0.22370000000000001</v>
      </c>
      <c r="X215" s="41">
        <v>1.8720000000000001</v>
      </c>
      <c r="Y215" s="41" t="s">
        <v>141</v>
      </c>
      <c r="Z215" s="41" t="s">
        <v>62</v>
      </c>
      <c r="AA215" s="41" t="s">
        <v>174</v>
      </c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</row>
  </sheetData>
  <mergeCells count="33">
    <mergeCell ref="A1:L3"/>
    <mergeCell ref="E5:E10"/>
    <mergeCell ref="I5:I10"/>
    <mergeCell ref="M5:M10"/>
    <mergeCell ref="P1:AY3"/>
    <mergeCell ref="AN13:AP13"/>
    <mergeCell ref="W24:W41"/>
    <mergeCell ref="AM24:AM43"/>
    <mergeCell ref="X4:AY5"/>
    <mergeCell ref="BI1:CA1"/>
    <mergeCell ref="A33:N35"/>
    <mergeCell ref="W6:W22"/>
    <mergeCell ref="AM6:AM23"/>
    <mergeCell ref="X7:Y7"/>
    <mergeCell ref="X13:Z13"/>
    <mergeCell ref="P144:AY147"/>
    <mergeCell ref="P82:AY85"/>
    <mergeCell ref="X86:AS87"/>
    <mergeCell ref="W88:W104"/>
    <mergeCell ref="AK88:AK105"/>
    <mergeCell ref="W106:W123"/>
    <mergeCell ref="AK106:AK125"/>
    <mergeCell ref="X95:Z95"/>
    <mergeCell ref="X89:Y89"/>
    <mergeCell ref="AL95:AM95"/>
    <mergeCell ref="W148:AT149"/>
    <mergeCell ref="V150:V166"/>
    <mergeCell ref="AL150:AL167"/>
    <mergeCell ref="V168:V185"/>
    <mergeCell ref="AL168:AL187"/>
    <mergeCell ref="AM151:AN151"/>
    <mergeCell ref="AM157:AN157"/>
    <mergeCell ref="AM175:AN175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2"/>
  <sheetViews>
    <sheetView tabSelected="1" workbookViewId="0">
      <selection activeCell="K7" sqref="K7"/>
    </sheetView>
  </sheetViews>
  <sheetFormatPr defaultColWidth="8.85546875" defaultRowHeight="15" x14ac:dyDescent="0.25"/>
  <cols>
    <col min="1" max="1" width="8.85546875" style="8"/>
    <col min="2" max="2" width="10.42578125" style="8" customWidth="1"/>
    <col min="3" max="3" width="12.42578125" style="8" customWidth="1"/>
    <col min="4" max="9" width="8.85546875" style="8"/>
    <col min="10" max="10" width="11.28515625" style="8" customWidth="1"/>
    <col min="11" max="11" width="8.85546875" style="8"/>
    <col min="12" max="12" width="20.42578125" style="8" customWidth="1"/>
    <col min="13" max="13" width="12.7109375" style="8" customWidth="1"/>
    <col min="14" max="14" width="12.42578125" style="8" customWidth="1"/>
    <col min="15" max="15" width="11" style="8" customWidth="1"/>
    <col min="16" max="16" width="22.140625" style="8" customWidth="1"/>
    <col min="17" max="18" width="8.85546875" style="8"/>
    <col min="19" max="19" width="11.42578125" style="8" customWidth="1"/>
    <col min="20" max="25" width="8.85546875" style="8"/>
    <col min="26" max="26" width="12.42578125" style="8" customWidth="1"/>
    <col min="27" max="35" width="8.85546875" style="8"/>
    <col min="36" max="36" width="11.85546875" style="8" customWidth="1"/>
    <col min="37" max="38" width="8.85546875" style="8"/>
    <col min="39" max="39" width="13" style="8" customWidth="1"/>
    <col min="40" max="52" width="8.85546875" style="8"/>
    <col min="53" max="53" width="29.28515625" style="8" customWidth="1"/>
    <col min="54" max="54" width="13.28515625" style="8" customWidth="1"/>
    <col min="55" max="16384" width="8.85546875" style="8"/>
  </cols>
  <sheetData>
    <row r="1" spans="1:60" x14ac:dyDescent="0.25">
      <c r="A1" s="80" t="s">
        <v>206</v>
      </c>
      <c r="B1" s="80"/>
      <c r="C1" s="80"/>
      <c r="D1" s="80"/>
      <c r="E1" s="80"/>
      <c r="F1" s="80"/>
      <c r="G1" s="80"/>
      <c r="H1" s="80"/>
      <c r="I1" s="80"/>
    </row>
    <row r="2" spans="1:60" x14ac:dyDescent="0.25">
      <c r="A2" s="80"/>
      <c r="B2" s="80"/>
      <c r="C2" s="80"/>
      <c r="D2" s="80"/>
      <c r="E2" s="80"/>
      <c r="F2" s="80"/>
      <c r="G2" s="80"/>
      <c r="H2" s="80"/>
      <c r="I2" s="80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60" x14ac:dyDescent="0.25">
      <c r="A3" s="81"/>
      <c r="B3" s="81"/>
      <c r="C3" s="81"/>
      <c r="D3" s="81"/>
      <c r="E3" s="81"/>
      <c r="F3" s="81"/>
      <c r="G3" s="81"/>
      <c r="H3" s="81"/>
      <c r="I3" s="81"/>
      <c r="K3" s="20"/>
      <c r="L3"/>
      <c r="M3"/>
      <c r="N3"/>
      <c r="O3"/>
      <c r="P3"/>
      <c r="Q3" s="27"/>
      <c r="R3" s="27"/>
      <c r="S3" s="27"/>
      <c r="T3" s="27"/>
      <c r="U3" s="27"/>
      <c r="V3" s="27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60" x14ac:dyDescent="0.25">
      <c r="A4" s="5" t="s">
        <v>12</v>
      </c>
      <c r="B4" s="5" t="s">
        <v>13</v>
      </c>
      <c r="C4" s="5" t="s">
        <v>14</v>
      </c>
      <c r="D4" s="5" t="s">
        <v>3</v>
      </c>
      <c r="E4" s="5" t="s">
        <v>4</v>
      </c>
      <c r="F4" s="6" t="s">
        <v>5</v>
      </c>
      <c r="G4" s="6" t="s">
        <v>6</v>
      </c>
      <c r="H4" s="6" t="s">
        <v>7</v>
      </c>
      <c r="I4" s="1" t="s">
        <v>8</v>
      </c>
      <c r="J4" s="12"/>
      <c r="K4" s="20"/>
      <c r="L4" s="43"/>
      <c r="M4" s="43" t="s">
        <v>59</v>
      </c>
      <c r="N4" s="43" t="s">
        <v>36</v>
      </c>
      <c r="O4" s="43" t="s">
        <v>43</v>
      </c>
      <c r="P4" s="43" t="s">
        <v>175</v>
      </c>
      <c r="Q4" s="18"/>
      <c r="R4" s="25"/>
      <c r="S4" s="25"/>
      <c r="T4" s="25"/>
      <c r="U4" s="25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60" x14ac:dyDescent="0.25">
      <c r="A5" s="7" t="s">
        <v>30</v>
      </c>
      <c r="B5" s="4">
        <v>29.35045051574707</v>
      </c>
      <c r="C5" s="82">
        <f>AVERAGE(B5:B6)</f>
        <v>29.962489128112793</v>
      </c>
      <c r="D5" s="4">
        <v>10.216144561767578</v>
      </c>
      <c r="E5" s="82">
        <f>AVERAGE(D5:D6)</f>
        <v>10.393673419952393</v>
      </c>
      <c r="F5" s="82">
        <f>C5-E5</f>
        <v>19.5688157081604</v>
      </c>
      <c r="G5" s="89">
        <f>AVERAGE(F5:F16)</f>
        <v>16.846448861440035</v>
      </c>
      <c r="H5" s="82">
        <f>F5-G$5</f>
        <v>2.7223668467203659</v>
      </c>
      <c r="I5" s="83">
        <f>POWER(2,-(H5))</f>
        <v>0.15152556774867668</v>
      </c>
      <c r="J5" s="84"/>
      <c r="K5" s="20"/>
      <c r="L5" s="40" t="s">
        <v>64</v>
      </c>
      <c r="M5" s="41">
        <v>6</v>
      </c>
      <c r="N5" s="41">
        <v>6</v>
      </c>
      <c r="O5" s="41">
        <v>6</v>
      </c>
      <c r="P5" s="41">
        <v>6</v>
      </c>
      <c r="Q5" s="18"/>
      <c r="R5" s="25"/>
      <c r="S5" s="25"/>
      <c r="T5" s="25"/>
      <c r="U5" s="2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60" x14ac:dyDescent="0.25">
      <c r="A6" s="7" t="s">
        <v>30</v>
      </c>
      <c r="B6" s="4">
        <v>30.574527740478516</v>
      </c>
      <c r="C6" s="83"/>
      <c r="D6" s="4">
        <v>10.571202278137207</v>
      </c>
      <c r="E6" s="83"/>
      <c r="F6" s="83"/>
      <c r="G6" s="90"/>
      <c r="H6" s="83"/>
      <c r="I6" s="83"/>
      <c r="J6" s="84"/>
      <c r="K6" s="20"/>
      <c r="L6" s="40"/>
      <c r="M6" s="41"/>
      <c r="N6" s="41"/>
      <c r="O6" s="41"/>
      <c r="P6" s="41"/>
      <c r="Q6" s="18"/>
      <c r="R6" s="25"/>
      <c r="S6"/>
      <c r="T6"/>
      <c r="U6" s="27" t="s">
        <v>192</v>
      </c>
      <c r="V6" s="27" t="s">
        <v>58</v>
      </c>
      <c r="W6" s="61" t="s">
        <v>176</v>
      </c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18"/>
      <c r="AV6" s="18"/>
      <c r="AW6" s="18"/>
      <c r="AX6" s="18"/>
      <c r="AY6" s="18"/>
      <c r="BA6" s="42" t="s">
        <v>168</v>
      </c>
      <c r="BB6" s="42"/>
      <c r="BC6" s="42"/>
      <c r="BD6" s="42"/>
      <c r="BE6" s="42"/>
      <c r="BF6" s="42"/>
      <c r="BG6" s="18"/>
      <c r="BH6" s="7"/>
    </row>
    <row r="7" spans="1:60" x14ac:dyDescent="0.25">
      <c r="A7" s="7" t="s">
        <v>31</v>
      </c>
      <c r="B7" s="4">
        <v>26.759603500366211</v>
      </c>
      <c r="C7" s="82">
        <f>AVERAGE(B7:B8)</f>
        <v>26.814188957214355</v>
      </c>
      <c r="D7" s="4">
        <v>10.385367393493652</v>
      </c>
      <c r="E7" s="82">
        <f>AVERAGE(D7:D8)</f>
        <v>10.675704479217529</v>
      </c>
      <c r="F7" s="82">
        <f>C7-E7</f>
        <v>16.138484477996826</v>
      </c>
      <c r="G7" s="90"/>
      <c r="H7" s="82">
        <f t="shared" ref="H7" si="0">F7-G$5</f>
        <v>-0.70796438344320833</v>
      </c>
      <c r="I7" s="83">
        <f t="shared" ref="I7" si="1">POWER(2,-(H7))</f>
        <v>1.6334976547228963</v>
      </c>
      <c r="J7" s="84"/>
      <c r="K7" s="20"/>
      <c r="L7" s="40" t="s">
        <v>65</v>
      </c>
      <c r="M7" s="41">
        <v>0.1515</v>
      </c>
      <c r="N7" s="41">
        <v>0.49730000000000002</v>
      </c>
      <c r="O7" s="41">
        <v>2.0489999999999999</v>
      </c>
      <c r="P7" s="41">
        <v>2.54</v>
      </c>
      <c r="Q7" s="18"/>
      <c r="R7" s="25"/>
      <c r="S7" s="67" t="s">
        <v>59</v>
      </c>
      <c r="T7" s="20">
        <v>0.15152560000000001</v>
      </c>
      <c r="U7">
        <f>AVERAGE(T7:T12)</f>
        <v>1.2563527666666667</v>
      </c>
      <c r="V7">
        <f>STDEV(T7:T12)</f>
        <v>0.59213298887875387</v>
      </c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18"/>
      <c r="AV7" s="18"/>
      <c r="AW7" s="18"/>
      <c r="AX7" s="18"/>
      <c r="AY7" s="18"/>
      <c r="BA7" s="40" t="s">
        <v>108</v>
      </c>
      <c r="BB7" s="41" t="s">
        <v>109</v>
      </c>
      <c r="BC7" s="41"/>
      <c r="BD7" s="41"/>
      <c r="BE7" s="41"/>
      <c r="BF7" s="41"/>
      <c r="BG7" s="18"/>
      <c r="BH7" s="7"/>
    </row>
    <row r="8" spans="1:60" x14ac:dyDescent="0.25">
      <c r="A8" s="7" t="s">
        <v>31</v>
      </c>
      <c r="B8" s="4">
        <v>26.8687744140625</v>
      </c>
      <c r="C8" s="83"/>
      <c r="D8" s="4">
        <v>10.966041564941406</v>
      </c>
      <c r="E8" s="83"/>
      <c r="F8" s="83"/>
      <c r="G8" s="90"/>
      <c r="H8" s="83"/>
      <c r="I8" s="83"/>
      <c r="J8" s="84"/>
      <c r="K8" s="20"/>
      <c r="L8" s="40" t="s">
        <v>66</v>
      </c>
      <c r="M8" s="41">
        <v>0.92879999999999996</v>
      </c>
      <c r="N8" s="41">
        <v>0.50690000000000002</v>
      </c>
      <c r="O8" s="41">
        <v>2.431</v>
      </c>
      <c r="P8" s="41">
        <v>2.585</v>
      </c>
      <c r="Q8" s="18"/>
      <c r="R8" s="25"/>
      <c r="S8" s="67"/>
      <c r="T8" s="20">
        <v>1.6334979999999999</v>
      </c>
      <c r="U8"/>
      <c r="V8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18"/>
      <c r="AV8" s="18"/>
      <c r="AW8" s="18"/>
      <c r="AX8" s="18"/>
      <c r="AY8" s="18"/>
      <c r="BA8" s="40"/>
      <c r="BB8" s="41"/>
      <c r="BC8" s="41"/>
      <c r="BD8" s="41"/>
      <c r="BE8" s="41"/>
      <c r="BF8" s="41"/>
      <c r="BG8" s="18"/>
      <c r="BH8" s="7"/>
    </row>
    <row r="9" spans="1:60" x14ac:dyDescent="0.25">
      <c r="A9" s="7" t="s">
        <v>32</v>
      </c>
      <c r="B9" s="4">
        <v>31.532032012939453</v>
      </c>
      <c r="C9" s="82">
        <f>AVERAGE(B9:B10)</f>
        <v>31.780506134033203</v>
      </c>
      <c r="D9" s="4">
        <v>15.387590408325099</v>
      </c>
      <c r="E9" s="82">
        <f>AVERAGE(D9:D10)</f>
        <v>15.3569326400756</v>
      </c>
      <c r="F9" s="82">
        <f>C9-E9</f>
        <v>16.423573493957605</v>
      </c>
      <c r="G9" s="90"/>
      <c r="H9" s="82">
        <f t="shared" ref="H9" si="2">F9-G$5</f>
        <v>-0.42287536748242971</v>
      </c>
      <c r="I9" s="83">
        <f t="shared" ref="I9" si="3">POWER(2,-(H9))</f>
        <v>1.340596774194484</v>
      </c>
      <c r="J9" s="84"/>
      <c r="K9" s="20"/>
      <c r="L9" s="40" t="s">
        <v>67</v>
      </c>
      <c r="M9" s="41">
        <v>1.351</v>
      </c>
      <c r="N9" s="41">
        <v>1.0820000000000001</v>
      </c>
      <c r="O9" s="41">
        <v>2.7360000000000002</v>
      </c>
      <c r="P9" s="41">
        <v>3.3170000000000002</v>
      </c>
      <c r="Q9" s="18"/>
      <c r="R9" s="25"/>
      <c r="S9" s="67"/>
      <c r="T9" s="20">
        <v>1.340597</v>
      </c>
      <c r="U9"/>
      <c r="V9"/>
      <c r="W9" s="61" t="s">
        <v>59</v>
      </c>
      <c r="X9" s="74" t="s">
        <v>88</v>
      </c>
      <c r="Y9" s="76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61" t="s">
        <v>36</v>
      </c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BA9" s="40" t="s">
        <v>110</v>
      </c>
      <c r="BB9" s="41"/>
      <c r="BC9" s="41"/>
      <c r="BD9" s="41"/>
      <c r="BE9" s="41"/>
      <c r="BF9" s="41"/>
      <c r="BG9" s="18"/>
      <c r="BH9" s="7"/>
    </row>
    <row r="10" spans="1:60" x14ac:dyDescent="0.25">
      <c r="A10" s="7" t="s">
        <v>32</v>
      </c>
      <c r="B10" s="4">
        <v>32.028980255126953</v>
      </c>
      <c r="C10" s="83"/>
      <c r="D10" s="4">
        <v>15.326274871826101</v>
      </c>
      <c r="E10" s="83"/>
      <c r="F10" s="83"/>
      <c r="G10" s="90"/>
      <c r="H10" s="83"/>
      <c r="I10" s="83"/>
      <c r="J10" s="84"/>
      <c r="K10" s="20"/>
      <c r="L10" s="40" t="s">
        <v>68</v>
      </c>
      <c r="M10" s="41">
        <v>1.6910000000000001</v>
      </c>
      <c r="N10" s="41">
        <v>1.8560000000000001</v>
      </c>
      <c r="O10" s="41">
        <v>4.532</v>
      </c>
      <c r="P10" s="41">
        <v>4.6070000000000002</v>
      </c>
      <c r="Q10" s="18"/>
      <c r="R10" s="25"/>
      <c r="S10" s="67"/>
      <c r="T10" s="20">
        <v>1.862357</v>
      </c>
      <c r="U10"/>
      <c r="V10"/>
      <c r="W10" s="61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61"/>
      <c r="AK10" s="74" t="s">
        <v>88</v>
      </c>
      <c r="AL10" s="76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BA10" s="40" t="s">
        <v>79</v>
      </c>
      <c r="BB10" s="41">
        <v>4.7000000000000002E-3</v>
      </c>
      <c r="BC10" s="41"/>
      <c r="BD10" s="41"/>
      <c r="BE10" s="41"/>
      <c r="BF10" s="41"/>
      <c r="BG10" s="18"/>
      <c r="BH10" s="7"/>
    </row>
    <row r="11" spans="1:60" x14ac:dyDescent="0.25">
      <c r="A11" s="7" t="s">
        <v>33</v>
      </c>
      <c r="B11" s="7">
        <v>34.588999999999999</v>
      </c>
      <c r="C11" s="82">
        <f>AVERAGE(B11:B12)</f>
        <v>34.737367279052734</v>
      </c>
      <c r="D11" s="4">
        <v>18.679523468017578</v>
      </c>
      <c r="E11" s="82">
        <f>AVERAGE(D11:D12)</f>
        <v>18.788047790527344</v>
      </c>
      <c r="F11" s="82">
        <f>C11-E11</f>
        <v>15.94931948852539</v>
      </c>
      <c r="G11" s="90"/>
      <c r="H11" s="82">
        <f t="shared" ref="H11" si="4">F11-G$5</f>
        <v>-0.89712937291464456</v>
      </c>
      <c r="I11" s="83">
        <f t="shared" ref="I11" si="5">POWER(2,-(H11))</f>
        <v>1.8623566380189789</v>
      </c>
      <c r="J11" s="84"/>
      <c r="K11" s="20"/>
      <c r="L11" s="40" t="s">
        <v>69</v>
      </c>
      <c r="M11" s="41">
        <v>1.8620000000000001</v>
      </c>
      <c r="N11" s="41">
        <v>2.6629999999999998</v>
      </c>
      <c r="O11" s="41">
        <v>8.0660000000000007</v>
      </c>
      <c r="P11" s="41">
        <v>5.1509999999999998</v>
      </c>
      <c r="Q11" s="18"/>
      <c r="R11" s="25"/>
      <c r="S11" s="67"/>
      <c r="T11" s="20">
        <v>1.3622099999999999</v>
      </c>
      <c r="U11"/>
      <c r="V11"/>
      <c r="W11" s="61"/>
      <c r="X11" s="34" t="s">
        <v>89</v>
      </c>
      <c r="Y11" s="34" t="s">
        <v>90</v>
      </c>
      <c r="Z11" s="34" t="s">
        <v>91</v>
      </c>
      <c r="AA11" s="34" t="s">
        <v>92</v>
      </c>
      <c r="AB11" s="34" t="s">
        <v>65</v>
      </c>
      <c r="AC11" s="34" t="s">
        <v>69</v>
      </c>
      <c r="AD11" s="34" t="s">
        <v>72</v>
      </c>
      <c r="AE11" s="34" t="s">
        <v>93</v>
      </c>
      <c r="AF11" s="18"/>
      <c r="AG11" s="18"/>
      <c r="AH11" s="18"/>
      <c r="AI11" s="18"/>
      <c r="AJ11" s="61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BA11" s="40" t="s">
        <v>81</v>
      </c>
      <c r="BB11" s="41" t="s">
        <v>134</v>
      </c>
      <c r="BC11" s="41"/>
      <c r="BD11" s="41"/>
      <c r="BE11" s="41"/>
      <c r="BF11" s="41"/>
      <c r="BG11" s="18"/>
      <c r="BH11" s="7"/>
    </row>
    <row r="12" spans="1:60" x14ac:dyDescent="0.25">
      <c r="A12" s="7" t="s">
        <v>33</v>
      </c>
      <c r="B12" s="4">
        <v>34.885734558105469</v>
      </c>
      <c r="C12" s="83"/>
      <c r="D12" s="4">
        <v>18.896572113037109</v>
      </c>
      <c r="E12" s="83"/>
      <c r="F12" s="83"/>
      <c r="G12" s="90"/>
      <c r="H12" s="83"/>
      <c r="I12" s="83"/>
      <c r="J12" s="84"/>
      <c r="K12" s="20"/>
      <c r="L12" s="40"/>
      <c r="M12" s="41"/>
      <c r="N12" s="41"/>
      <c r="O12" s="41"/>
      <c r="P12" s="41"/>
      <c r="Q12" s="18"/>
      <c r="R12" s="25"/>
      <c r="S12" s="67"/>
      <c r="T12" s="20">
        <v>1.187929</v>
      </c>
      <c r="U12"/>
      <c r="V12"/>
      <c r="W12" s="61"/>
      <c r="X12" s="35" t="s">
        <v>94</v>
      </c>
      <c r="Y12" s="36">
        <v>6</v>
      </c>
      <c r="Z12" s="36">
        <v>0</v>
      </c>
      <c r="AA12" s="36">
        <v>6</v>
      </c>
      <c r="AB12" s="37">
        <v>0.15152560000000001</v>
      </c>
      <c r="AC12" s="37">
        <v>1.862357</v>
      </c>
      <c r="AD12" s="37">
        <v>1.2563527666666667</v>
      </c>
      <c r="AE12" s="37">
        <v>0.5921329888787541</v>
      </c>
      <c r="AF12" s="18"/>
      <c r="AG12" s="18"/>
      <c r="AH12" s="18"/>
      <c r="AI12" s="18"/>
      <c r="AJ12" s="61"/>
      <c r="AK12" s="34" t="s">
        <v>89</v>
      </c>
      <c r="AL12" s="34" t="s">
        <v>90</v>
      </c>
      <c r="AM12" s="34" t="s">
        <v>91</v>
      </c>
      <c r="AN12" s="34" t="s">
        <v>92</v>
      </c>
      <c r="AO12" s="34" t="s">
        <v>65</v>
      </c>
      <c r="AP12" s="34" t="s">
        <v>69</v>
      </c>
      <c r="AQ12" s="34" t="s">
        <v>72</v>
      </c>
      <c r="AR12" s="34" t="s">
        <v>93</v>
      </c>
      <c r="AS12" s="18"/>
      <c r="AT12" s="18"/>
      <c r="AU12" s="18"/>
      <c r="AV12" s="18"/>
      <c r="AW12" s="18"/>
      <c r="AX12" s="18"/>
      <c r="AY12" s="18"/>
      <c r="BA12" s="40" t="s">
        <v>112</v>
      </c>
      <c r="BB12" s="41" t="s">
        <v>61</v>
      </c>
      <c r="BC12" s="41"/>
      <c r="BD12" s="41"/>
      <c r="BE12" s="41"/>
      <c r="BF12" s="41"/>
      <c r="BG12" s="18"/>
      <c r="BH12" s="7"/>
    </row>
    <row r="13" spans="1:60" x14ac:dyDescent="0.25">
      <c r="A13" s="7" t="s">
        <v>34</v>
      </c>
      <c r="B13" s="7">
        <v>26.823</v>
      </c>
      <c r="C13" s="82">
        <f>AVERAGE(B13:B14)</f>
        <v>26.852499999999999</v>
      </c>
      <c r="D13" s="7">
        <v>10.493</v>
      </c>
      <c r="E13" s="82">
        <f>AVERAGE(D13:D14)</f>
        <v>10.452</v>
      </c>
      <c r="F13" s="82">
        <f>C13-E13</f>
        <v>16.400500000000001</v>
      </c>
      <c r="G13" s="90"/>
      <c r="H13" s="82">
        <f t="shared" ref="H13" si="6">F13-G$5</f>
        <v>-0.44594886144003354</v>
      </c>
      <c r="I13" s="83">
        <f t="shared" ref="I13" si="7">POWER(2,-(H13))</f>
        <v>1.3622097481505775</v>
      </c>
      <c r="J13" s="84"/>
      <c r="K13" s="20"/>
      <c r="L13" s="40" t="s">
        <v>70</v>
      </c>
      <c r="M13" s="41">
        <v>0.1515</v>
      </c>
      <c r="N13" s="41">
        <v>0.49730000000000002</v>
      </c>
      <c r="O13" s="41">
        <v>2.0489999999999999</v>
      </c>
      <c r="P13" s="41">
        <v>2.54</v>
      </c>
      <c r="Q13" s="18"/>
      <c r="R13" s="25"/>
      <c r="S13"/>
      <c r="T13"/>
      <c r="U13"/>
      <c r="V13"/>
      <c r="W13" s="61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61"/>
      <c r="AK13" s="35" t="s">
        <v>94</v>
      </c>
      <c r="AL13" s="36">
        <v>6</v>
      </c>
      <c r="AM13" s="36">
        <v>0</v>
      </c>
      <c r="AN13" s="36">
        <v>6</v>
      </c>
      <c r="AO13" s="37">
        <v>0.497303</v>
      </c>
      <c r="AP13" s="37">
        <v>2.662833</v>
      </c>
      <c r="AQ13" s="37">
        <v>1.2369802166666666</v>
      </c>
      <c r="AR13" s="37">
        <v>0.86208979182643941</v>
      </c>
      <c r="AS13" s="18"/>
      <c r="AT13" s="18"/>
      <c r="AU13" s="18"/>
      <c r="AV13" s="18"/>
      <c r="AW13" s="18"/>
      <c r="AX13" s="18"/>
      <c r="AY13" s="18"/>
      <c r="BA13" s="40" t="s">
        <v>113</v>
      </c>
      <c r="BB13" s="41">
        <v>4</v>
      </c>
      <c r="BC13" s="41"/>
      <c r="BD13" s="41"/>
      <c r="BE13" s="41"/>
      <c r="BF13" s="41"/>
      <c r="BG13" s="18"/>
      <c r="BH13" s="7"/>
    </row>
    <row r="14" spans="1:60" x14ac:dyDescent="0.25">
      <c r="A14" s="7" t="s">
        <v>34</v>
      </c>
      <c r="B14" s="7">
        <v>26.882000000000001</v>
      </c>
      <c r="C14" s="83"/>
      <c r="D14" s="7">
        <v>10.411</v>
      </c>
      <c r="E14" s="83"/>
      <c r="F14" s="83"/>
      <c r="G14" s="90"/>
      <c r="H14" s="83"/>
      <c r="I14" s="83"/>
      <c r="J14" s="84"/>
      <c r="K14" s="20"/>
      <c r="L14" s="40" t="s">
        <v>71</v>
      </c>
      <c r="M14" s="41">
        <v>1.8620000000000001</v>
      </c>
      <c r="N14" s="41">
        <v>2.6629999999999998</v>
      </c>
      <c r="O14" s="41">
        <v>8.0660000000000007</v>
      </c>
      <c r="P14" s="41">
        <v>5.1509999999999998</v>
      </c>
      <c r="Q14" s="18"/>
      <c r="R14" s="25"/>
      <c r="S14" s="67" t="s">
        <v>36</v>
      </c>
      <c r="T14" s="20">
        <v>1.587161</v>
      </c>
      <c r="U14">
        <f>AVERAGE(T14:T19)</f>
        <v>1.2369802166666666</v>
      </c>
      <c r="V14">
        <f>STDEV(T14:T19)</f>
        <v>0.86208979182643952</v>
      </c>
      <c r="W14" s="61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61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BA14" s="40" t="s">
        <v>114</v>
      </c>
      <c r="BB14" s="41">
        <v>5.8940000000000001</v>
      </c>
      <c r="BC14" s="41"/>
      <c r="BD14" s="41"/>
      <c r="BE14" s="41"/>
      <c r="BF14" s="41"/>
      <c r="BG14" s="18"/>
      <c r="BH14" s="7"/>
    </row>
    <row r="15" spans="1:60" x14ac:dyDescent="0.25">
      <c r="A15" s="7" t="s">
        <v>35</v>
      </c>
      <c r="B15" s="7">
        <v>26.45</v>
      </c>
      <c r="C15" s="82">
        <f>AVERAGE(B15:B16)</f>
        <v>26.555999999999997</v>
      </c>
      <c r="D15" s="7">
        <v>9.9529999999999994</v>
      </c>
      <c r="E15" s="82">
        <f>AVERAGE(D15:D16)</f>
        <v>9.9579999999999984</v>
      </c>
      <c r="F15" s="82">
        <f t="shared" ref="F15" si="8">C15-E15</f>
        <v>16.597999999999999</v>
      </c>
      <c r="G15" s="90"/>
      <c r="H15" s="82">
        <f t="shared" ref="H15:H51" si="9">F15-G$5</f>
        <v>-0.24844886144003553</v>
      </c>
      <c r="I15" s="83">
        <f t="shared" ref="I15:I51" si="10">POWER(2,-(H15))</f>
        <v>1.1879292054829367</v>
      </c>
      <c r="J15" s="84"/>
      <c r="K15" s="20"/>
      <c r="L15" s="40"/>
      <c r="M15" s="41"/>
      <c r="N15" s="41"/>
      <c r="O15" s="41"/>
      <c r="P15" s="41"/>
      <c r="Q15" s="18"/>
      <c r="R15" s="25"/>
      <c r="S15" s="67"/>
      <c r="T15" s="20">
        <v>0.497303</v>
      </c>
      <c r="U15"/>
      <c r="V15"/>
      <c r="W15" s="61"/>
      <c r="X15" s="74" t="s">
        <v>95</v>
      </c>
      <c r="Y15" s="75"/>
      <c r="Z15" s="76"/>
      <c r="AA15" s="18"/>
      <c r="AB15" s="18"/>
      <c r="AC15" s="18"/>
      <c r="AD15" s="18"/>
      <c r="AE15" s="18"/>
      <c r="AF15" s="18"/>
      <c r="AG15" s="18"/>
      <c r="AH15" s="18"/>
      <c r="AI15" s="18"/>
      <c r="AJ15" s="61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BA15" s="40" t="s">
        <v>115</v>
      </c>
      <c r="BB15" s="41">
        <v>0.46920000000000001</v>
      </c>
      <c r="BC15" s="41"/>
      <c r="BD15" s="41"/>
      <c r="BE15" s="41"/>
      <c r="BF15" s="41"/>
      <c r="BG15" s="18"/>
      <c r="BH15" s="7"/>
    </row>
    <row r="16" spans="1:60" x14ac:dyDescent="0.25">
      <c r="A16" s="7" t="s">
        <v>35</v>
      </c>
      <c r="B16" s="7">
        <v>26.661999999999999</v>
      </c>
      <c r="C16" s="83"/>
      <c r="D16" s="7">
        <v>9.9629999999999992</v>
      </c>
      <c r="E16" s="83"/>
      <c r="F16" s="83"/>
      <c r="G16" s="90"/>
      <c r="H16" s="83"/>
      <c r="I16" s="83"/>
      <c r="J16" s="84"/>
      <c r="K16" s="20"/>
      <c r="L16" s="40" t="s">
        <v>72</v>
      </c>
      <c r="M16" s="41">
        <v>1.256</v>
      </c>
      <c r="N16" s="41">
        <v>1.2370000000000001</v>
      </c>
      <c r="O16" s="41">
        <v>3.5830000000000002</v>
      </c>
      <c r="P16" s="41">
        <v>3.5579999999999998</v>
      </c>
      <c r="Q16" s="18"/>
      <c r="R16" s="25"/>
      <c r="S16" s="67"/>
      <c r="T16" s="20">
        <v>0.61479410000000001</v>
      </c>
      <c r="U16"/>
      <c r="V16"/>
      <c r="W16" s="61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61"/>
      <c r="AK16" s="77" t="s">
        <v>154</v>
      </c>
      <c r="AL16" s="78"/>
      <c r="AM16" s="79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BA16" s="40"/>
      <c r="BB16" s="41"/>
      <c r="BC16" s="41"/>
      <c r="BD16" s="41"/>
      <c r="BE16" s="41"/>
      <c r="BF16" s="41"/>
      <c r="BG16" s="18"/>
      <c r="BH16" s="7"/>
    </row>
    <row r="17" spans="1:60" x14ac:dyDescent="0.25">
      <c r="A17" s="3" t="s">
        <v>37</v>
      </c>
      <c r="B17" s="7">
        <v>25.986000000000001</v>
      </c>
      <c r="C17" s="82">
        <f>AVERAGE(B17:B18)</f>
        <v>25.658999999999999</v>
      </c>
      <c r="D17" s="7">
        <v>9.4450000000000003</v>
      </c>
      <c r="E17" s="82">
        <f>AVERAGE(D17:D18)</f>
        <v>9.4789999999999992</v>
      </c>
      <c r="F17" s="82">
        <f t="shared" ref="F17" si="11">C17-E17</f>
        <v>16.18</v>
      </c>
      <c r="G17" s="83"/>
      <c r="H17" s="82">
        <f t="shared" si="9"/>
        <v>-0.66644886144003479</v>
      </c>
      <c r="I17" s="83">
        <f t="shared" si="10"/>
        <v>1.5871614184082969</v>
      </c>
      <c r="J17" s="86"/>
      <c r="K17" s="20"/>
      <c r="L17" s="40" t="s">
        <v>73</v>
      </c>
      <c r="M17" s="41">
        <v>0.59209999999999996</v>
      </c>
      <c r="N17" s="41">
        <v>0.86209999999999998</v>
      </c>
      <c r="O17" s="41">
        <v>2.2360000000000002</v>
      </c>
      <c r="P17" s="41">
        <v>1.1140000000000001</v>
      </c>
      <c r="Q17" s="18"/>
      <c r="R17" s="25"/>
      <c r="S17" s="67"/>
      <c r="T17" s="20">
        <v>0.51013319999999995</v>
      </c>
      <c r="U17"/>
      <c r="V17"/>
      <c r="W17" s="61"/>
      <c r="X17" s="35" t="s">
        <v>85</v>
      </c>
      <c r="Y17" s="38">
        <v>0.85877677259255236</v>
      </c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61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BA17" s="40" t="s">
        <v>116</v>
      </c>
      <c r="BB17" s="41"/>
      <c r="BC17" s="41"/>
      <c r="BD17" s="41"/>
      <c r="BE17" s="41"/>
      <c r="BF17" s="41"/>
      <c r="BG17" s="18"/>
      <c r="BH17" s="7"/>
    </row>
    <row r="18" spans="1:60" x14ac:dyDescent="0.25">
      <c r="A18" s="3" t="s">
        <v>37</v>
      </c>
      <c r="B18" s="7">
        <v>25.332000000000001</v>
      </c>
      <c r="C18" s="82"/>
      <c r="D18" s="7">
        <v>9.5129999999999999</v>
      </c>
      <c r="E18" s="82"/>
      <c r="F18" s="82"/>
      <c r="G18" s="83"/>
      <c r="H18" s="83"/>
      <c r="I18" s="83"/>
      <c r="J18" s="86"/>
      <c r="K18" s="20"/>
      <c r="L18" s="40" t="s">
        <v>74</v>
      </c>
      <c r="M18" s="41">
        <v>0.2417</v>
      </c>
      <c r="N18" s="41">
        <v>0.35189999999999999</v>
      </c>
      <c r="O18" s="41">
        <v>0.91269999999999996</v>
      </c>
      <c r="P18" s="41">
        <v>0.45469999999999999</v>
      </c>
      <c r="Q18" s="18"/>
      <c r="R18" s="25"/>
      <c r="S18" s="67"/>
      <c r="T18" s="20">
        <v>1.5496570000000001</v>
      </c>
      <c r="U18"/>
      <c r="V18"/>
      <c r="W18" s="61"/>
      <c r="X18" s="35" t="s">
        <v>96</v>
      </c>
      <c r="Y18" s="38">
        <v>0.18500887061983295</v>
      </c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61"/>
      <c r="AK18" s="35" t="s">
        <v>85</v>
      </c>
      <c r="AL18" s="38">
        <v>0.84997030897517822</v>
      </c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BA18" s="40" t="s">
        <v>117</v>
      </c>
      <c r="BB18" s="41">
        <v>8.9730000000000008</v>
      </c>
      <c r="BC18" s="41"/>
      <c r="BD18" s="41"/>
      <c r="BE18" s="41"/>
      <c r="BF18" s="41"/>
      <c r="BG18" s="18"/>
      <c r="BH18" s="7"/>
    </row>
    <row r="19" spans="1:60" x14ac:dyDescent="0.25">
      <c r="A19" s="3" t="s">
        <v>38</v>
      </c>
      <c r="B19" s="4">
        <v>33.744937896728516</v>
      </c>
      <c r="C19" s="82">
        <f>AVERAGE(B19:B20)</f>
        <v>33.19880485534668</v>
      </c>
      <c r="D19" s="4">
        <v>15.324245452880859</v>
      </c>
      <c r="E19" s="82">
        <f>AVERAGE(D19:D20)</f>
        <v>15.344552993774414</v>
      </c>
      <c r="F19" s="82">
        <f t="shared" ref="F19:F21" si="12">C19-E19</f>
        <v>17.854251861572266</v>
      </c>
      <c r="G19" s="83"/>
      <c r="H19" s="82">
        <f t="shared" si="9"/>
        <v>1.0078030001322311</v>
      </c>
      <c r="I19" s="83">
        <f t="shared" si="10"/>
        <v>0.49730298637500198</v>
      </c>
      <c r="J19" s="84"/>
      <c r="K19" s="20"/>
      <c r="L19" s="40"/>
      <c r="M19" s="41"/>
      <c r="N19" s="41"/>
      <c r="O19" s="41"/>
      <c r="P19" s="41"/>
      <c r="Q19" s="18"/>
      <c r="R19" s="25"/>
      <c r="S19" s="67"/>
      <c r="T19" s="20">
        <v>2.662833</v>
      </c>
      <c r="U19"/>
      <c r="V19"/>
      <c r="W19" s="61"/>
      <c r="X19" s="35" t="s">
        <v>97</v>
      </c>
      <c r="Y19" s="39">
        <v>0.05</v>
      </c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61"/>
      <c r="AK19" s="35" t="s">
        <v>96</v>
      </c>
      <c r="AL19" s="38">
        <v>0.15731878620490286</v>
      </c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BA19" s="40" t="s">
        <v>79</v>
      </c>
      <c r="BB19" s="41">
        <v>2.9600000000000001E-2</v>
      </c>
      <c r="BC19" s="41"/>
      <c r="BD19" s="41"/>
      <c r="BE19" s="41"/>
      <c r="BF19" s="41"/>
      <c r="BG19" s="18"/>
      <c r="BH19" s="7"/>
    </row>
    <row r="20" spans="1:60" x14ac:dyDescent="0.25">
      <c r="A20" s="3" t="s">
        <v>38</v>
      </c>
      <c r="B20" s="4">
        <v>32.652671813964844</v>
      </c>
      <c r="C20" s="83"/>
      <c r="D20" s="4">
        <v>15.364860534667969</v>
      </c>
      <c r="E20" s="83"/>
      <c r="F20" s="83"/>
      <c r="G20" s="83"/>
      <c r="H20" s="83"/>
      <c r="I20" s="83"/>
      <c r="J20" s="84"/>
      <c r="K20" s="20"/>
      <c r="L20" s="40" t="s">
        <v>75</v>
      </c>
      <c r="M20" s="41">
        <v>0.63490000000000002</v>
      </c>
      <c r="N20" s="41">
        <v>0.33229999999999998</v>
      </c>
      <c r="O20" s="41">
        <v>1.2370000000000001</v>
      </c>
      <c r="P20" s="41">
        <v>2.39</v>
      </c>
      <c r="Q20" s="18"/>
      <c r="R20" s="25"/>
      <c r="S20"/>
      <c r="T20"/>
      <c r="U20"/>
      <c r="V20"/>
      <c r="W20" s="61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61"/>
      <c r="AK20" s="35" t="s">
        <v>97</v>
      </c>
      <c r="AL20" s="39">
        <v>0.05</v>
      </c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BA20" s="40" t="s">
        <v>81</v>
      </c>
      <c r="BB20" s="41" t="s">
        <v>118</v>
      </c>
      <c r="BC20" s="41"/>
      <c r="BD20" s="41"/>
      <c r="BE20" s="41"/>
      <c r="BF20" s="41"/>
      <c r="BG20" s="18"/>
      <c r="BH20" s="7"/>
    </row>
    <row r="21" spans="1:60" x14ac:dyDescent="0.25">
      <c r="A21" s="3" t="s">
        <v>39</v>
      </c>
      <c r="B21" s="4">
        <v>32.886425018310547</v>
      </c>
      <c r="C21" s="82">
        <f>AVERAGE(B21:B22)</f>
        <v>32.615104675292969</v>
      </c>
      <c r="D21" s="4">
        <v>15.075627326965332</v>
      </c>
      <c r="E21" s="82">
        <f>AVERAGE(D21:D22)</f>
        <v>15.066831111907959</v>
      </c>
      <c r="F21" s="82">
        <f t="shared" si="12"/>
        <v>17.54827356338501</v>
      </c>
      <c r="G21" s="83"/>
      <c r="H21" s="82">
        <f t="shared" si="9"/>
        <v>0.70182470194497526</v>
      </c>
      <c r="I21" s="83">
        <f t="shared" si="10"/>
        <v>0.61479413109631498</v>
      </c>
      <c r="J21" s="85"/>
      <c r="K21" s="20"/>
      <c r="L21" s="40" t="s">
        <v>76</v>
      </c>
      <c r="M21" s="41">
        <v>1.8779999999999999</v>
      </c>
      <c r="N21" s="41">
        <v>2.1419999999999999</v>
      </c>
      <c r="O21" s="41">
        <v>5.9290000000000003</v>
      </c>
      <c r="P21" s="41">
        <v>4.7270000000000003</v>
      </c>
      <c r="Q21" s="18"/>
      <c r="R21" s="25"/>
      <c r="S21" s="67" t="s">
        <v>43</v>
      </c>
      <c r="T21" s="20">
        <v>3.353637</v>
      </c>
      <c r="U21">
        <f>AVERAGE(T21:T26)</f>
        <v>3.5830151666666672</v>
      </c>
      <c r="V21">
        <f>STDEV(T21:T26)</f>
        <v>2.2355428422801844</v>
      </c>
      <c r="W21" s="61"/>
      <c r="X21" s="21" t="s">
        <v>98</v>
      </c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61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BA21" s="40" t="s">
        <v>119</v>
      </c>
      <c r="BB21" s="41" t="s">
        <v>61</v>
      </c>
      <c r="BC21" s="41"/>
      <c r="BD21" s="41"/>
      <c r="BE21" s="41"/>
      <c r="BF21" s="41"/>
      <c r="BG21" s="18"/>
      <c r="BH21" s="7"/>
    </row>
    <row r="22" spans="1:60" x14ac:dyDescent="0.25">
      <c r="A22" s="3" t="s">
        <v>39</v>
      </c>
      <c r="B22" s="4">
        <v>32.343784332275391</v>
      </c>
      <c r="C22" s="83"/>
      <c r="D22" s="4">
        <v>15.058034896850586</v>
      </c>
      <c r="E22" s="83"/>
      <c r="F22" s="83"/>
      <c r="G22" s="83"/>
      <c r="H22" s="83"/>
      <c r="I22" s="83"/>
      <c r="J22" s="85"/>
      <c r="K22" s="20"/>
      <c r="L22" s="40"/>
      <c r="M22" s="41"/>
      <c r="N22" s="41"/>
      <c r="O22" s="41"/>
      <c r="P22" s="41"/>
      <c r="Q22" s="18"/>
      <c r="R22" s="25"/>
      <c r="S22" s="67"/>
      <c r="T22" s="20">
        <v>2.7653249999999998</v>
      </c>
      <c r="U22"/>
      <c r="V22"/>
      <c r="W22" s="61"/>
      <c r="X22" s="21" t="s">
        <v>99</v>
      </c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61"/>
      <c r="AK22" s="21" t="s">
        <v>98</v>
      </c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BA22" s="40"/>
      <c r="BB22" s="41"/>
      <c r="BC22" s="41"/>
      <c r="BD22" s="41"/>
      <c r="BE22" s="41"/>
      <c r="BF22" s="41"/>
      <c r="BG22" s="18"/>
      <c r="BH22" s="7"/>
    </row>
    <row r="23" spans="1:60" x14ac:dyDescent="0.25">
      <c r="A23" s="3" t="s">
        <v>40</v>
      </c>
      <c r="B23" s="4">
        <v>29.01068115234375</v>
      </c>
      <c r="C23" s="82">
        <f>AVERAGE(B23:B24)</f>
        <v>28.984580993652344</v>
      </c>
      <c r="D23" s="4">
        <v>11.085280418395996</v>
      </c>
      <c r="E23" s="82">
        <f>AVERAGE(D23:D24)</f>
        <v>11.167078018188477</v>
      </c>
      <c r="F23" s="82">
        <f t="shared" ref="F23" si="13">C23-E23</f>
        <v>17.817502975463867</v>
      </c>
      <c r="G23" s="83"/>
      <c r="H23" s="82">
        <f t="shared" si="9"/>
        <v>0.97105411402383268</v>
      </c>
      <c r="I23" s="83">
        <f t="shared" si="10"/>
        <v>0.51013319468801321</v>
      </c>
      <c r="J23" s="87"/>
      <c r="K23" s="20"/>
      <c r="L23" s="40" t="s">
        <v>77</v>
      </c>
      <c r="M23" s="41"/>
      <c r="N23" s="41"/>
      <c r="O23" s="41"/>
      <c r="P23" s="41"/>
      <c r="Q23" s="18"/>
      <c r="R23" s="25"/>
      <c r="S23" s="67"/>
      <c r="T23" s="54">
        <v>8.0657010000000007</v>
      </c>
      <c r="U23"/>
      <c r="V23"/>
      <c r="W23" s="61"/>
      <c r="X23" s="21" t="s">
        <v>100</v>
      </c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61"/>
      <c r="AK23" s="21" t="s">
        <v>99</v>
      </c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BA23" s="40" t="s">
        <v>120</v>
      </c>
      <c r="BB23" s="41" t="s">
        <v>121</v>
      </c>
      <c r="BC23" s="41" t="s">
        <v>122</v>
      </c>
      <c r="BD23" s="41" t="s">
        <v>123</v>
      </c>
      <c r="BE23" s="41"/>
      <c r="BF23" s="41"/>
      <c r="BG23" s="18"/>
      <c r="BH23" s="7"/>
    </row>
    <row r="24" spans="1:60" x14ac:dyDescent="0.25">
      <c r="A24" s="3" t="s">
        <v>40</v>
      </c>
      <c r="B24" s="4">
        <v>28.958480834960937</v>
      </c>
      <c r="C24" s="83"/>
      <c r="D24" s="4">
        <v>11.248875617980957</v>
      </c>
      <c r="E24" s="83"/>
      <c r="F24" s="83"/>
      <c r="G24" s="83"/>
      <c r="H24" s="83"/>
      <c r="I24" s="83"/>
      <c r="J24" s="87"/>
      <c r="K24" s="20"/>
      <c r="L24" s="40" t="s">
        <v>78</v>
      </c>
      <c r="M24" s="41">
        <v>0.2873</v>
      </c>
      <c r="N24" s="41">
        <v>0.26469999999999999</v>
      </c>
      <c r="O24" s="41">
        <v>0.37419999999999998</v>
      </c>
      <c r="P24" s="41">
        <v>0.28789999999999999</v>
      </c>
      <c r="Q24" s="18"/>
      <c r="R24" s="25"/>
      <c r="S24" s="67"/>
      <c r="T24" s="20">
        <v>2.0487679999999999</v>
      </c>
      <c r="U24"/>
      <c r="V24"/>
      <c r="W24" s="61"/>
      <c r="X24" s="21" t="s">
        <v>101</v>
      </c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61"/>
      <c r="AK24" s="21" t="s">
        <v>100</v>
      </c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BA24" s="40" t="s">
        <v>124</v>
      </c>
      <c r="BB24" s="41">
        <v>32.409999999999997</v>
      </c>
      <c r="BC24" s="41">
        <v>3</v>
      </c>
      <c r="BD24" s="41">
        <v>10.8</v>
      </c>
      <c r="BE24" s="41"/>
      <c r="BF24" s="41"/>
      <c r="BG24" s="18"/>
      <c r="BH24" s="7"/>
    </row>
    <row r="25" spans="1:60" x14ac:dyDescent="0.25">
      <c r="A25" s="3" t="s">
        <v>41</v>
      </c>
      <c r="B25" s="7">
        <v>26.238</v>
      </c>
      <c r="C25" s="82">
        <f>AVERAGE(B25:B26)</f>
        <v>26.209</v>
      </c>
      <c r="D25" s="7">
        <v>10.018000000000001</v>
      </c>
      <c r="E25" s="82">
        <f>AVERAGE(D25:D26)</f>
        <v>9.9945000000000004</v>
      </c>
      <c r="F25" s="82">
        <f t="shared" ref="F25" si="14">C25-E25</f>
        <v>16.214500000000001</v>
      </c>
      <c r="G25" s="83"/>
      <c r="H25" s="82">
        <f t="shared" si="9"/>
        <v>-0.63194886144003348</v>
      </c>
      <c r="I25" s="83">
        <f t="shared" si="10"/>
        <v>1.5496569309549848</v>
      </c>
      <c r="J25" s="86"/>
      <c r="K25" s="20"/>
      <c r="L25" s="40" t="s">
        <v>79</v>
      </c>
      <c r="M25" s="41" t="s">
        <v>60</v>
      </c>
      <c r="N25" s="41" t="s">
        <v>60</v>
      </c>
      <c r="O25" s="41">
        <v>8.6999999999999994E-3</v>
      </c>
      <c r="P25" s="41" t="s">
        <v>60</v>
      </c>
      <c r="Q25" s="18"/>
      <c r="R25" s="25"/>
      <c r="S25" s="67"/>
      <c r="T25" s="20">
        <v>2.558046</v>
      </c>
      <c r="U25"/>
      <c r="V25"/>
      <c r="W25" s="61"/>
      <c r="X25" s="21" t="s">
        <v>177</v>
      </c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61"/>
      <c r="AK25" s="21" t="s">
        <v>101</v>
      </c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BA25" s="40" t="s">
        <v>125</v>
      </c>
      <c r="BB25" s="41">
        <v>36.659999999999997</v>
      </c>
      <c r="BC25" s="41">
        <v>20</v>
      </c>
      <c r="BD25" s="41">
        <v>1.833</v>
      </c>
      <c r="BE25" s="41"/>
      <c r="BF25" s="41"/>
      <c r="BG25" s="18"/>
      <c r="BH25" s="7"/>
    </row>
    <row r="26" spans="1:60" x14ac:dyDescent="0.25">
      <c r="A26" s="3" t="s">
        <v>41</v>
      </c>
      <c r="B26" s="7">
        <v>26.18</v>
      </c>
      <c r="C26" s="82"/>
      <c r="D26" s="7">
        <v>9.9710000000000001</v>
      </c>
      <c r="E26" s="82"/>
      <c r="F26" s="82"/>
      <c r="G26" s="83"/>
      <c r="H26" s="83"/>
      <c r="I26" s="83"/>
      <c r="J26" s="86"/>
      <c r="K26" s="20"/>
      <c r="L26" s="40" t="s">
        <v>80</v>
      </c>
      <c r="M26" s="41" t="s">
        <v>61</v>
      </c>
      <c r="N26" s="41" t="s">
        <v>61</v>
      </c>
      <c r="O26" s="41" t="s">
        <v>141</v>
      </c>
      <c r="P26" s="41" t="s">
        <v>61</v>
      </c>
      <c r="Q26" s="18"/>
      <c r="R26" s="25"/>
      <c r="S26" s="67"/>
      <c r="T26" s="20">
        <v>2.7066140000000001</v>
      </c>
      <c r="U26"/>
      <c r="V26"/>
      <c r="W26" s="61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21" t="s">
        <v>178</v>
      </c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BA26" s="40" t="s">
        <v>126</v>
      </c>
      <c r="BB26" s="41">
        <v>69.069999999999993</v>
      </c>
      <c r="BC26" s="41">
        <v>23</v>
      </c>
      <c r="BD26" s="41"/>
      <c r="BE26" s="41"/>
      <c r="BF26" s="41"/>
      <c r="BG26" s="18"/>
      <c r="BH26" s="7"/>
    </row>
    <row r="27" spans="1:60" x14ac:dyDescent="0.25">
      <c r="A27" s="3" t="s">
        <v>42</v>
      </c>
      <c r="B27" s="4">
        <v>25.412202835083008</v>
      </c>
      <c r="C27" s="82">
        <f>AVERAGE(B27:B28)</f>
        <v>25.363124847412109</v>
      </c>
      <c r="D27" s="4">
        <v>9.978297233581543</v>
      </c>
      <c r="E27" s="82">
        <f>AVERAGE(D27:D28)</f>
        <v>9.9296379089355469</v>
      </c>
      <c r="F27" s="82">
        <f t="shared" ref="F27" si="15">C27-E27</f>
        <v>15.433486938476563</v>
      </c>
      <c r="G27" s="83"/>
      <c r="H27" s="82">
        <f t="shared" si="9"/>
        <v>-1.412961922963472</v>
      </c>
      <c r="I27" s="83">
        <f t="shared" si="10"/>
        <v>2.662832945420615</v>
      </c>
      <c r="J27" s="86"/>
      <c r="K27"/>
      <c r="L27" s="40" t="s">
        <v>81</v>
      </c>
      <c r="M27" s="41" t="s">
        <v>62</v>
      </c>
      <c r="N27" s="41" t="s">
        <v>62</v>
      </c>
      <c r="O27" s="41" t="s">
        <v>134</v>
      </c>
      <c r="P27" s="41" t="s">
        <v>62</v>
      </c>
      <c r="Q27" s="18"/>
      <c r="R27" s="25"/>
      <c r="S27"/>
      <c r="T27"/>
      <c r="U27"/>
      <c r="V27"/>
      <c r="W27" s="61" t="s">
        <v>43</v>
      </c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BA27" s="40"/>
      <c r="BB27" s="41"/>
      <c r="BC27" s="41"/>
      <c r="BD27" s="41"/>
      <c r="BE27" s="41"/>
      <c r="BF27" s="41"/>
      <c r="BG27" s="18"/>
      <c r="BH27" s="7"/>
    </row>
    <row r="28" spans="1:60" x14ac:dyDescent="0.25">
      <c r="A28" s="3" t="s">
        <v>42</v>
      </c>
      <c r="B28" s="4">
        <v>25.314046859741211</v>
      </c>
      <c r="C28" s="83"/>
      <c r="D28" s="4">
        <v>9.8809785842895508</v>
      </c>
      <c r="E28" s="83"/>
      <c r="F28" s="83"/>
      <c r="G28" s="83"/>
      <c r="H28" s="83"/>
      <c r="I28" s="83"/>
      <c r="J28" s="86"/>
      <c r="K28"/>
      <c r="L28" s="40"/>
      <c r="M28" s="41"/>
      <c r="N28" s="41"/>
      <c r="O28" s="41"/>
      <c r="P28" s="41"/>
      <c r="Q28" s="18"/>
      <c r="R28" s="25"/>
      <c r="S28" s="88" t="s">
        <v>179</v>
      </c>
      <c r="T28" s="20">
        <v>5.1510100000000003</v>
      </c>
      <c r="U28">
        <f>AVERAGE(T28:T33)</f>
        <v>3.5584856666666673</v>
      </c>
      <c r="V28">
        <f>STDEV(T28:T33)</f>
        <v>1.1136959246795612</v>
      </c>
      <c r="W28" s="61"/>
      <c r="X28" s="74" t="s">
        <v>88</v>
      </c>
      <c r="Y28" s="76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73" t="s">
        <v>179</v>
      </c>
      <c r="AN28" s="18" t="s">
        <v>88</v>
      </c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BA28" s="40" t="s">
        <v>127</v>
      </c>
      <c r="BB28" s="41" t="s">
        <v>128</v>
      </c>
      <c r="BC28" s="41" t="s">
        <v>129</v>
      </c>
      <c r="BD28" s="41" t="s">
        <v>130</v>
      </c>
      <c r="BE28" s="41" t="s">
        <v>131</v>
      </c>
      <c r="BF28" s="41" t="s">
        <v>132</v>
      </c>
      <c r="BG28" s="18"/>
      <c r="BH28" s="7"/>
    </row>
    <row r="29" spans="1:60" x14ac:dyDescent="0.25">
      <c r="A29" s="3" t="s">
        <v>44</v>
      </c>
      <c r="B29" s="4">
        <v>32.691761016845703</v>
      </c>
      <c r="C29" s="82">
        <f>AVERAGE(B29:B30)</f>
        <v>32.015227317810059</v>
      </c>
      <c r="D29" s="4">
        <v>17.055091857910156</v>
      </c>
      <c r="E29" s="82">
        <f>AVERAGE(D29:D30)</f>
        <v>16.914505004882813</v>
      </c>
      <c r="F29" s="82">
        <f t="shared" ref="F29" si="16">C29-E29</f>
        <v>15.100722312927246</v>
      </c>
      <c r="G29" s="83"/>
      <c r="H29" s="82">
        <f t="shared" si="9"/>
        <v>-1.7457265485127884</v>
      </c>
      <c r="I29" s="83">
        <f t="shared" si="10"/>
        <v>3.3536370220225544</v>
      </c>
      <c r="J29" s="84"/>
      <c r="K29"/>
      <c r="L29" s="40" t="s">
        <v>82</v>
      </c>
      <c r="M29" s="41"/>
      <c r="N29" s="41"/>
      <c r="O29" s="41"/>
      <c r="P29" s="41"/>
      <c r="Q29" s="18"/>
      <c r="R29" s="25"/>
      <c r="S29" s="88"/>
      <c r="T29" s="20">
        <v>4.4258329999999999</v>
      </c>
      <c r="U29"/>
      <c r="V29"/>
      <c r="W29" s="61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73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BA29" s="40" t="s">
        <v>133</v>
      </c>
      <c r="BB29" s="41">
        <v>1.9369999999999998E-2</v>
      </c>
      <c r="BC29" s="41">
        <v>3.5049999999999998E-2</v>
      </c>
      <c r="BD29" s="41" t="s">
        <v>141</v>
      </c>
      <c r="BE29" s="41" t="s">
        <v>62</v>
      </c>
      <c r="BF29" s="41" t="s">
        <v>183</v>
      </c>
      <c r="BG29" s="18"/>
      <c r="BH29" s="7"/>
    </row>
    <row r="30" spans="1:60" x14ac:dyDescent="0.25">
      <c r="A30" s="3" t="s">
        <v>44</v>
      </c>
      <c r="B30" s="4">
        <v>31.338693618774414</v>
      </c>
      <c r="C30" s="83"/>
      <c r="D30" s="4">
        <v>16.773918151855469</v>
      </c>
      <c r="E30" s="83"/>
      <c r="F30" s="83"/>
      <c r="G30" s="83"/>
      <c r="H30" s="83"/>
      <c r="I30" s="83"/>
      <c r="J30" s="84"/>
      <c r="K30"/>
      <c r="L30" s="40" t="s">
        <v>83</v>
      </c>
      <c r="M30" s="41" t="s">
        <v>63</v>
      </c>
      <c r="N30" s="41" t="s">
        <v>63</v>
      </c>
      <c r="O30" s="41" t="s">
        <v>63</v>
      </c>
      <c r="P30" s="41" t="s">
        <v>63</v>
      </c>
      <c r="Q30" s="18"/>
      <c r="R30" s="25"/>
      <c r="S30" s="88"/>
      <c r="T30" s="20">
        <v>3.9653520000000002</v>
      </c>
      <c r="U30"/>
      <c r="V30"/>
      <c r="W30" s="61"/>
      <c r="X30" s="34" t="s">
        <v>89</v>
      </c>
      <c r="Y30" s="34" t="s">
        <v>90</v>
      </c>
      <c r="Z30" s="34" t="s">
        <v>91</v>
      </c>
      <c r="AA30" s="34" t="s">
        <v>92</v>
      </c>
      <c r="AB30" s="34" t="s">
        <v>65</v>
      </c>
      <c r="AC30" s="34" t="s">
        <v>69</v>
      </c>
      <c r="AD30" s="34" t="s">
        <v>72</v>
      </c>
      <c r="AE30" s="34" t="s">
        <v>93</v>
      </c>
      <c r="AF30" s="18"/>
      <c r="AG30" s="18"/>
      <c r="AH30" s="18"/>
      <c r="AI30" s="18"/>
      <c r="AJ30" s="18"/>
      <c r="AK30" s="18"/>
      <c r="AL30" s="18"/>
      <c r="AM30" s="73"/>
      <c r="AN30" s="34" t="s">
        <v>89</v>
      </c>
      <c r="AO30" s="34" t="s">
        <v>90</v>
      </c>
      <c r="AP30" s="34" t="s">
        <v>91</v>
      </c>
      <c r="AQ30" s="34" t="s">
        <v>92</v>
      </c>
      <c r="AR30" s="34" t="s">
        <v>65</v>
      </c>
      <c r="AS30" s="34" t="s">
        <v>69</v>
      </c>
      <c r="AT30" s="34" t="s">
        <v>72</v>
      </c>
      <c r="AU30" s="34" t="s">
        <v>93</v>
      </c>
      <c r="AV30" s="18"/>
      <c r="AW30" s="18"/>
      <c r="AX30" s="18"/>
      <c r="AY30" s="18"/>
      <c r="BA30" s="40" t="s">
        <v>136</v>
      </c>
      <c r="BB30" s="41">
        <v>-2.327</v>
      </c>
      <c r="BC30" s="41">
        <v>4.21</v>
      </c>
      <c r="BD30" s="41" t="s">
        <v>61</v>
      </c>
      <c r="BE30" s="41" t="s">
        <v>118</v>
      </c>
      <c r="BF30" s="41" t="s">
        <v>184</v>
      </c>
      <c r="BG30" s="18"/>
      <c r="BH30" s="7"/>
    </row>
    <row r="31" spans="1:60" x14ac:dyDescent="0.25">
      <c r="A31" s="3" t="s">
        <v>45</v>
      </c>
      <c r="B31" s="7">
        <v>26.11</v>
      </c>
      <c r="C31" s="82">
        <f>AVERAGE(B31:B32)</f>
        <v>26.07</v>
      </c>
      <c r="D31" s="13">
        <v>10.696999999999999</v>
      </c>
      <c r="E31" s="82">
        <f>AVERAGE(D31:D32)</f>
        <v>10.690999999999999</v>
      </c>
      <c r="F31" s="82">
        <f t="shared" ref="F31:F33" si="17">C31-E31</f>
        <v>15.379000000000001</v>
      </c>
      <c r="G31" s="83"/>
      <c r="H31" s="82">
        <f t="shared" si="9"/>
        <v>-1.4674488614400332</v>
      </c>
      <c r="I31" s="83">
        <f t="shared" si="10"/>
        <v>2.7653246465056713</v>
      </c>
      <c r="J31" s="84"/>
      <c r="K31"/>
      <c r="L31" s="40" t="s">
        <v>79</v>
      </c>
      <c r="M31" s="41"/>
      <c r="N31" s="41"/>
      <c r="O31" s="41"/>
      <c r="P31" s="41"/>
      <c r="Q31" s="18"/>
      <c r="R31" s="25"/>
      <c r="S31" s="88"/>
      <c r="T31" s="20">
        <v>2.5399989999999999</v>
      </c>
      <c r="U31"/>
      <c r="V31"/>
      <c r="W31" s="61"/>
      <c r="X31" s="35" t="s">
        <v>94</v>
      </c>
      <c r="Y31" s="36">
        <v>6</v>
      </c>
      <c r="Z31" s="36">
        <v>0</v>
      </c>
      <c r="AA31" s="36">
        <v>6</v>
      </c>
      <c r="AB31" s="37">
        <v>2.0487679999999999</v>
      </c>
      <c r="AC31" s="37">
        <v>8.0657010000000007</v>
      </c>
      <c r="AD31" s="37">
        <v>3.5830151666666668</v>
      </c>
      <c r="AE31" s="37">
        <v>2.2355428422801848</v>
      </c>
      <c r="AF31" s="18"/>
      <c r="AG31" s="18"/>
      <c r="AH31" s="18"/>
      <c r="AI31" s="18"/>
      <c r="AJ31" s="18"/>
      <c r="AK31" s="18"/>
      <c r="AL31" s="18"/>
      <c r="AM31" s="73"/>
      <c r="AN31" s="35" t="s">
        <v>94</v>
      </c>
      <c r="AO31" s="36">
        <v>6</v>
      </c>
      <c r="AP31" s="36">
        <v>0</v>
      </c>
      <c r="AQ31" s="36">
        <v>6</v>
      </c>
      <c r="AR31" s="37">
        <v>2.5399989999999999</v>
      </c>
      <c r="AS31" s="37">
        <v>5.1510100000000003</v>
      </c>
      <c r="AT31" s="37">
        <v>3.5584856666666669</v>
      </c>
      <c r="AU31" s="37">
        <v>1.113695924679563</v>
      </c>
      <c r="AV31" s="18"/>
      <c r="AW31" s="18"/>
      <c r="AX31" s="18"/>
      <c r="AY31" s="18"/>
      <c r="BA31" s="40" t="s">
        <v>185</v>
      </c>
      <c r="BB31" s="41">
        <v>-2.302</v>
      </c>
      <c r="BC31" s="41">
        <v>4.165</v>
      </c>
      <c r="BD31" s="41" t="s">
        <v>61</v>
      </c>
      <c r="BE31" s="41" t="s">
        <v>118</v>
      </c>
      <c r="BF31" s="41" t="s">
        <v>186</v>
      </c>
      <c r="BG31" s="18"/>
      <c r="BH31" s="7"/>
    </row>
    <row r="32" spans="1:60" x14ac:dyDescent="0.25">
      <c r="A32" s="3" t="s">
        <v>45</v>
      </c>
      <c r="B32" s="7">
        <v>26.03</v>
      </c>
      <c r="C32" s="83"/>
      <c r="D32" s="13">
        <v>10.685</v>
      </c>
      <c r="E32" s="83"/>
      <c r="F32" s="83"/>
      <c r="G32" s="83"/>
      <c r="H32" s="83"/>
      <c r="I32" s="83"/>
      <c r="J32" s="84"/>
      <c r="K32"/>
      <c r="L32" s="40" t="s">
        <v>80</v>
      </c>
      <c r="M32" s="41"/>
      <c r="N32" s="41"/>
      <c r="O32" s="41"/>
      <c r="P32" s="41"/>
      <c r="Q32" s="18"/>
      <c r="R32" s="25"/>
      <c r="S32" s="88"/>
      <c r="T32" s="20">
        <v>2.6682429999999999</v>
      </c>
      <c r="U32"/>
      <c r="V32"/>
      <c r="W32" s="61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73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BA32" s="40" t="s">
        <v>140</v>
      </c>
      <c r="BB32" s="41">
        <v>-2.3460000000000001</v>
      </c>
      <c r="BC32" s="41">
        <v>4.2450000000000001</v>
      </c>
      <c r="BD32" s="41" t="s">
        <v>61</v>
      </c>
      <c r="BE32" s="41" t="s">
        <v>118</v>
      </c>
      <c r="BF32" s="41" t="s">
        <v>187</v>
      </c>
      <c r="BG32" s="18"/>
      <c r="BH32" s="7"/>
    </row>
    <row r="33" spans="1:60" x14ac:dyDescent="0.25">
      <c r="A33" s="3" t="s">
        <v>46</v>
      </c>
      <c r="B33" s="3">
        <v>30.256</v>
      </c>
      <c r="C33" s="82">
        <f>AVERAGE(B33:B34)</f>
        <v>30.427</v>
      </c>
      <c r="D33" s="4">
        <v>16.676700592041016</v>
      </c>
      <c r="E33" s="82">
        <f>AVERAGE(D33:D34)</f>
        <v>16.592350959777832</v>
      </c>
      <c r="F33" s="82">
        <f t="shared" si="17"/>
        <v>13.834649040222168</v>
      </c>
      <c r="G33" s="83"/>
      <c r="H33" s="82">
        <f t="shared" si="9"/>
        <v>-3.0117998212178669</v>
      </c>
      <c r="I33" s="83">
        <f t="shared" si="10"/>
        <v>8.0657004184894774</v>
      </c>
      <c r="J33" s="85"/>
      <c r="K33"/>
      <c r="L33" s="40" t="s">
        <v>81</v>
      </c>
      <c r="M33" s="41"/>
      <c r="N33" s="41"/>
      <c r="O33" s="41"/>
      <c r="P33" s="41"/>
      <c r="Q33" s="18"/>
      <c r="R33" s="25"/>
      <c r="S33" s="88"/>
      <c r="T33" s="20">
        <v>2.6004770000000001</v>
      </c>
      <c r="U33"/>
      <c r="V33"/>
      <c r="W33" s="61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73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BA33" s="40" t="s">
        <v>188</v>
      </c>
      <c r="BB33" s="41">
        <v>-2.3220000000000001</v>
      </c>
      <c r="BC33" s="41">
        <v>4.2</v>
      </c>
      <c r="BD33" s="41" t="s">
        <v>61</v>
      </c>
      <c r="BE33" s="41" t="s">
        <v>118</v>
      </c>
      <c r="BF33" s="41" t="s">
        <v>189</v>
      </c>
      <c r="BG33" s="18"/>
      <c r="BH33" s="7"/>
    </row>
    <row r="34" spans="1:60" x14ac:dyDescent="0.25">
      <c r="A34" s="3" t="s">
        <v>46</v>
      </c>
      <c r="B34" s="3">
        <v>30.597999999999999</v>
      </c>
      <c r="C34" s="83"/>
      <c r="D34" s="4">
        <v>16.508001327514648</v>
      </c>
      <c r="E34" s="83"/>
      <c r="F34" s="83"/>
      <c r="G34" s="83"/>
      <c r="H34" s="83"/>
      <c r="I34" s="83"/>
      <c r="J34" s="85"/>
      <c r="K34"/>
      <c r="L34" s="40"/>
      <c r="M34" s="41"/>
      <c r="N34" s="41"/>
      <c r="O34" s="41"/>
      <c r="P34" s="41"/>
      <c r="Q34" s="18"/>
      <c r="R34" s="25"/>
      <c r="S34" s="25"/>
      <c r="T34" s="25"/>
      <c r="U34" s="25"/>
      <c r="V34"/>
      <c r="W34" s="61"/>
      <c r="X34" s="74" t="s">
        <v>95</v>
      </c>
      <c r="Y34" s="75"/>
      <c r="Z34" s="76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73"/>
      <c r="AN34" s="18" t="s">
        <v>105</v>
      </c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BA34" s="40" t="s">
        <v>190</v>
      </c>
      <c r="BB34" s="41">
        <v>2.453E-2</v>
      </c>
      <c r="BC34" s="41">
        <v>4.4380000000000003E-2</v>
      </c>
      <c r="BD34" s="41" t="s">
        <v>141</v>
      </c>
      <c r="BE34" s="41" t="s">
        <v>62</v>
      </c>
      <c r="BF34" s="41" t="s">
        <v>191</v>
      </c>
      <c r="BG34" s="18"/>
      <c r="BH34" s="7"/>
    </row>
    <row r="35" spans="1:60" x14ac:dyDescent="0.25">
      <c r="A35" s="3" t="s">
        <v>47</v>
      </c>
      <c r="B35" s="4">
        <v>26.209044265747</v>
      </c>
      <c r="C35" s="82">
        <f t="shared" ref="C35" si="18">AVERAGE(B35:B36)</f>
        <v>25.794528388977</v>
      </c>
      <c r="D35" s="4">
        <v>9.9289751052856445</v>
      </c>
      <c r="E35" s="82">
        <f>AVERAGE(D35:D36)</f>
        <v>9.9828357696533203</v>
      </c>
      <c r="F35" s="82">
        <f t="shared" ref="F35" si="19">C35-E35</f>
        <v>15.811692619323679</v>
      </c>
      <c r="G35" s="83"/>
      <c r="H35" s="82">
        <f t="shared" si="9"/>
        <v>-1.0347562421163552</v>
      </c>
      <c r="I35" s="83">
        <f t="shared" si="10"/>
        <v>2.0487674568868792</v>
      </c>
      <c r="J35" s="84"/>
      <c r="K35"/>
      <c r="L35" s="40" t="s">
        <v>84</v>
      </c>
      <c r="M35" s="41"/>
      <c r="N35" s="41"/>
      <c r="O35" s="41"/>
      <c r="P35" s="41"/>
      <c r="Q35" s="18"/>
      <c r="R35" s="25"/>
      <c r="S35" s="25"/>
      <c r="T35" s="25"/>
      <c r="U35" s="25"/>
      <c r="V35"/>
      <c r="W35" s="61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73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BA35" s="7"/>
      <c r="BB35" s="7"/>
      <c r="BC35" s="7"/>
      <c r="BD35" s="7"/>
      <c r="BE35" s="7"/>
      <c r="BF35" s="7"/>
      <c r="BG35" s="7"/>
      <c r="BH35" s="7"/>
    </row>
    <row r="36" spans="1:60" x14ac:dyDescent="0.25">
      <c r="A36" s="3" t="s">
        <v>47</v>
      </c>
      <c r="B36" s="4">
        <v>25.380012512206999</v>
      </c>
      <c r="C36" s="83"/>
      <c r="D36" s="4">
        <v>10.036696434020996</v>
      </c>
      <c r="E36" s="83"/>
      <c r="F36" s="83"/>
      <c r="G36" s="83"/>
      <c r="H36" s="83"/>
      <c r="I36" s="83"/>
      <c r="J36" s="84"/>
      <c r="K36"/>
      <c r="L36" s="40" t="s">
        <v>85</v>
      </c>
      <c r="M36" s="41" t="s">
        <v>63</v>
      </c>
      <c r="N36" s="41" t="s">
        <v>63</v>
      </c>
      <c r="O36" s="41" t="s">
        <v>63</v>
      </c>
      <c r="P36" s="41" t="s">
        <v>63</v>
      </c>
      <c r="Q36" s="18"/>
      <c r="R36" s="25"/>
      <c r="S36" s="25"/>
      <c r="T36" s="25"/>
      <c r="U36" s="25"/>
      <c r="V36"/>
      <c r="W36" s="61"/>
      <c r="X36" s="35" t="s">
        <v>85</v>
      </c>
      <c r="Y36" s="38">
        <v>0.67180677249128284</v>
      </c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73"/>
      <c r="AN36" s="35" t="s">
        <v>85</v>
      </c>
      <c r="AO36" s="38">
        <v>0.85722363614603303</v>
      </c>
      <c r="AP36" s="18"/>
      <c r="AQ36" s="18"/>
      <c r="AR36" s="18"/>
      <c r="AS36" s="18"/>
      <c r="AT36" s="18"/>
      <c r="AU36" s="18"/>
      <c r="AV36" s="18"/>
      <c r="AW36" s="18"/>
      <c r="AX36" s="18"/>
      <c r="AY36" s="18"/>
    </row>
    <row r="37" spans="1:60" x14ac:dyDescent="0.25">
      <c r="A37" s="3" t="s">
        <v>48</v>
      </c>
      <c r="B37" s="4">
        <v>25.841636657714844</v>
      </c>
      <c r="C37" s="82">
        <f>AVERAGE(B37:B38)</f>
        <v>25.734818458557129</v>
      </c>
      <c r="D37" s="4">
        <v>10.294881820678711</v>
      </c>
      <c r="E37" s="82">
        <f>AVERAGE(D37:D38)</f>
        <v>10.243412017822266</v>
      </c>
      <c r="F37" s="82">
        <f t="shared" ref="F37:F39" si="20">C37-E37</f>
        <v>15.491406440734863</v>
      </c>
      <c r="G37" s="83"/>
      <c r="H37" s="82">
        <f t="shared" si="9"/>
        <v>-1.3550424207051712</v>
      </c>
      <c r="I37" s="83">
        <f t="shared" si="10"/>
        <v>2.5580463777131408</v>
      </c>
      <c r="J37" s="84"/>
      <c r="K37"/>
      <c r="L37" s="40" t="s">
        <v>79</v>
      </c>
      <c r="M37" s="41"/>
      <c r="N37" s="41"/>
      <c r="O37" s="41"/>
      <c r="P37" s="41"/>
      <c r="Q37" s="18"/>
      <c r="R37" s="25"/>
      <c r="S37" s="25"/>
      <c r="T37" s="25"/>
      <c r="U37" s="25"/>
      <c r="V37"/>
      <c r="W37" s="61"/>
      <c r="X37" s="35" t="s">
        <v>96</v>
      </c>
      <c r="Y37" s="38">
        <v>3.0765390296307381E-3</v>
      </c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73"/>
      <c r="AN37" s="35" t="s">
        <v>96</v>
      </c>
      <c r="AO37" s="38">
        <v>0.1798426789948839</v>
      </c>
      <c r="AP37" s="18"/>
      <c r="AQ37" s="18"/>
      <c r="AR37" s="18"/>
      <c r="AS37" s="18"/>
      <c r="AT37" s="18"/>
      <c r="AU37" s="18"/>
      <c r="AV37" s="18"/>
      <c r="AW37" s="18"/>
      <c r="AX37" s="18"/>
      <c r="AY37" s="18"/>
    </row>
    <row r="38" spans="1:60" x14ac:dyDescent="0.25">
      <c r="A38" s="3" t="s">
        <v>48</v>
      </c>
      <c r="B38" s="4">
        <v>25.628000259399414</v>
      </c>
      <c r="C38" s="83"/>
      <c r="D38" s="4">
        <v>10.19194221496582</v>
      </c>
      <c r="E38" s="83"/>
      <c r="F38" s="83"/>
      <c r="G38" s="83"/>
      <c r="H38" s="83"/>
      <c r="I38" s="83"/>
      <c r="J38" s="84"/>
      <c r="K38"/>
      <c r="L38" s="40" t="s">
        <v>80</v>
      </c>
      <c r="M38" s="41"/>
      <c r="N38" s="41"/>
      <c r="O38" s="41"/>
      <c r="P38" s="41"/>
      <c r="Q38" s="18"/>
      <c r="R38" s="25"/>
      <c r="S38" s="25"/>
      <c r="T38" s="25"/>
      <c r="U38" s="25"/>
      <c r="V38"/>
      <c r="W38" s="61"/>
      <c r="X38" s="35" t="s">
        <v>97</v>
      </c>
      <c r="Y38" s="39">
        <v>0.05</v>
      </c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73"/>
      <c r="AN38" s="35" t="s">
        <v>97</v>
      </c>
      <c r="AO38" s="39">
        <v>0.05</v>
      </c>
      <c r="AP38" s="18"/>
      <c r="AQ38" s="18"/>
      <c r="AR38" s="18"/>
      <c r="AS38" s="18"/>
      <c r="AT38" s="18"/>
      <c r="AU38" s="18"/>
      <c r="AV38" s="18"/>
      <c r="AW38" s="18"/>
      <c r="AX38" s="18"/>
      <c r="AY38" s="18"/>
    </row>
    <row r="39" spans="1:60" x14ac:dyDescent="0.25">
      <c r="A39" s="3" t="s">
        <v>49</v>
      </c>
      <c r="B39" s="4">
        <v>25.98797607421875</v>
      </c>
      <c r="C39" s="82">
        <f>AVERAGE(B39:B40)</f>
        <v>25.731537818908677</v>
      </c>
      <c r="D39" s="4">
        <v>9.9109487533569336</v>
      </c>
      <c r="E39" s="82">
        <f>AVERAGE(D39:D40)</f>
        <v>10.321578025817871</v>
      </c>
      <c r="F39" s="82">
        <f t="shared" si="20"/>
        <v>15.409959793090806</v>
      </c>
      <c r="G39" s="83"/>
      <c r="H39" s="82">
        <f t="shared" si="9"/>
        <v>-1.4364890683492284</v>
      </c>
      <c r="I39" s="83">
        <f t="shared" si="10"/>
        <v>2.7066138388031797</v>
      </c>
      <c r="J39" s="85"/>
      <c r="K39"/>
      <c r="L39" s="40" t="s">
        <v>81</v>
      </c>
      <c r="M39" s="41"/>
      <c r="N39" s="41"/>
      <c r="O39" s="41"/>
      <c r="P39" s="41"/>
      <c r="Q39" s="18"/>
      <c r="R39" s="25"/>
      <c r="S39" s="25"/>
      <c r="T39" s="25"/>
      <c r="U39" s="25"/>
      <c r="V39"/>
      <c r="W39" s="61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73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</row>
    <row r="40" spans="1:60" x14ac:dyDescent="0.25">
      <c r="A40" s="3" t="s">
        <v>49</v>
      </c>
      <c r="B40" s="4">
        <v>25.475099563598601</v>
      </c>
      <c r="C40" s="83"/>
      <c r="D40" s="4">
        <v>10.732207298278809</v>
      </c>
      <c r="E40" s="83"/>
      <c r="F40" s="83"/>
      <c r="G40" s="83"/>
      <c r="H40" s="83"/>
      <c r="I40" s="83"/>
      <c r="J40" s="85"/>
      <c r="K40"/>
      <c r="L40" s="40"/>
      <c r="M40" s="41"/>
      <c r="N40" s="41"/>
      <c r="O40" s="41"/>
      <c r="P40" s="41"/>
      <c r="Q40" s="18"/>
      <c r="R40" s="25"/>
      <c r="S40" s="25"/>
      <c r="T40" s="25"/>
      <c r="U40" s="25"/>
      <c r="V40"/>
      <c r="W40" s="61"/>
      <c r="X40" s="21" t="s">
        <v>98</v>
      </c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73"/>
      <c r="AN40" s="21" t="s">
        <v>98</v>
      </c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</row>
    <row r="41" spans="1:60" x14ac:dyDescent="0.25">
      <c r="A41" s="3" t="s">
        <v>51</v>
      </c>
      <c r="B41" s="4">
        <v>30.197816848754883</v>
      </c>
      <c r="C41" s="82">
        <f t="shared" ref="C41:C51" si="21">AVERAGE(B41:B42)</f>
        <v>30.240774154663086</v>
      </c>
      <c r="D41" s="4">
        <v>15.976385116577148</v>
      </c>
      <c r="E41" s="82">
        <f>AVERAGE(D41:D42)</f>
        <v>15.759180545806885</v>
      </c>
      <c r="F41" s="82">
        <f t="shared" ref="F41:F51" si="22">C41-E41</f>
        <v>14.481593608856201</v>
      </c>
      <c r="G41" s="83"/>
      <c r="H41" s="82">
        <f t="shared" si="9"/>
        <v>-2.3648552525838333</v>
      </c>
      <c r="I41" s="83">
        <f t="shared" si="10"/>
        <v>5.1510096848029594</v>
      </c>
      <c r="J41" s="84"/>
      <c r="K41"/>
      <c r="L41" s="40" t="s">
        <v>86</v>
      </c>
      <c r="M41" s="41">
        <v>7.5380000000000003</v>
      </c>
      <c r="N41" s="41">
        <v>7.4219999999999997</v>
      </c>
      <c r="O41" s="41">
        <v>21.5</v>
      </c>
      <c r="P41" s="41">
        <v>21.35</v>
      </c>
      <c r="Q41" s="18"/>
      <c r="R41" s="25"/>
      <c r="S41" s="25"/>
      <c r="T41" s="25"/>
      <c r="U41" s="25"/>
      <c r="V41"/>
      <c r="W41" s="61"/>
      <c r="X41" s="21" t="s">
        <v>99</v>
      </c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73"/>
      <c r="AN41" s="21" t="s">
        <v>99</v>
      </c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</row>
    <row r="42" spans="1:60" x14ac:dyDescent="0.25">
      <c r="A42" s="3" t="s">
        <v>51</v>
      </c>
      <c r="B42" s="4">
        <v>30.283731460571289</v>
      </c>
      <c r="C42" s="83"/>
      <c r="D42" s="4">
        <v>15.541975975036621</v>
      </c>
      <c r="E42" s="83"/>
      <c r="F42" s="83"/>
      <c r="G42" s="83"/>
      <c r="H42" s="83"/>
      <c r="I42" s="83"/>
      <c r="J42" s="84"/>
      <c r="K42"/>
      <c r="L42" s="18"/>
      <c r="M42" s="18"/>
      <c r="N42" s="18"/>
      <c r="O42" s="18"/>
      <c r="P42" s="18"/>
      <c r="Q42" s="18"/>
      <c r="R42" s="25"/>
      <c r="S42" s="25"/>
      <c r="T42" s="25"/>
      <c r="U42" s="25"/>
      <c r="V42"/>
      <c r="W42" s="61"/>
      <c r="X42" s="21" t="s">
        <v>100</v>
      </c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73"/>
      <c r="AN42" s="21" t="s">
        <v>100</v>
      </c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</row>
    <row r="43" spans="1:60" x14ac:dyDescent="0.25">
      <c r="A43" s="3" t="s">
        <v>52</v>
      </c>
      <c r="B43" s="7">
        <v>23.963000000000001</v>
      </c>
      <c r="C43" s="82">
        <f t="shared" si="21"/>
        <v>24.015999999999998</v>
      </c>
      <c r="D43" s="7">
        <v>9.3800000000000008</v>
      </c>
      <c r="E43" s="82">
        <f>AVERAGE(D43:D44)</f>
        <v>9.3155000000000001</v>
      </c>
      <c r="F43" s="82">
        <f t="shared" si="22"/>
        <v>14.700499999999998</v>
      </c>
      <c r="G43" s="83"/>
      <c r="H43" s="82">
        <f t="shared" si="9"/>
        <v>-2.1459488614400364</v>
      </c>
      <c r="I43" s="83">
        <f t="shared" si="10"/>
        <v>4.4258325291005303</v>
      </c>
      <c r="J43" s="84"/>
      <c r="K43"/>
      <c r="L43"/>
      <c r="M43"/>
      <c r="N43"/>
      <c r="O43"/>
      <c r="P43"/>
      <c r="Q43"/>
      <c r="R43"/>
      <c r="S43"/>
      <c r="T43"/>
      <c r="U43"/>
      <c r="V43"/>
      <c r="W43" s="18"/>
      <c r="X43" s="21" t="s">
        <v>180</v>
      </c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73"/>
      <c r="AN43" s="21" t="s">
        <v>101</v>
      </c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</row>
    <row r="44" spans="1:60" x14ac:dyDescent="0.25">
      <c r="A44" s="3" t="s">
        <v>52</v>
      </c>
      <c r="B44" s="7">
        <v>24.068999999999999</v>
      </c>
      <c r="C44" s="83"/>
      <c r="D44" s="7">
        <v>9.2509999999999994</v>
      </c>
      <c r="E44" s="83"/>
      <c r="F44" s="83"/>
      <c r="G44" s="83"/>
      <c r="H44" s="83"/>
      <c r="I44" s="83"/>
      <c r="J44" s="84"/>
      <c r="K44"/>
      <c r="L44"/>
      <c r="M44"/>
      <c r="N44"/>
      <c r="O44"/>
      <c r="P44"/>
      <c r="Q44"/>
      <c r="R44"/>
      <c r="S44"/>
      <c r="T44"/>
      <c r="U44"/>
      <c r="V44"/>
      <c r="W44" s="18"/>
      <c r="X44" s="21" t="s">
        <v>181</v>
      </c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73"/>
      <c r="AN44" s="21" t="s">
        <v>182</v>
      </c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</row>
    <row r="45" spans="1:60" x14ac:dyDescent="0.25">
      <c r="A45" s="3" t="s">
        <v>53</v>
      </c>
      <c r="B45" s="7">
        <v>24.808</v>
      </c>
      <c r="C45" s="82">
        <f t="shared" si="21"/>
        <v>24.758499999999998</v>
      </c>
      <c r="D45" s="7">
        <v>9.9239999999999995</v>
      </c>
      <c r="E45" s="82">
        <f>AVERAGE(D45:D46)</f>
        <v>9.8994999999999997</v>
      </c>
      <c r="F45" s="82">
        <f t="shared" si="22"/>
        <v>14.858999999999998</v>
      </c>
      <c r="G45" s="83"/>
      <c r="H45" s="82">
        <f t="shared" si="9"/>
        <v>-1.9874488614400363</v>
      </c>
      <c r="I45" s="83">
        <f t="shared" si="10"/>
        <v>3.9653517893243282</v>
      </c>
      <c r="J45" s="84"/>
      <c r="K45"/>
      <c r="L45"/>
      <c r="M45"/>
      <c r="N45"/>
      <c r="O45"/>
      <c r="P45"/>
      <c r="Q45"/>
      <c r="R45"/>
      <c r="S45"/>
      <c r="T45"/>
      <c r="U45"/>
      <c r="V45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</row>
    <row r="46" spans="1:60" x14ac:dyDescent="0.25">
      <c r="A46" s="3" t="s">
        <v>53</v>
      </c>
      <c r="B46" s="7">
        <v>24.709</v>
      </c>
      <c r="C46" s="83"/>
      <c r="D46" s="7">
        <v>9.875</v>
      </c>
      <c r="E46" s="83"/>
      <c r="F46" s="83"/>
      <c r="G46" s="83"/>
      <c r="H46" s="83"/>
      <c r="I46" s="83"/>
      <c r="J46" s="84"/>
      <c r="K46"/>
      <c r="L46"/>
      <c r="M46"/>
      <c r="N46"/>
      <c r="O46"/>
      <c r="P46"/>
      <c r="Q46"/>
      <c r="R46"/>
      <c r="S46"/>
      <c r="T46"/>
      <c r="U46"/>
      <c r="V46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</row>
    <row r="47" spans="1:60" x14ac:dyDescent="0.25">
      <c r="A47" s="3" t="s">
        <v>54</v>
      </c>
      <c r="B47" s="4">
        <v>31.422607421875</v>
      </c>
      <c r="C47" s="82">
        <f t="shared" si="21"/>
        <v>31.2633762359619</v>
      </c>
      <c r="D47" s="4">
        <v>15.992131233215332</v>
      </c>
      <c r="E47" s="82">
        <f>AVERAGE(D47:D48)</f>
        <v>15.761755466461182</v>
      </c>
      <c r="F47" s="82">
        <f t="shared" si="22"/>
        <v>15.501620769500718</v>
      </c>
      <c r="G47" s="83"/>
      <c r="H47" s="82">
        <f t="shared" si="9"/>
        <v>-1.3448280919393163</v>
      </c>
      <c r="I47" s="83">
        <f t="shared" si="10"/>
        <v>2.5399992868572614</v>
      </c>
      <c r="J47" s="84"/>
      <c r="K47"/>
      <c r="L47"/>
      <c r="M47"/>
      <c r="N47"/>
      <c r="O47"/>
      <c r="P47"/>
      <c r="Q47"/>
      <c r="R47"/>
      <c r="S47"/>
      <c r="T47"/>
      <c r="U47"/>
      <c r="V47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</row>
    <row r="48" spans="1:60" x14ac:dyDescent="0.25">
      <c r="A48" s="3" t="s">
        <v>54</v>
      </c>
      <c r="B48" s="4">
        <v>31.1041450500488</v>
      </c>
      <c r="C48" s="83"/>
      <c r="D48" s="4">
        <v>15.531379699707031</v>
      </c>
      <c r="E48" s="83"/>
      <c r="F48" s="83"/>
      <c r="G48" s="83"/>
      <c r="H48" s="83"/>
      <c r="I48" s="83"/>
      <c r="J48" s="84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:36" x14ac:dyDescent="0.25">
      <c r="A49" s="3" t="s">
        <v>55</v>
      </c>
      <c r="B49" s="4">
        <v>25.235498428344702</v>
      </c>
      <c r="C49" s="82">
        <f t="shared" si="21"/>
        <v>25.572307586669901</v>
      </c>
      <c r="D49" s="4">
        <v>10.116702079772949</v>
      </c>
      <c r="E49" s="82">
        <f>AVERAGE(D49:D50)</f>
        <v>10.141748905181885</v>
      </c>
      <c r="F49" s="82">
        <f t="shared" si="22"/>
        <v>15.430558681488016</v>
      </c>
      <c r="G49" s="83"/>
      <c r="H49" s="82">
        <f t="shared" si="9"/>
        <v>-1.4158901799520187</v>
      </c>
      <c r="I49" s="83">
        <f t="shared" si="10"/>
        <v>2.6682432210641829</v>
      </c>
      <c r="J49" s="84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:36" x14ac:dyDescent="0.25">
      <c r="A50" s="3" t="s">
        <v>55</v>
      </c>
      <c r="B50" s="4">
        <v>25.909116744995099</v>
      </c>
      <c r="C50" s="83"/>
      <c r="D50" s="4">
        <v>10.16679573059082</v>
      </c>
      <c r="E50" s="83"/>
      <c r="F50" s="83"/>
      <c r="G50" s="83"/>
      <c r="H50" s="83"/>
      <c r="I50" s="83"/>
      <c r="J50" s="84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:36" x14ac:dyDescent="0.25">
      <c r="A51" s="3" t="s">
        <v>56</v>
      </c>
      <c r="B51" s="4">
        <v>28.470573425292901</v>
      </c>
      <c r="C51" s="82">
        <f t="shared" si="21"/>
        <v>29.23098754882805</v>
      </c>
      <c r="D51" s="4">
        <v>13.644474983215332</v>
      </c>
      <c r="E51" s="82">
        <f>AVERAGE(D51:D52)</f>
        <v>13.763315200805664</v>
      </c>
      <c r="F51" s="82">
        <f t="shared" si="22"/>
        <v>15.467672348022386</v>
      </c>
      <c r="G51" s="83"/>
      <c r="H51" s="82">
        <f t="shared" si="9"/>
        <v>-1.3787765134176482</v>
      </c>
      <c r="I51" s="83">
        <f t="shared" si="10"/>
        <v>2.6004774242908102</v>
      </c>
      <c r="J51" s="84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:36" x14ac:dyDescent="0.25">
      <c r="A52" s="3" t="s">
        <v>56</v>
      </c>
      <c r="B52" s="4">
        <v>29.9914016723632</v>
      </c>
      <c r="C52" s="83"/>
      <c r="D52" s="4">
        <v>13.882155418395996</v>
      </c>
      <c r="E52" s="83"/>
      <c r="F52" s="83"/>
      <c r="G52" s="83"/>
      <c r="H52" s="83"/>
      <c r="I52" s="83"/>
      <c r="J52" s="84"/>
    </row>
  </sheetData>
  <mergeCells count="164">
    <mergeCell ref="S7:S12"/>
    <mergeCell ref="S14:S19"/>
    <mergeCell ref="S21:S26"/>
    <mergeCell ref="S28:S33"/>
    <mergeCell ref="J5:J6"/>
    <mergeCell ref="C7:C8"/>
    <mergeCell ref="E7:E8"/>
    <mergeCell ref="F7:F8"/>
    <mergeCell ref="H7:H8"/>
    <mergeCell ref="I7:I8"/>
    <mergeCell ref="J7:J8"/>
    <mergeCell ref="C5:C6"/>
    <mergeCell ref="E5:E6"/>
    <mergeCell ref="F5:F6"/>
    <mergeCell ref="G5:G16"/>
    <mergeCell ref="H5:H6"/>
    <mergeCell ref="I5:I6"/>
    <mergeCell ref="C9:C10"/>
    <mergeCell ref="E9:E10"/>
    <mergeCell ref="F9:F10"/>
    <mergeCell ref="H9:H10"/>
    <mergeCell ref="I9:I10"/>
    <mergeCell ref="J9:J10"/>
    <mergeCell ref="C11:C12"/>
    <mergeCell ref="J33:J34"/>
    <mergeCell ref="C23:C24"/>
    <mergeCell ref="E23:E24"/>
    <mergeCell ref="F23:F24"/>
    <mergeCell ref="H23:H24"/>
    <mergeCell ref="I23:I24"/>
    <mergeCell ref="J23:J24"/>
    <mergeCell ref="J17:J18"/>
    <mergeCell ref="C19:C20"/>
    <mergeCell ref="E19:E20"/>
    <mergeCell ref="F19:F20"/>
    <mergeCell ref="H19:H20"/>
    <mergeCell ref="I19:I20"/>
    <mergeCell ref="J19:J20"/>
    <mergeCell ref="C17:C18"/>
    <mergeCell ref="E17:E18"/>
    <mergeCell ref="F17:F18"/>
    <mergeCell ref="G17:G28"/>
    <mergeCell ref="H17:H18"/>
    <mergeCell ref="I17:I18"/>
    <mergeCell ref="C21:C22"/>
    <mergeCell ref="I21:I22"/>
    <mergeCell ref="J21:J22"/>
    <mergeCell ref="J27:J28"/>
    <mergeCell ref="J25:J26"/>
    <mergeCell ref="H11:H12"/>
    <mergeCell ref="I11:I12"/>
    <mergeCell ref="J11:J12"/>
    <mergeCell ref="C15:C16"/>
    <mergeCell ref="E15:E16"/>
    <mergeCell ref="F15:F16"/>
    <mergeCell ref="H15:H16"/>
    <mergeCell ref="I15:I16"/>
    <mergeCell ref="J15:J16"/>
    <mergeCell ref="C13:C14"/>
    <mergeCell ref="E13:E14"/>
    <mergeCell ref="F13:F14"/>
    <mergeCell ref="H13:H14"/>
    <mergeCell ref="I13:I14"/>
    <mergeCell ref="J13:J14"/>
    <mergeCell ref="E11:E12"/>
    <mergeCell ref="F11:F12"/>
    <mergeCell ref="I33:I34"/>
    <mergeCell ref="E21:E22"/>
    <mergeCell ref="F21:F22"/>
    <mergeCell ref="H21:H22"/>
    <mergeCell ref="C27:C28"/>
    <mergeCell ref="E27:E28"/>
    <mergeCell ref="F27:F28"/>
    <mergeCell ref="H27:H28"/>
    <mergeCell ref="I27:I28"/>
    <mergeCell ref="C25:C26"/>
    <mergeCell ref="E25:E26"/>
    <mergeCell ref="F25:F26"/>
    <mergeCell ref="H25:H26"/>
    <mergeCell ref="I25:I26"/>
    <mergeCell ref="J45:J46"/>
    <mergeCell ref="C35:C36"/>
    <mergeCell ref="E35:E36"/>
    <mergeCell ref="F35:F36"/>
    <mergeCell ref="H35:H36"/>
    <mergeCell ref="I35:I36"/>
    <mergeCell ref="J35:J36"/>
    <mergeCell ref="J29:J30"/>
    <mergeCell ref="C31:C32"/>
    <mergeCell ref="E31:E32"/>
    <mergeCell ref="F31:F32"/>
    <mergeCell ref="H31:H32"/>
    <mergeCell ref="I31:I32"/>
    <mergeCell ref="J31:J32"/>
    <mergeCell ref="C29:C30"/>
    <mergeCell ref="E29:E30"/>
    <mergeCell ref="F29:F30"/>
    <mergeCell ref="G29:G40"/>
    <mergeCell ref="H29:H30"/>
    <mergeCell ref="I29:I30"/>
    <mergeCell ref="C33:C34"/>
    <mergeCell ref="E33:E34"/>
    <mergeCell ref="F33:F34"/>
    <mergeCell ref="H33:H34"/>
    <mergeCell ref="C39:C40"/>
    <mergeCell ref="E39:E40"/>
    <mergeCell ref="F39:F40"/>
    <mergeCell ref="H39:H40"/>
    <mergeCell ref="I39:I40"/>
    <mergeCell ref="J39:J40"/>
    <mergeCell ref="C37:C38"/>
    <mergeCell ref="E37:E38"/>
    <mergeCell ref="F37:F38"/>
    <mergeCell ref="H37:H38"/>
    <mergeCell ref="I37:I38"/>
    <mergeCell ref="J37:J38"/>
    <mergeCell ref="C41:C42"/>
    <mergeCell ref="E41:E42"/>
    <mergeCell ref="F41:F42"/>
    <mergeCell ref="G41:G52"/>
    <mergeCell ref="H41:H42"/>
    <mergeCell ref="I41:I42"/>
    <mergeCell ref="C45:C46"/>
    <mergeCell ref="E45:E46"/>
    <mergeCell ref="F45:F46"/>
    <mergeCell ref="C51:C52"/>
    <mergeCell ref="E51:E52"/>
    <mergeCell ref="H45:H46"/>
    <mergeCell ref="I45:I46"/>
    <mergeCell ref="A1:I3"/>
    <mergeCell ref="F51:F52"/>
    <mergeCell ref="H51:H52"/>
    <mergeCell ref="I51:I52"/>
    <mergeCell ref="J51:J52"/>
    <mergeCell ref="C49:C50"/>
    <mergeCell ref="E49:E50"/>
    <mergeCell ref="F49:F50"/>
    <mergeCell ref="H49:H50"/>
    <mergeCell ref="I49:I50"/>
    <mergeCell ref="J49:J50"/>
    <mergeCell ref="C47:C48"/>
    <mergeCell ref="E47:E48"/>
    <mergeCell ref="F47:F48"/>
    <mergeCell ref="H47:H48"/>
    <mergeCell ref="I47:I48"/>
    <mergeCell ref="J47:J48"/>
    <mergeCell ref="J41:J42"/>
    <mergeCell ref="C43:C44"/>
    <mergeCell ref="E43:E44"/>
    <mergeCell ref="F43:F44"/>
    <mergeCell ref="H43:H44"/>
    <mergeCell ref="I43:I44"/>
    <mergeCell ref="J43:J44"/>
    <mergeCell ref="W6:AT8"/>
    <mergeCell ref="W9:W26"/>
    <mergeCell ref="AJ9:AJ25"/>
    <mergeCell ref="W27:W42"/>
    <mergeCell ref="AM28:AM44"/>
    <mergeCell ref="X15:Z15"/>
    <mergeCell ref="X9:Y9"/>
    <mergeCell ref="X28:Y28"/>
    <mergeCell ref="X34:Z34"/>
    <mergeCell ref="AK10:AL10"/>
    <mergeCell ref="AK16:AM16"/>
  </mergeCells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3"/>
  <sheetViews>
    <sheetView workbookViewId="0">
      <selection activeCell="M1" sqref="M1"/>
    </sheetView>
  </sheetViews>
  <sheetFormatPr defaultRowHeight="15" x14ac:dyDescent="0.25"/>
  <cols>
    <col min="3" max="3" width="13.85546875" customWidth="1"/>
    <col min="4" max="4" width="13.5703125" customWidth="1"/>
    <col min="5" max="5" width="14.42578125" customWidth="1"/>
    <col min="12" max="12" width="17.7109375" customWidth="1"/>
    <col min="13" max="13" width="12.28515625" customWidth="1"/>
    <col min="14" max="14" width="11" customWidth="1"/>
    <col min="15" max="15" width="10.140625" customWidth="1"/>
    <col min="16" max="16" width="20.5703125" customWidth="1"/>
    <col min="33" max="33" width="13.5703125" customWidth="1"/>
    <col min="50" max="50" width="33" customWidth="1"/>
  </cols>
  <sheetData>
    <row r="1" spans="1:56" x14ac:dyDescent="0.25">
      <c r="A1" s="68" t="s">
        <v>205</v>
      </c>
      <c r="B1" s="68"/>
      <c r="C1" s="68"/>
      <c r="D1" s="68"/>
      <c r="E1" s="68"/>
      <c r="F1" s="68"/>
      <c r="G1" s="68"/>
      <c r="H1" s="68"/>
      <c r="I1" s="68"/>
    </row>
    <row r="2" spans="1:56" x14ac:dyDescent="0.25">
      <c r="A2" s="68"/>
      <c r="B2" s="68"/>
      <c r="C2" s="68"/>
      <c r="D2" s="68"/>
      <c r="E2" s="68"/>
      <c r="F2" s="68"/>
      <c r="G2" s="68"/>
      <c r="H2" s="68"/>
      <c r="I2" s="68"/>
    </row>
    <row r="3" spans="1:56" x14ac:dyDescent="0.25">
      <c r="A3" s="68"/>
      <c r="B3" s="68"/>
      <c r="C3" s="68"/>
      <c r="D3" s="68"/>
      <c r="E3" s="68"/>
      <c r="F3" s="68"/>
      <c r="G3" s="68"/>
      <c r="H3" s="68"/>
      <c r="I3" s="68"/>
    </row>
    <row r="4" spans="1:56" x14ac:dyDescent="0.25">
      <c r="A4" s="69"/>
      <c r="B4" s="69"/>
      <c r="C4" s="69"/>
      <c r="D4" s="69"/>
      <c r="E4" s="69"/>
      <c r="F4" s="69"/>
      <c r="G4" s="69"/>
      <c r="H4" s="69"/>
      <c r="I4" s="69"/>
      <c r="K4" s="27"/>
      <c r="L4" s="58"/>
      <c r="M4" s="43" t="s">
        <v>59</v>
      </c>
      <c r="N4" s="43" t="s">
        <v>36</v>
      </c>
      <c r="O4" s="43" t="s">
        <v>43</v>
      </c>
      <c r="P4" s="43" t="s">
        <v>50</v>
      </c>
      <c r="T4" s="61" t="s">
        <v>193</v>
      </c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18"/>
      <c r="AQ4" s="18"/>
      <c r="AR4" s="18"/>
      <c r="AS4" s="18"/>
      <c r="AT4" s="18"/>
      <c r="AU4" s="18"/>
      <c r="AV4" s="18"/>
      <c r="AX4" s="42" t="s">
        <v>168</v>
      </c>
      <c r="AY4" s="42"/>
      <c r="AZ4" s="42"/>
      <c r="BA4" s="42"/>
      <c r="BB4" s="42"/>
      <c r="BC4" s="42"/>
      <c r="BD4" s="18"/>
    </row>
    <row r="5" spans="1:56" x14ac:dyDescent="0.25">
      <c r="A5" s="5" t="s">
        <v>9</v>
      </c>
      <c r="B5" s="5" t="s">
        <v>10</v>
      </c>
      <c r="C5" s="5" t="s">
        <v>11</v>
      </c>
      <c r="D5" s="5" t="s">
        <v>3</v>
      </c>
      <c r="E5" s="5" t="s">
        <v>4</v>
      </c>
      <c r="F5" s="6" t="s">
        <v>5</v>
      </c>
      <c r="G5" s="6" t="s">
        <v>6</v>
      </c>
      <c r="H5" s="6" t="s">
        <v>7</v>
      </c>
      <c r="I5" s="1" t="s">
        <v>8</v>
      </c>
      <c r="J5" s="12"/>
      <c r="K5" s="20"/>
      <c r="L5" s="45" t="s">
        <v>64</v>
      </c>
      <c r="M5" s="46">
        <v>6</v>
      </c>
      <c r="N5" s="46">
        <v>6</v>
      </c>
      <c r="O5" s="46">
        <v>6</v>
      </c>
      <c r="P5" s="46">
        <v>6</v>
      </c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18"/>
      <c r="AQ5" s="18"/>
      <c r="AR5" s="18"/>
      <c r="AS5" s="18"/>
      <c r="AT5" s="18"/>
      <c r="AU5" s="18"/>
      <c r="AV5" s="18"/>
      <c r="AX5" s="40" t="s">
        <v>108</v>
      </c>
      <c r="AY5" s="41" t="s">
        <v>109</v>
      </c>
      <c r="AZ5" s="41"/>
      <c r="BA5" s="41"/>
      <c r="BB5" s="41"/>
      <c r="BC5" s="41"/>
      <c r="BD5" s="18"/>
    </row>
    <row r="6" spans="1:56" x14ac:dyDescent="0.25">
      <c r="A6" s="7" t="s">
        <v>30</v>
      </c>
      <c r="B6" s="2">
        <v>26.632261276245117</v>
      </c>
      <c r="C6" s="82">
        <f>AVERAGE(B6:B7)</f>
        <v>26.588607788085938</v>
      </c>
      <c r="D6" s="2">
        <v>9.091496467590332</v>
      </c>
      <c r="E6" s="82">
        <f>AVERAGE(D6:D7)</f>
        <v>8.9681553840637207</v>
      </c>
      <c r="F6" s="82">
        <f>C6-E6</f>
        <v>17.620452404022217</v>
      </c>
      <c r="G6" s="89">
        <f>AVERAGE(F6:F17)</f>
        <v>17.339076519012448</v>
      </c>
      <c r="H6" s="82">
        <f>F6-G$6</f>
        <v>0.28137588500976918</v>
      </c>
      <c r="I6" s="83">
        <f>POWER(2,-(H6))</f>
        <v>0.82280594049860056</v>
      </c>
      <c r="J6" s="84"/>
      <c r="K6" s="20"/>
      <c r="L6" s="45"/>
      <c r="M6" s="46"/>
      <c r="N6" s="46"/>
      <c r="O6" s="46"/>
      <c r="P6" s="46"/>
      <c r="S6" s="61" t="s">
        <v>59</v>
      </c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61" t="s">
        <v>36</v>
      </c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X6" s="40"/>
      <c r="AY6" s="41"/>
      <c r="AZ6" s="41"/>
      <c r="BA6" s="41"/>
      <c r="BB6" s="41"/>
      <c r="BC6" s="41"/>
      <c r="BD6" s="18"/>
    </row>
    <row r="7" spans="1:56" x14ac:dyDescent="0.25">
      <c r="A7" s="7" t="s">
        <v>30</v>
      </c>
      <c r="B7" s="2">
        <v>26.544954299926758</v>
      </c>
      <c r="C7" s="83"/>
      <c r="D7" s="2">
        <v>8.8448143005371094</v>
      </c>
      <c r="E7" s="83"/>
      <c r="F7" s="83"/>
      <c r="G7" s="90"/>
      <c r="H7" s="83"/>
      <c r="I7" s="83"/>
      <c r="J7" s="84"/>
      <c r="K7" s="20"/>
      <c r="L7" s="45" t="s">
        <v>65</v>
      </c>
      <c r="M7" s="46">
        <v>0.31090000000000001</v>
      </c>
      <c r="N7" s="46">
        <v>9.7569999999999997</v>
      </c>
      <c r="O7" s="46">
        <v>10.67</v>
      </c>
      <c r="P7" s="46">
        <v>5.649</v>
      </c>
      <c r="S7" s="61"/>
      <c r="T7" s="63" t="s">
        <v>88</v>
      </c>
      <c r="U7" s="63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61"/>
      <c r="AH7" s="63" t="s">
        <v>88</v>
      </c>
      <c r="AI7" s="63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X7" s="40" t="s">
        <v>110</v>
      </c>
      <c r="AY7" s="41"/>
      <c r="AZ7" s="41"/>
      <c r="BA7" s="41"/>
      <c r="BB7" s="41"/>
      <c r="BC7" s="41"/>
      <c r="BD7" s="18"/>
    </row>
    <row r="8" spans="1:56" x14ac:dyDescent="0.25">
      <c r="A8" s="7" t="s">
        <v>31</v>
      </c>
      <c r="B8" s="4">
        <v>30.530942916870117</v>
      </c>
      <c r="C8" s="82">
        <f>AVERAGE(B8:B9)</f>
        <v>30.78849506378171</v>
      </c>
      <c r="D8" s="4">
        <v>13.388068199157715</v>
      </c>
      <c r="E8" s="82">
        <f>AVERAGE(D8:D9)</f>
        <v>13.349626064300537</v>
      </c>
      <c r="F8" s="82">
        <f>C8-E8</f>
        <v>17.438868999481173</v>
      </c>
      <c r="G8" s="90"/>
      <c r="H8" s="82">
        <f>F8-G$6</f>
        <v>9.9792480468725131E-2</v>
      </c>
      <c r="I8" s="83">
        <f>POWER(2,-(H8))</f>
        <v>0.93316721012752502</v>
      </c>
      <c r="J8" s="84"/>
      <c r="K8" s="20"/>
      <c r="L8" s="45" t="s">
        <v>66</v>
      </c>
      <c r="M8" s="46">
        <v>0.69479999999999997</v>
      </c>
      <c r="N8" s="46">
        <v>15.18</v>
      </c>
      <c r="O8" s="46">
        <v>13.29</v>
      </c>
      <c r="P8" s="46">
        <v>9.2680000000000007</v>
      </c>
      <c r="S8" s="61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61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X8" s="40" t="s">
        <v>79</v>
      </c>
      <c r="AY8" s="41">
        <v>1.2200000000000001E-2</v>
      </c>
      <c r="AZ8" s="41"/>
      <c r="BA8" s="41"/>
      <c r="BB8" s="41"/>
      <c r="BC8" s="41"/>
      <c r="BD8" s="18"/>
    </row>
    <row r="9" spans="1:56" x14ac:dyDescent="0.25">
      <c r="A9" s="7" t="s">
        <v>31</v>
      </c>
      <c r="B9" s="4">
        <v>31.046047210693299</v>
      </c>
      <c r="C9" s="83"/>
      <c r="D9" s="4">
        <v>13.311183929443359</v>
      </c>
      <c r="E9" s="83"/>
      <c r="F9" s="83"/>
      <c r="G9" s="90"/>
      <c r="H9" s="83"/>
      <c r="I9" s="83"/>
      <c r="J9" s="84"/>
      <c r="K9" s="20"/>
      <c r="L9" s="45" t="s">
        <v>67</v>
      </c>
      <c r="M9" s="46">
        <v>0.92859999999999998</v>
      </c>
      <c r="N9" s="46">
        <v>38.86</v>
      </c>
      <c r="O9" s="46">
        <v>38.96</v>
      </c>
      <c r="P9" s="46">
        <v>31.94</v>
      </c>
      <c r="S9" s="61"/>
      <c r="T9" s="50" t="s">
        <v>89</v>
      </c>
      <c r="U9" s="50" t="s">
        <v>90</v>
      </c>
      <c r="V9" s="50" t="s">
        <v>91</v>
      </c>
      <c r="W9" s="50" t="s">
        <v>92</v>
      </c>
      <c r="X9" s="50" t="s">
        <v>65</v>
      </c>
      <c r="Y9" s="50" t="s">
        <v>69</v>
      </c>
      <c r="Z9" s="50" t="s">
        <v>72</v>
      </c>
      <c r="AA9" s="50" t="s">
        <v>93</v>
      </c>
      <c r="AB9" s="18"/>
      <c r="AC9" s="18"/>
      <c r="AD9" s="18"/>
      <c r="AE9" s="18"/>
      <c r="AF9" s="18"/>
      <c r="AG9" s="61"/>
      <c r="AH9" s="50" t="s">
        <v>89</v>
      </c>
      <c r="AI9" s="50" t="s">
        <v>90</v>
      </c>
      <c r="AJ9" s="50" t="s">
        <v>91</v>
      </c>
      <c r="AK9" s="50" t="s">
        <v>92</v>
      </c>
      <c r="AL9" s="50" t="s">
        <v>65</v>
      </c>
      <c r="AM9" s="50" t="s">
        <v>69</v>
      </c>
      <c r="AN9" s="50" t="s">
        <v>72</v>
      </c>
      <c r="AO9" s="50" t="s">
        <v>93</v>
      </c>
      <c r="AP9" s="18"/>
      <c r="AQ9" s="18"/>
      <c r="AR9" s="18"/>
      <c r="AS9" s="18"/>
      <c r="AT9" s="18"/>
      <c r="AU9" s="18"/>
      <c r="AV9" s="18"/>
      <c r="AX9" s="40" t="s">
        <v>81</v>
      </c>
      <c r="AY9" s="41" t="s">
        <v>118</v>
      </c>
      <c r="AZ9" s="41"/>
      <c r="BA9" s="41"/>
      <c r="BB9" s="41"/>
      <c r="BC9" s="41"/>
      <c r="BD9" s="18"/>
    </row>
    <row r="10" spans="1:56" x14ac:dyDescent="0.25">
      <c r="A10" s="7" t="s">
        <v>32</v>
      </c>
      <c r="B10" s="2">
        <v>31.71087646484375</v>
      </c>
      <c r="C10" s="82">
        <f>AVERAGE(B10:B11)</f>
        <v>31.789645195007324</v>
      </c>
      <c r="D10" s="2">
        <v>14.279580116271973</v>
      </c>
      <c r="E10" s="82">
        <f>AVERAGE(D10:D11)</f>
        <v>14.336561679840088</v>
      </c>
      <c r="F10" s="82">
        <f>C10-E10</f>
        <v>17.453083515167236</v>
      </c>
      <c r="G10" s="90"/>
      <c r="H10" s="82">
        <f>F10-G$6</f>
        <v>0.11400699615478871</v>
      </c>
      <c r="I10" s="83">
        <f>POWER(2,-(H10))</f>
        <v>0.92401809153499703</v>
      </c>
      <c r="J10" s="84"/>
      <c r="K10" s="20"/>
      <c r="L10" s="45" t="s">
        <v>68</v>
      </c>
      <c r="M10" s="46">
        <v>1.9650000000000001</v>
      </c>
      <c r="N10" s="46">
        <v>44.55</v>
      </c>
      <c r="O10" s="46">
        <v>50.87</v>
      </c>
      <c r="P10" s="46">
        <v>60.83</v>
      </c>
      <c r="S10" s="61"/>
      <c r="T10" s="35" t="s">
        <v>94</v>
      </c>
      <c r="U10" s="36">
        <v>6</v>
      </c>
      <c r="V10" s="36">
        <v>0</v>
      </c>
      <c r="W10" s="36">
        <v>6</v>
      </c>
      <c r="X10" s="37">
        <v>0.31093789999999999</v>
      </c>
      <c r="Y10" s="37">
        <v>2.5723210000000001</v>
      </c>
      <c r="Z10" s="37">
        <v>1.2209141833333332</v>
      </c>
      <c r="AA10" s="37">
        <v>0.80954570752906463</v>
      </c>
      <c r="AB10" s="18"/>
      <c r="AC10" s="18"/>
      <c r="AD10" s="18"/>
      <c r="AE10" s="18"/>
      <c r="AF10" s="18"/>
      <c r="AG10" s="61"/>
      <c r="AH10" s="35" t="s">
        <v>94</v>
      </c>
      <c r="AI10" s="36">
        <v>6</v>
      </c>
      <c r="AJ10" s="36">
        <v>0</v>
      </c>
      <c r="AK10" s="36">
        <v>6</v>
      </c>
      <c r="AL10" s="37">
        <v>9.7565740000000005</v>
      </c>
      <c r="AM10" s="37">
        <v>46.014189999999999</v>
      </c>
      <c r="AN10" s="37">
        <v>32.424507333333331</v>
      </c>
      <c r="AO10" s="37">
        <v>15.214464975336158</v>
      </c>
      <c r="AP10" s="18"/>
      <c r="AQ10" s="18"/>
      <c r="AR10" s="18"/>
      <c r="AS10" s="18"/>
      <c r="AT10" s="18"/>
      <c r="AU10" s="18"/>
      <c r="AV10" s="18"/>
      <c r="AX10" s="40" t="s">
        <v>112</v>
      </c>
      <c r="AY10" s="41" t="s">
        <v>61</v>
      </c>
      <c r="AZ10" s="41"/>
      <c r="BA10" s="41"/>
      <c r="BB10" s="41"/>
      <c r="BC10" s="41"/>
      <c r="BD10" s="18"/>
    </row>
    <row r="11" spans="1:56" x14ac:dyDescent="0.25">
      <c r="A11" s="7" t="s">
        <v>32</v>
      </c>
      <c r="B11" s="2">
        <v>31.868413925170898</v>
      </c>
      <c r="C11" s="83"/>
      <c r="D11" s="2">
        <v>14.393543243408203</v>
      </c>
      <c r="E11" s="83"/>
      <c r="F11" s="83"/>
      <c r="G11" s="90"/>
      <c r="H11" s="83"/>
      <c r="I11" s="83"/>
      <c r="J11" s="84"/>
      <c r="K11" s="20"/>
      <c r="L11" s="45" t="s">
        <v>69</v>
      </c>
      <c r="M11" s="46">
        <v>2.5720000000000001</v>
      </c>
      <c r="N11" s="46">
        <v>46.01</v>
      </c>
      <c r="O11" s="46">
        <v>53.18</v>
      </c>
      <c r="P11" s="46">
        <v>61.31</v>
      </c>
      <c r="S11" s="61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61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X11" s="40" t="s">
        <v>113</v>
      </c>
      <c r="AY11" s="41">
        <v>4</v>
      </c>
      <c r="AZ11" s="41"/>
      <c r="BA11" s="41"/>
      <c r="BB11" s="41"/>
      <c r="BC11" s="41"/>
      <c r="BD11" s="18"/>
    </row>
    <row r="12" spans="1:56" x14ac:dyDescent="0.25">
      <c r="A12" s="7" t="s">
        <v>33</v>
      </c>
      <c r="B12" s="2">
        <v>25.371055603027344</v>
      </c>
      <c r="C12" s="82">
        <f>AVERAGE(B12:B13)</f>
        <v>25.584001541137695</v>
      </c>
      <c r="D12" s="2">
        <v>9.6034736633300781</v>
      </c>
      <c r="E12" s="82">
        <f>AVERAGE(D12:D13)</f>
        <v>9.6079959869384766</v>
      </c>
      <c r="F12" s="82">
        <f>C12-E12</f>
        <v>15.976005554199219</v>
      </c>
      <c r="G12" s="90"/>
      <c r="H12" s="82">
        <f>F12-G$6</f>
        <v>-1.3630709648132289</v>
      </c>
      <c r="I12" s="83">
        <f>POWER(2,-(H12))</f>
        <v>2.5723214938261454</v>
      </c>
      <c r="J12" s="84"/>
      <c r="K12" s="20"/>
      <c r="L12" s="45"/>
      <c r="M12" s="46"/>
      <c r="N12" s="46"/>
      <c r="O12" s="46"/>
      <c r="P12" s="46"/>
      <c r="S12" s="61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61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X12" s="40" t="s">
        <v>114</v>
      </c>
      <c r="AY12" s="41">
        <v>4.7009999999999996</v>
      </c>
      <c r="AZ12" s="41"/>
      <c r="BA12" s="41"/>
      <c r="BB12" s="41"/>
      <c r="BC12" s="41"/>
      <c r="BD12" s="18"/>
    </row>
    <row r="13" spans="1:56" x14ac:dyDescent="0.25">
      <c r="A13" s="7" t="s">
        <v>33</v>
      </c>
      <c r="B13" s="2">
        <v>25.796947479248047</v>
      </c>
      <c r="C13" s="83"/>
      <c r="D13" s="2">
        <v>9.612518310546875</v>
      </c>
      <c r="E13" s="83"/>
      <c r="F13" s="83"/>
      <c r="G13" s="90"/>
      <c r="H13" s="83"/>
      <c r="I13" s="83"/>
      <c r="J13" s="84"/>
      <c r="K13" s="20"/>
      <c r="L13" s="45" t="s">
        <v>72</v>
      </c>
      <c r="M13" s="46">
        <v>1.2210000000000001</v>
      </c>
      <c r="N13" s="46">
        <v>32.42</v>
      </c>
      <c r="O13" s="46">
        <v>34.340000000000003</v>
      </c>
      <c r="P13" s="46">
        <v>33.67</v>
      </c>
      <c r="S13" s="61"/>
      <c r="T13" s="63" t="s">
        <v>95</v>
      </c>
      <c r="U13" s="63"/>
      <c r="V13" s="63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61"/>
      <c r="AH13" s="63" t="s">
        <v>95</v>
      </c>
      <c r="AI13" s="63"/>
      <c r="AJ13" s="63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X13" s="40" t="s">
        <v>115</v>
      </c>
      <c r="AY13" s="41">
        <v>0.41349999999999998</v>
      </c>
      <c r="AZ13" s="41"/>
      <c r="BA13" s="41"/>
      <c r="BB13" s="41"/>
      <c r="BC13" s="41"/>
      <c r="BD13" s="18"/>
    </row>
    <row r="14" spans="1:56" x14ac:dyDescent="0.25">
      <c r="A14" s="7" t="s">
        <v>34</v>
      </c>
      <c r="B14" s="4">
        <v>28.724128723144531</v>
      </c>
      <c r="C14" s="82">
        <f>AVERAGE(B14:B15)</f>
        <v>28.724128723144531</v>
      </c>
      <c r="D14" s="4">
        <v>12.20013427734375</v>
      </c>
      <c r="E14" s="82">
        <f>AVERAGE(D14:D15)</f>
        <v>12.202458381652832</v>
      </c>
      <c r="F14" s="82">
        <f>C14-E14</f>
        <v>16.521670341491699</v>
      </c>
      <c r="G14" s="90"/>
      <c r="H14" s="82">
        <f>F14-G$6</f>
        <v>-0.8174061775207484</v>
      </c>
      <c r="I14" s="83">
        <f>POWER(2,-(H14))</f>
        <v>1.7622348194252317</v>
      </c>
      <c r="J14" s="84"/>
      <c r="K14" s="20"/>
      <c r="L14" s="45" t="s">
        <v>73</v>
      </c>
      <c r="M14" s="46">
        <v>0.8095</v>
      </c>
      <c r="N14" s="46">
        <v>15.21</v>
      </c>
      <c r="O14" s="46">
        <v>19.3</v>
      </c>
      <c r="P14" s="46">
        <v>26.96</v>
      </c>
      <c r="S14" s="61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61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X14" s="40"/>
      <c r="AY14" s="41"/>
      <c r="AZ14" s="41"/>
      <c r="BA14" s="41"/>
      <c r="BB14" s="41"/>
      <c r="BC14" s="41"/>
      <c r="BD14" s="18"/>
    </row>
    <row r="15" spans="1:56" x14ac:dyDescent="0.25">
      <c r="A15" s="7" t="s">
        <v>34</v>
      </c>
      <c r="B15" s="4">
        <v>28.724128723144531</v>
      </c>
      <c r="C15" s="83"/>
      <c r="D15" s="4">
        <v>12.204782485961914</v>
      </c>
      <c r="E15" s="83"/>
      <c r="F15" s="83"/>
      <c r="G15" s="90"/>
      <c r="H15" s="83"/>
      <c r="I15" s="83"/>
      <c r="J15" s="84"/>
      <c r="K15" s="20"/>
      <c r="L15" s="45" t="s">
        <v>74</v>
      </c>
      <c r="M15" s="46">
        <v>0.33050000000000002</v>
      </c>
      <c r="N15" s="46">
        <v>6.2110000000000003</v>
      </c>
      <c r="O15" s="46">
        <v>7.8780000000000001</v>
      </c>
      <c r="P15" s="46">
        <v>11.01</v>
      </c>
      <c r="S15" s="61"/>
      <c r="T15" s="35" t="s">
        <v>85</v>
      </c>
      <c r="U15" s="38">
        <v>0.90127438005294247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61"/>
      <c r="AH15" s="35" t="s">
        <v>85</v>
      </c>
      <c r="AI15" s="38">
        <v>0.83559129551028055</v>
      </c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X15" s="40" t="s">
        <v>116</v>
      </c>
      <c r="AY15" s="41"/>
      <c r="AZ15" s="41"/>
      <c r="BA15" s="41"/>
      <c r="BB15" s="41"/>
      <c r="BC15" s="41"/>
      <c r="BD15" s="18"/>
    </row>
    <row r="16" spans="1:56" x14ac:dyDescent="0.25">
      <c r="A16" s="7" t="s">
        <v>35</v>
      </c>
      <c r="B16" s="10">
        <v>26.983041763305664</v>
      </c>
      <c r="C16" s="82">
        <f>AVERAGE(B16:B17)</f>
        <v>27.273981094360352</v>
      </c>
      <c r="D16" s="10">
        <v>8.233799934387207</v>
      </c>
      <c r="E16" s="82">
        <f>AVERAGE(D16:D17)</f>
        <v>8.2496027946472168</v>
      </c>
      <c r="F16" s="82">
        <f t="shared" ref="F16" si="0">C16-E16</f>
        <v>19.024378299713135</v>
      </c>
      <c r="G16" s="90"/>
      <c r="H16" s="82">
        <f>F16-G$6</f>
        <v>1.6853017807006871</v>
      </c>
      <c r="I16" s="83">
        <f t="shared" ref="I16:I52" si="1">POWER(2,-(H16))</f>
        <v>0.3109378650233921</v>
      </c>
      <c r="J16" s="84"/>
      <c r="K16" s="20"/>
      <c r="L16" s="45"/>
      <c r="M16" s="46"/>
      <c r="N16" s="46"/>
      <c r="O16" s="46"/>
      <c r="P16" s="46"/>
      <c r="S16" s="61"/>
      <c r="T16" s="35" t="s">
        <v>96</v>
      </c>
      <c r="U16" s="38">
        <v>0.38151752398550604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61"/>
      <c r="AH16" s="35" t="s">
        <v>96</v>
      </c>
      <c r="AI16" s="38">
        <v>0.11979849015207941</v>
      </c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X16" s="40" t="s">
        <v>117</v>
      </c>
      <c r="AY16" s="41">
        <v>26.31</v>
      </c>
      <c r="AZ16" s="41"/>
      <c r="BA16" s="41"/>
      <c r="BB16" s="41"/>
      <c r="BC16" s="41"/>
      <c r="BD16" s="18"/>
    </row>
    <row r="17" spans="1:56" x14ac:dyDescent="0.25">
      <c r="A17" s="7" t="s">
        <v>35</v>
      </c>
      <c r="B17" s="10">
        <v>27.564920425415039</v>
      </c>
      <c r="C17" s="83"/>
      <c r="D17" s="10">
        <v>8.2654056549072266</v>
      </c>
      <c r="E17" s="83"/>
      <c r="F17" s="83"/>
      <c r="G17" s="90"/>
      <c r="H17" s="83"/>
      <c r="I17" s="83"/>
      <c r="J17" s="84"/>
      <c r="K17" s="20"/>
      <c r="L17" s="45" t="s">
        <v>75</v>
      </c>
      <c r="M17" s="46">
        <v>0.37130000000000002</v>
      </c>
      <c r="N17" s="46">
        <v>16.46</v>
      </c>
      <c r="O17" s="46">
        <v>14.09</v>
      </c>
      <c r="P17" s="46">
        <v>5.3760000000000003</v>
      </c>
      <c r="S17" s="61"/>
      <c r="T17" s="35" t="s">
        <v>97</v>
      </c>
      <c r="U17" s="39">
        <v>0.05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61"/>
      <c r="AH17" s="35" t="s">
        <v>97</v>
      </c>
      <c r="AI17" s="39">
        <v>0.05</v>
      </c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X17" s="40" t="s">
        <v>79</v>
      </c>
      <c r="AY17" s="41" t="s">
        <v>198</v>
      </c>
      <c r="AZ17" s="41"/>
      <c r="BA17" s="41"/>
      <c r="BB17" s="41"/>
      <c r="BC17" s="41"/>
      <c r="BD17" s="18"/>
    </row>
    <row r="18" spans="1:56" x14ac:dyDescent="0.25">
      <c r="A18" s="3" t="s">
        <v>37</v>
      </c>
      <c r="B18" s="14">
        <v>26.177366256713867</v>
      </c>
      <c r="C18" s="82">
        <f>AVERAGE(B18:B19)</f>
        <v>26.262615203857422</v>
      </c>
      <c r="D18" s="4">
        <v>14.3543148040771</v>
      </c>
      <c r="E18" s="82">
        <f>AVERAGE(D18:D19)</f>
        <v>14.38504981994625</v>
      </c>
      <c r="F18" s="82">
        <f t="shared" ref="F18" si="2">C18-E18</f>
        <v>11.877565383911172</v>
      </c>
      <c r="G18" s="83"/>
      <c r="H18" s="82">
        <f>F18-G$6</f>
        <v>-5.4615111351012757</v>
      </c>
      <c r="I18" s="83">
        <f t="shared" si="1"/>
        <v>44.063467813465792</v>
      </c>
      <c r="J18" s="84"/>
      <c r="K18" s="20"/>
      <c r="L18" s="45" t="s">
        <v>76</v>
      </c>
      <c r="M18" s="46">
        <v>2.0699999999999998</v>
      </c>
      <c r="N18" s="46">
        <v>48.39</v>
      </c>
      <c r="O18" s="46">
        <v>54.59</v>
      </c>
      <c r="P18" s="46">
        <v>61.96</v>
      </c>
      <c r="S18" s="61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61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X18" s="40" t="s">
        <v>81</v>
      </c>
      <c r="AY18" s="41" t="s">
        <v>111</v>
      </c>
      <c r="AZ18" s="41"/>
      <c r="BA18" s="41"/>
      <c r="BB18" s="41"/>
      <c r="BC18" s="41"/>
      <c r="BD18" s="18"/>
    </row>
    <row r="19" spans="1:56" x14ac:dyDescent="0.25">
      <c r="A19" s="3" t="s">
        <v>37</v>
      </c>
      <c r="B19" s="14">
        <v>26.347864151000977</v>
      </c>
      <c r="C19" s="82"/>
      <c r="D19" s="4">
        <v>14.415784835815399</v>
      </c>
      <c r="E19" s="82"/>
      <c r="F19" s="82"/>
      <c r="G19" s="83"/>
      <c r="H19" s="82"/>
      <c r="I19" s="83"/>
      <c r="J19" s="84"/>
      <c r="K19" s="20"/>
      <c r="L19" s="45"/>
      <c r="M19" s="46"/>
      <c r="N19" s="46"/>
      <c r="O19" s="46"/>
      <c r="P19" s="46"/>
      <c r="S19" s="61"/>
      <c r="T19" s="21" t="s">
        <v>98</v>
      </c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61"/>
      <c r="AH19" s="21" t="s">
        <v>98</v>
      </c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X19" s="40" t="s">
        <v>119</v>
      </c>
      <c r="AY19" s="41" t="s">
        <v>61</v>
      </c>
      <c r="AZ19" s="41"/>
      <c r="BA19" s="41"/>
      <c r="BB19" s="41"/>
      <c r="BC19" s="41"/>
      <c r="BD19" s="18"/>
    </row>
    <row r="20" spans="1:56" x14ac:dyDescent="0.25">
      <c r="A20" s="3" t="s">
        <v>38</v>
      </c>
      <c r="B20" s="4">
        <v>28.347555160522461</v>
      </c>
      <c r="C20" s="82">
        <f>AVERAGE(B20:B21)</f>
        <v>28.460616111755328</v>
      </c>
      <c r="D20" s="4">
        <v>14.478355407714844</v>
      </c>
      <c r="E20" s="82">
        <f>AVERAGE(D20:D21)</f>
        <v>14.407914161682129</v>
      </c>
      <c r="F20" s="82">
        <f t="shared" ref="F20" si="3">C20-E20</f>
        <v>14.0527019500732</v>
      </c>
      <c r="G20" s="83"/>
      <c r="H20" s="82">
        <f>F20-G$6</f>
        <v>-3.2863745689392481</v>
      </c>
      <c r="I20" s="83">
        <f t="shared" si="1"/>
        <v>9.756573536688224</v>
      </c>
      <c r="J20" s="84"/>
      <c r="K20" s="20"/>
      <c r="L20" s="45" t="s">
        <v>77</v>
      </c>
      <c r="M20" s="46"/>
      <c r="N20" s="46"/>
      <c r="O20" s="46"/>
      <c r="P20" s="46"/>
      <c r="S20" s="61"/>
      <c r="T20" s="21" t="s">
        <v>99</v>
      </c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61"/>
      <c r="AH20" s="21" t="s">
        <v>99</v>
      </c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X20" s="40"/>
      <c r="AY20" s="41"/>
      <c r="AZ20" s="41"/>
      <c r="BA20" s="41"/>
      <c r="BB20" s="41"/>
      <c r="BC20" s="41"/>
      <c r="BD20" s="18"/>
    </row>
    <row r="21" spans="1:56" x14ac:dyDescent="0.25">
      <c r="A21" s="3" t="s">
        <v>38</v>
      </c>
      <c r="B21" s="4">
        <v>28.5736770629882</v>
      </c>
      <c r="C21" s="83"/>
      <c r="D21" s="4">
        <v>14.337472915649414</v>
      </c>
      <c r="E21" s="83"/>
      <c r="F21" s="83"/>
      <c r="G21" s="83"/>
      <c r="H21" s="82"/>
      <c r="I21" s="83"/>
      <c r="J21" s="84"/>
      <c r="K21" s="20"/>
      <c r="L21" s="45" t="s">
        <v>78</v>
      </c>
      <c r="M21" s="46">
        <v>0.30549999999999999</v>
      </c>
      <c r="N21" s="46">
        <v>0.30509999999999998</v>
      </c>
      <c r="O21" s="46">
        <v>0.29299999999999998</v>
      </c>
      <c r="P21" s="46">
        <v>0.2913</v>
      </c>
      <c r="S21" s="61"/>
      <c r="T21" s="21" t="s">
        <v>100</v>
      </c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61"/>
      <c r="AH21" s="21" t="s">
        <v>100</v>
      </c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X21" s="40" t="s">
        <v>120</v>
      </c>
      <c r="AY21" s="41" t="s">
        <v>121</v>
      </c>
      <c r="AZ21" s="41" t="s">
        <v>122</v>
      </c>
      <c r="BA21" s="41" t="s">
        <v>123</v>
      </c>
      <c r="BB21" s="41"/>
      <c r="BC21" s="41"/>
      <c r="BD21" s="18"/>
    </row>
    <row r="22" spans="1:56" x14ac:dyDescent="0.25">
      <c r="A22" s="3" t="s">
        <v>39</v>
      </c>
      <c r="B22" s="2">
        <v>22.497217178344727</v>
      </c>
      <c r="C22" s="91">
        <f>AVERAGE(B22:B23)</f>
        <v>22.125836372375488</v>
      </c>
      <c r="D22" s="2">
        <v>9.9619808197021484</v>
      </c>
      <c r="E22" s="82">
        <f>AVERAGE(D22:D23)</f>
        <v>10.027601718902588</v>
      </c>
      <c r="F22" s="82">
        <f t="shared" ref="F22" si="4">C22-E22</f>
        <v>12.0982346534729</v>
      </c>
      <c r="G22" s="83"/>
      <c r="H22" s="82">
        <f>F22-G$6</f>
        <v>-5.2408418655395472</v>
      </c>
      <c r="I22" s="83">
        <f t="shared" si="1"/>
        <v>37.813824484212603</v>
      </c>
      <c r="J22" s="87"/>
      <c r="K22" s="20"/>
      <c r="L22" s="45" t="s">
        <v>79</v>
      </c>
      <c r="M22" s="46">
        <v>8.3799999999999999E-2</v>
      </c>
      <c r="N22" s="46">
        <v>8.4900000000000003E-2</v>
      </c>
      <c r="O22" s="46" t="s">
        <v>60</v>
      </c>
      <c r="P22" s="46" t="s">
        <v>60</v>
      </c>
      <c r="S22" s="61"/>
      <c r="T22" s="21" t="s">
        <v>101</v>
      </c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61"/>
      <c r="AH22" s="21" t="s">
        <v>101</v>
      </c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X22" s="40" t="s">
        <v>124</v>
      </c>
      <c r="AY22" s="41">
        <v>4693</v>
      </c>
      <c r="AZ22" s="41">
        <v>3</v>
      </c>
      <c r="BA22" s="41">
        <v>1564</v>
      </c>
      <c r="BB22" s="41"/>
      <c r="BC22" s="41"/>
      <c r="BD22" s="18"/>
    </row>
    <row r="23" spans="1:56" x14ac:dyDescent="0.25">
      <c r="A23" s="3" t="s">
        <v>39</v>
      </c>
      <c r="B23" s="2">
        <v>21.75445556640625</v>
      </c>
      <c r="C23" s="91"/>
      <c r="D23" s="2">
        <v>10.093222618103027</v>
      </c>
      <c r="E23" s="82"/>
      <c r="F23" s="82"/>
      <c r="G23" s="83"/>
      <c r="H23" s="82"/>
      <c r="I23" s="83"/>
      <c r="J23" s="87"/>
      <c r="K23" s="20"/>
      <c r="L23" s="45" t="s">
        <v>80</v>
      </c>
      <c r="M23" s="46" t="s">
        <v>61</v>
      </c>
      <c r="N23" s="46" t="s">
        <v>61</v>
      </c>
      <c r="O23" s="46" t="s">
        <v>61</v>
      </c>
      <c r="P23" s="46" t="s">
        <v>61</v>
      </c>
      <c r="T23" s="21" t="s">
        <v>194</v>
      </c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61"/>
      <c r="AH23" s="21" t="s">
        <v>195</v>
      </c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X23" s="40" t="s">
        <v>125</v>
      </c>
      <c r="AY23" s="41">
        <v>6656</v>
      </c>
      <c r="AZ23" s="41">
        <v>20</v>
      </c>
      <c r="BA23" s="41">
        <v>332.8</v>
      </c>
      <c r="BB23" s="41"/>
      <c r="BC23" s="41"/>
      <c r="BD23" s="18"/>
    </row>
    <row r="24" spans="1:56" x14ac:dyDescent="0.25">
      <c r="A24" s="3" t="s">
        <v>40</v>
      </c>
      <c r="B24" s="4">
        <v>27.211666107177734</v>
      </c>
      <c r="C24" s="82">
        <f>AVERAGE(B24:B25)</f>
        <v>27.271005630493164</v>
      </c>
      <c r="D24" s="4">
        <v>14.083976745605469</v>
      </c>
      <c r="E24" s="82">
        <f>AVERAGE(D24:D25)</f>
        <v>14.018295764923096</v>
      </c>
      <c r="F24" s="82">
        <f t="shared" ref="F24" si="5">C24-E24</f>
        <v>13.252709865570068</v>
      </c>
      <c r="G24" s="83"/>
      <c r="H24" s="82">
        <f>F24-G$6</f>
        <v>-4.0863666534423793</v>
      </c>
      <c r="I24" s="83">
        <f t="shared" si="1"/>
        <v>16.987087974721739</v>
      </c>
      <c r="J24" s="87"/>
      <c r="K24" s="20"/>
      <c r="L24" s="45" t="s">
        <v>81</v>
      </c>
      <c r="M24" s="46" t="s">
        <v>62</v>
      </c>
      <c r="N24" s="46" t="s">
        <v>62</v>
      </c>
      <c r="O24" s="46" t="s">
        <v>62</v>
      </c>
      <c r="P24" s="46" t="s">
        <v>62</v>
      </c>
      <c r="S24" s="61" t="s">
        <v>43</v>
      </c>
      <c r="T24" s="18" t="s">
        <v>88</v>
      </c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62" t="s">
        <v>104</v>
      </c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X24" s="40" t="s">
        <v>126</v>
      </c>
      <c r="AY24" s="41">
        <v>11350</v>
      </c>
      <c r="AZ24" s="41">
        <v>23</v>
      </c>
      <c r="BA24" s="41"/>
      <c r="BB24" s="41"/>
      <c r="BC24" s="41"/>
      <c r="BD24" s="18"/>
    </row>
    <row r="25" spans="1:56" x14ac:dyDescent="0.25">
      <c r="A25" s="3" t="s">
        <v>40</v>
      </c>
      <c r="B25" s="4">
        <v>27.330345153808594</v>
      </c>
      <c r="C25" s="83"/>
      <c r="D25" s="4">
        <v>13.952614784240723</v>
      </c>
      <c r="E25" s="83"/>
      <c r="F25" s="83"/>
      <c r="G25" s="83"/>
      <c r="H25" s="82"/>
      <c r="I25" s="83"/>
      <c r="J25" s="87"/>
      <c r="K25" s="20"/>
      <c r="L25" s="45"/>
      <c r="M25" s="46"/>
      <c r="N25" s="46"/>
      <c r="O25" s="46"/>
      <c r="P25" s="46"/>
      <c r="S25" s="61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62"/>
      <c r="AH25" s="18" t="s">
        <v>88</v>
      </c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X25" s="40"/>
      <c r="AY25" s="41"/>
      <c r="AZ25" s="41"/>
      <c r="BA25" s="41"/>
      <c r="BB25" s="41"/>
      <c r="BC25" s="41"/>
      <c r="BD25" s="18"/>
    </row>
    <row r="26" spans="1:56" x14ac:dyDescent="0.25">
      <c r="A26" s="3" t="s">
        <v>41</v>
      </c>
      <c r="B26" s="4">
        <v>26.355476379394531</v>
      </c>
      <c r="C26" s="82">
        <f>AVERAGE(B26:B27)</f>
        <v>26.389132499694824</v>
      </c>
      <c r="D26" s="4">
        <v>14.457324028015137</v>
      </c>
      <c r="E26" s="82">
        <f>AVERAGE(D26:D27)</f>
        <v>14.368803024291992</v>
      </c>
      <c r="F26" s="82">
        <f t="shared" ref="F26" si="6">C26-E26</f>
        <v>12.020329475402832</v>
      </c>
      <c r="G26" s="83"/>
      <c r="H26" s="82">
        <f>F26-G$6</f>
        <v>-5.3187470436096156</v>
      </c>
      <c r="I26" s="83">
        <f t="shared" si="1"/>
        <v>39.911899694517459</v>
      </c>
      <c r="J26" s="86"/>
      <c r="K26" s="20"/>
      <c r="L26" s="45" t="s">
        <v>82</v>
      </c>
      <c r="M26" s="46"/>
      <c r="N26" s="46"/>
      <c r="O26" s="46"/>
      <c r="P26" s="46"/>
      <c r="S26" s="61"/>
      <c r="T26" s="50" t="s">
        <v>89</v>
      </c>
      <c r="U26" s="50" t="s">
        <v>90</v>
      </c>
      <c r="V26" s="50" t="s">
        <v>91</v>
      </c>
      <c r="W26" s="50" t="s">
        <v>92</v>
      </c>
      <c r="X26" s="50" t="s">
        <v>65</v>
      </c>
      <c r="Y26" s="50" t="s">
        <v>69</v>
      </c>
      <c r="Z26" s="50" t="s">
        <v>72</v>
      </c>
      <c r="AA26" s="50" t="s">
        <v>93</v>
      </c>
      <c r="AB26" s="18"/>
      <c r="AC26" s="18"/>
      <c r="AD26" s="18"/>
      <c r="AE26" s="18"/>
      <c r="AF26" s="18"/>
      <c r="AG26" s="62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X26" s="40" t="s">
        <v>127</v>
      </c>
      <c r="AY26" s="41" t="s">
        <v>128</v>
      </c>
      <c r="AZ26" s="41" t="s">
        <v>129</v>
      </c>
      <c r="BA26" s="41" t="s">
        <v>130</v>
      </c>
      <c r="BB26" s="41" t="s">
        <v>131</v>
      </c>
      <c r="BC26" s="41" t="s">
        <v>132</v>
      </c>
      <c r="BD26" s="18"/>
    </row>
    <row r="27" spans="1:56" x14ac:dyDescent="0.25">
      <c r="A27" s="3" t="s">
        <v>41</v>
      </c>
      <c r="B27" s="4">
        <v>26.422788619995117</v>
      </c>
      <c r="C27" s="82"/>
      <c r="D27" s="4">
        <v>14.280282020568848</v>
      </c>
      <c r="E27" s="82"/>
      <c r="F27" s="82"/>
      <c r="G27" s="83"/>
      <c r="H27" s="82"/>
      <c r="I27" s="83"/>
      <c r="J27" s="86"/>
      <c r="K27" s="20"/>
      <c r="L27" s="45" t="s">
        <v>83</v>
      </c>
      <c r="M27" s="46" t="s">
        <v>63</v>
      </c>
      <c r="N27" s="46" t="s">
        <v>63</v>
      </c>
      <c r="O27" s="46" t="s">
        <v>63</v>
      </c>
      <c r="P27" s="46" t="s">
        <v>63</v>
      </c>
      <c r="S27" s="61"/>
      <c r="T27" s="35" t="s">
        <v>94</v>
      </c>
      <c r="U27" s="36">
        <v>6</v>
      </c>
      <c r="V27" s="36">
        <v>0</v>
      </c>
      <c r="W27" s="36">
        <v>6</v>
      </c>
      <c r="X27" s="37">
        <v>10.671480000000001</v>
      </c>
      <c r="Y27" s="37">
        <v>53.182409999999997</v>
      </c>
      <c r="Z27" s="37">
        <v>34.339884999999995</v>
      </c>
      <c r="AA27" s="37">
        <v>19.296807371805055</v>
      </c>
      <c r="AB27" s="18"/>
      <c r="AC27" s="18"/>
      <c r="AD27" s="18"/>
      <c r="AE27" s="18"/>
      <c r="AF27" s="18"/>
      <c r="AG27" s="62"/>
      <c r="AH27" s="50" t="s">
        <v>89</v>
      </c>
      <c r="AI27" s="50" t="s">
        <v>90</v>
      </c>
      <c r="AJ27" s="50" t="s">
        <v>91</v>
      </c>
      <c r="AK27" s="50" t="s">
        <v>92</v>
      </c>
      <c r="AL27" s="50" t="s">
        <v>65</v>
      </c>
      <c r="AM27" s="50" t="s">
        <v>69</v>
      </c>
      <c r="AN27" s="50" t="s">
        <v>72</v>
      </c>
      <c r="AO27" s="50" t="s">
        <v>93</v>
      </c>
      <c r="AP27" s="18"/>
      <c r="AQ27" s="18"/>
      <c r="AR27" s="18"/>
      <c r="AS27" s="18"/>
      <c r="AT27" s="18"/>
      <c r="AU27" s="18"/>
      <c r="AV27" s="18"/>
      <c r="AX27" s="40" t="s">
        <v>133</v>
      </c>
      <c r="AY27" s="41">
        <v>-31.2</v>
      </c>
      <c r="AZ27" s="41">
        <v>4.1900000000000004</v>
      </c>
      <c r="BA27" s="41" t="s">
        <v>61</v>
      </c>
      <c r="BB27" s="41" t="s">
        <v>118</v>
      </c>
      <c r="BC27" s="41" t="s">
        <v>199</v>
      </c>
      <c r="BD27" s="18"/>
    </row>
    <row r="28" spans="1:56" x14ac:dyDescent="0.25">
      <c r="A28" s="3" t="s">
        <v>42</v>
      </c>
      <c r="B28" s="2">
        <v>24.177448272705078</v>
      </c>
      <c r="C28" s="82">
        <f>AVERAGE(B28:B29)</f>
        <v>24.300815582275391</v>
      </c>
      <c r="D28" s="2">
        <v>12.574346542358398</v>
      </c>
      <c r="E28" s="82">
        <f>AVERAGE(D28:D29)</f>
        <v>12.485745906829834</v>
      </c>
      <c r="F28" s="82">
        <f t="shared" ref="F28" si="7">C28-E28</f>
        <v>11.815069675445557</v>
      </c>
      <c r="G28" s="83"/>
      <c r="H28" s="82">
        <f>F28-G$6</f>
        <v>-5.524006843566891</v>
      </c>
      <c r="I28" s="83">
        <f t="shared" si="1"/>
        <v>46.014187323442293</v>
      </c>
      <c r="J28" s="87"/>
      <c r="K28" s="20"/>
      <c r="L28" s="45" t="s">
        <v>79</v>
      </c>
      <c r="M28" s="46"/>
      <c r="N28" s="46"/>
      <c r="O28" s="46"/>
      <c r="P28" s="46"/>
      <c r="S28" s="61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62"/>
      <c r="AH28" s="35" t="s">
        <v>94</v>
      </c>
      <c r="AI28" s="36">
        <v>6</v>
      </c>
      <c r="AJ28" s="36">
        <v>0</v>
      </c>
      <c r="AK28" s="36">
        <v>6</v>
      </c>
      <c r="AL28" s="37">
        <v>5.6489529999999997</v>
      </c>
      <c r="AM28" s="37">
        <v>61.314790000000002</v>
      </c>
      <c r="AN28" s="37">
        <v>33.666950499999999</v>
      </c>
      <c r="AO28" s="37">
        <v>26.958607899736243</v>
      </c>
      <c r="AP28" s="18"/>
      <c r="AQ28" s="18"/>
      <c r="AR28" s="18"/>
      <c r="AS28" s="18"/>
      <c r="AT28" s="18"/>
      <c r="AU28" s="18"/>
      <c r="AV28" s="18"/>
      <c r="AX28" s="40" t="s">
        <v>136</v>
      </c>
      <c r="AY28" s="41">
        <v>-33.119999999999997</v>
      </c>
      <c r="AZ28" s="41">
        <v>4.4470000000000001</v>
      </c>
      <c r="BA28" s="41" t="s">
        <v>61</v>
      </c>
      <c r="BB28" s="41" t="s">
        <v>118</v>
      </c>
      <c r="BC28" s="41" t="s">
        <v>200</v>
      </c>
      <c r="BD28" s="18"/>
    </row>
    <row r="29" spans="1:56" x14ac:dyDescent="0.25">
      <c r="A29" s="3" t="s">
        <v>42</v>
      </c>
      <c r="B29" s="2">
        <v>24.424182891845703</v>
      </c>
      <c r="C29" s="83"/>
      <c r="D29" s="2">
        <v>12.39714527130127</v>
      </c>
      <c r="E29" s="83"/>
      <c r="F29" s="83"/>
      <c r="G29" s="83"/>
      <c r="H29" s="82"/>
      <c r="I29" s="83"/>
      <c r="J29" s="87"/>
      <c r="L29" s="45" t="s">
        <v>80</v>
      </c>
      <c r="M29" s="46"/>
      <c r="N29" s="46"/>
      <c r="O29" s="46"/>
      <c r="P29" s="46"/>
      <c r="S29" s="61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62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X29" s="40" t="s">
        <v>138</v>
      </c>
      <c r="AY29" s="41">
        <v>-32.450000000000003</v>
      </c>
      <c r="AZ29" s="41">
        <v>4.3559999999999999</v>
      </c>
      <c r="BA29" s="41" t="s">
        <v>61</v>
      </c>
      <c r="BB29" s="41" t="s">
        <v>118</v>
      </c>
      <c r="BC29" s="41" t="s">
        <v>201</v>
      </c>
      <c r="BD29" s="18"/>
    </row>
    <row r="30" spans="1:56" x14ac:dyDescent="0.25">
      <c r="A30" s="3" t="s">
        <v>44</v>
      </c>
      <c r="B30" s="4">
        <v>23.788469314575195</v>
      </c>
      <c r="C30" s="82">
        <f>AVERAGE(B30:B31)</f>
        <v>23.958965301513672</v>
      </c>
      <c r="D30" s="4">
        <v>12.309398651123047</v>
      </c>
      <c r="E30" s="82">
        <f>AVERAGE(D30:D31)</f>
        <v>12.352766036987305</v>
      </c>
      <c r="F30" s="82">
        <f t="shared" ref="F30" si="8">C30-E30</f>
        <v>11.606199264526367</v>
      </c>
      <c r="G30" s="83"/>
      <c r="H30" s="82">
        <f>F30-G$6</f>
        <v>-5.7328772544860804</v>
      </c>
      <c r="I30" s="83">
        <f t="shared" si="1"/>
        <v>53.182410152451133</v>
      </c>
      <c r="J30" s="84"/>
      <c r="L30" s="45" t="s">
        <v>81</v>
      </c>
      <c r="M30" s="46"/>
      <c r="N30" s="46"/>
      <c r="O30" s="46"/>
      <c r="P30" s="46"/>
      <c r="S30" s="61"/>
      <c r="T30" s="18" t="s">
        <v>105</v>
      </c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62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X30" s="40" t="s">
        <v>140</v>
      </c>
      <c r="AY30" s="41">
        <v>-1.915</v>
      </c>
      <c r="AZ30" s="41">
        <v>0.25719999999999998</v>
      </c>
      <c r="BA30" s="41" t="s">
        <v>141</v>
      </c>
      <c r="BB30" s="41" t="s">
        <v>62</v>
      </c>
      <c r="BC30" s="41" t="s">
        <v>202</v>
      </c>
      <c r="BD30" s="18"/>
    </row>
    <row r="31" spans="1:56" x14ac:dyDescent="0.25">
      <c r="A31" s="3" t="s">
        <v>44</v>
      </c>
      <c r="B31" s="4">
        <v>24.129461288452148</v>
      </c>
      <c r="C31" s="83"/>
      <c r="D31" s="4">
        <v>12.396133422851562</v>
      </c>
      <c r="E31" s="83"/>
      <c r="F31" s="83"/>
      <c r="G31" s="83"/>
      <c r="H31" s="82"/>
      <c r="I31" s="83"/>
      <c r="J31" s="84"/>
      <c r="L31" s="45"/>
      <c r="M31" s="46"/>
      <c r="N31" s="46"/>
      <c r="O31" s="46"/>
      <c r="P31" s="46"/>
      <c r="S31" s="61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62"/>
      <c r="AH31" s="18" t="s">
        <v>105</v>
      </c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X31" s="40" t="s">
        <v>143</v>
      </c>
      <c r="AY31" s="41">
        <v>-1.242</v>
      </c>
      <c r="AZ31" s="41">
        <v>0.1668</v>
      </c>
      <c r="BA31" s="41" t="s">
        <v>141</v>
      </c>
      <c r="BB31" s="41" t="s">
        <v>62</v>
      </c>
      <c r="BC31" s="41" t="s">
        <v>203</v>
      </c>
      <c r="BD31" s="18"/>
    </row>
    <row r="32" spans="1:56" x14ac:dyDescent="0.25">
      <c r="A32" s="3" t="s">
        <v>45</v>
      </c>
      <c r="B32" s="9">
        <v>30.757997512817383</v>
      </c>
      <c r="C32" s="82">
        <f>AVERAGE(B32:B33)</f>
        <v>31.261290550231934</v>
      </c>
      <c r="D32" s="4">
        <v>19.514606475830078</v>
      </c>
      <c r="E32" s="82">
        <f>AVERAGE(D32:D33)</f>
        <v>19.569118499755859</v>
      </c>
      <c r="F32" s="82">
        <f t="shared" ref="F32" si="9">C32-E32</f>
        <v>11.692172050476074</v>
      </c>
      <c r="G32" s="83"/>
      <c r="H32" s="82">
        <f>F32-G$6</f>
        <v>-5.6469044685363734</v>
      </c>
      <c r="I32" s="83">
        <f t="shared" si="1"/>
        <v>50.105756979384104</v>
      </c>
      <c r="J32" s="84"/>
      <c r="L32" s="45" t="s">
        <v>84</v>
      </c>
      <c r="M32" s="46"/>
      <c r="N32" s="46"/>
      <c r="O32" s="46"/>
      <c r="P32" s="46"/>
      <c r="S32" s="61"/>
      <c r="T32" s="35" t="s">
        <v>85</v>
      </c>
      <c r="U32" s="38">
        <v>0.8333113114463383</v>
      </c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62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X32" s="40" t="s">
        <v>145</v>
      </c>
      <c r="AY32" s="41">
        <v>0.67290000000000005</v>
      </c>
      <c r="AZ32" s="41">
        <v>9.035E-2</v>
      </c>
      <c r="BA32" s="41" t="s">
        <v>141</v>
      </c>
      <c r="BB32" s="41" t="s">
        <v>62</v>
      </c>
      <c r="BC32" s="41" t="s">
        <v>204</v>
      </c>
      <c r="BD32" s="18"/>
    </row>
    <row r="33" spans="1:56" x14ac:dyDescent="0.25">
      <c r="A33" s="3" t="s">
        <v>45</v>
      </c>
      <c r="B33" s="15">
        <v>31.764583587646484</v>
      </c>
      <c r="C33" s="83"/>
      <c r="D33" s="4">
        <v>19.623630523681641</v>
      </c>
      <c r="E33" s="83"/>
      <c r="F33" s="83"/>
      <c r="G33" s="83"/>
      <c r="H33" s="82"/>
      <c r="I33" s="83"/>
      <c r="J33" s="84"/>
      <c r="L33" s="45" t="s">
        <v>85</v>
      </c>
      <c r="M33" s="46" t="s">
        <v>63</v>
      </c>
      <c r="N33" s="46" t="s">
        <v>63</v>
      </c>
      <c r="O33" s="46" t="s">
        <v>63</v>
      </c>
      <c r="P33" s="46" t="s">
        <v>63</v>
      </c>
      <c r="S33" s="61"/>
      <c r="T33" s="35" t="s">
        <v>96</v>
      </c>
      <c r="U33" s="38">
        <v>0.11463633155075745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62"/>
      <c r="AH33" s="35" t="s">
        <v>85</v>
      </c>
      <c r="AI33" s="38">
        <v>0.78584121492157211</v>
      </c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X33" s="18"/>
      <c r="AY33" s="18"/>
      <c r="AZ33" s="18"/>
      <c r="BA33" s="18"/>
      <c r="BB33" s="18"/>
      <c r="BC33" s="18"/>
      <c r="BD33" s="18"/>
    </row>
    <row r="34" spans="1:56" x14ac:dyDescent="0.25">
      <c r="A34" s="3" t="s">
        <v>46</v>
      </c>
      <c r="B34" s="4">
        <v>34.685432434082031</v>
      </c>
      <c r="C34" s="82">
        <f>AVERAGE(B34:B35)</f>
        <v>34.603216171264648</v>
      </c>
      <c r="D34" s="4">
        <v>21.154130935668945</v>
      </c>
      <c r="E34" s="82">
        <f>AVERAGE(D34:D35)</f>
        <v>21.088809967041016</v>
      </c>
      <c r="F34" s="82">
        <f t="shared" ref="F34" si="10">C34-E34</f>
        <v>13.514406204223633</v>
      </c>
      <c r="G34" s="83"/>
      <c r="H34" s="82">
        <f>F34-G$6</f>
        <v>-3.8246703147888148</v>
      </c>
      <c r="I34" s="83">
        <f t="shared" si="1"/>
        <v>14.16904202085443</v>
      </c>
      <c r="J34" s="84"/>
      <c r="L34" s="45" t="s">
        <v>79</v>
      </c>
      <c r="M34" s="46"/>
      <c r="N34" s="46"/>
      <c r="O34" s="46"/>
      <c r="P34" s="46"/>
      <c r="S34" s="61"/>
      <c r="T34" s="35" t="s">
        <v>97</v>
      </c>
      <c r="U34" s="39">
        <v>0.05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62"/>
      <c r="AH34" s="35" t="s">
        <v>96</v>
      </c>
      <c r="AI34" s="38">
        <v>4.3667154742205838E-2</v>
      </c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X34" s="18"/>
      <c r="AY34" s="18"/>
      <c r="AZ34" s="18"/>
      <c r="BA34" s="18"/>
      <c r="BB34" s="18"/>
      <c r="BC34" s="18"/>
      <c r="BD34" s="18"/>
    </row>
    <row r="35" spans="1:56" x14ac:dyDescent="0.25">
      <c r="A35" s="3" t="s">
        <v>46</v>
      </c>
      <c r="B35" s="4">
        <v>34.520999908447266</v>
      </c>
      <c r="C35" s="83"/>
      <c r="D35" s="4">
        <v>21.023488998413086</v>
      </c>
      <c r="E35" s="83"/>
      <c r="F35" s="83"/>
      <c r="G35" s="83"/>
      <c r="H35" s="82"/>
      <c r="I35" s="83"/>
      <c r="J35" s="84"/>
      <c r="L35" s="45" t="s">
        <v>80</v>
      </c>
      <c r="M35" s="46"/>
      <c r="N35" s="46"/>
      <c r="O35" s="46"/>
      <c r="P35" s="46"/>
      <c r="S35" s="61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62"/>
      <c r="AH35" s="35" t="s">
        <v>97</v>
      </c>
      <c r="AI35" s="39">
        <v>0.05</v>
      </c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</row>
    <row r="36" spans="1:56" x14ac:dyDescent="0.25">
      <c r="A36" s="3" t="s">
        <v>47</v>
      </c>
      <c r="B36" s="4">
        <v>25.24223518371582</v>
      </c>
      <c r="C36" s="82">
        <f>AVERAGE(B36:B37)</f>
        <v>25.551946640014648</v>
      </c>
      <c r="D36" s="4">
        <v>12.59665584564209</v>
      </c>
      <c r="E36" s="82">
        <f>AVERAGE(D36:D37)</f>
        <v>13.010246276855469</v>
      </c>
      <c r="F36" s="82">
        <f t="shared" ref="F36" si="11">C36-E36</f>
        <v>12.54170036315918</v>
      </c>
      <c r="G36" s="83"/>
      <c r="H36" s="82">
        <f>F36-G$6</f>
        <v>-4.7973761558532679</v>
      </c>
      <c r="I36" s="83">
        <f t="shared" si="1"/>
        <v>27.8069991366871</v>
      </c>
      <c r="J36" s="86"/>
      <c r="L36" s="45" t="s">
        <v>81</v>
      </c>
      <c r="M36" s="46"/>
      <c r="N36" s="46"/>
      <c r="O36" s="46"/>
      <c r="P36" s="46"/>
      <c r="S36" s="61"/>
      <c r="T36" s="21" t="s">
        <v>98</v>
      </c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62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</row>
    <row r="37" spans="1:56" x14ac:dyDescent="0.25">
      <c r="A37" s="3" t="s">
        <v>47</v>
      </c>
      <c r="B37" s="4">
        <v>25.861658096313477</v>
      </c>
      <c r="C37" s="83"/>
      <c r="D37" s="4">
        <v>13.423836708068848</v>
      </c>
      <c r="E37" s="83"/>
      <c r="F37" s="83"/>
      <c r="G37" s="83"/>
      <c r="H37" s="82"/>
      <c r="I37" s="83"/>
      <c r="J37" s="86"/>
      <c r="L37" s="45"/>
      <c r="M37" s="46"/>
      <c r="N37" s="46"/>
      <c r="O37" s="46"/>
      <c r="P37" s="46"/>
      <c r="S37" s="61"/>
      <c r="T37" s="21" t="s">
        <v>99</v>
      </c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62"/>
      <c r="AH37" s="21" t="s">
        <v>98</v>
      </c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</row>
    <row r="38" spans="1:56" x14ac:dyDescent="0.25">
      <c r="A38" s="3" t="s">
        <v>48</v>
      </c>
      <c r="B38" s="4">
        <v>25.097434997558594</v>
      </c>
      <c r="C38" s="82">
        <f>AVERAGE(B38:B39)</f>
        <v>24.653359413146973</v>
      </c>
      <c r="D38" s="4">
        <v>12.780893325805664</v>
      </c>
      <c r="E38" s="82">
        <f>AVERAGE(D38:D39)</f>
        <v>12.96112585067749</v>
      </c>
      <c r="F38" s="82">
        <f t="shared" ref="F38" si="12">C38-E38</f>
        <v>11.692233562469482</v>
      </c>
      <c r="G38" s="83"/>
      <c r="H38" s="82">
        <f>F38-G$6</f>
        <v>-5.6468429565429652</v>
      </c>
      <c r="I38" s="83">
        <f t="shared" si="1"/>
        <v>50.103620672541041</v>
      </c>
      <c r="J38" s="84"/>
      <c r="L38" s="45" t="s">
        <v>86</v>
      </c>
      <c r="M38" s="46">
        <v>7.3250000000000002</v>
      </c>
      <c r="N38" s="46">
        <v>194.5</v>
      </c>
      <c r="O38" s="46">
        <v>206</v>
      </c>
      <c r="P38" s="46">
        <v>202</v>
      </c>
      <c r="S38" s="61"/>
      <c r="T38" s="21" t="s">
        <v>100</v>
      </c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62"/>
      <c r="AH38" s="21" t="s">
        <v>99</v>
      </c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</row>
    <row r="39" spans="1:56" x14ac:dyDescent="0.25">
      <c r="A39" s="3" t="s">
        <v>48</v>
      </c>
      <c r="B39" s="4">
        <v>24.209283828735352</v>
      </c>
      <c r="C39" s="83"/>
      <c r="D39" s="4">
        <v>13.141358375549316</v>
      </c>
      <c r="E39" s="83"/>
      <c r="F39" s="83"/>
      <c r="G39" s="83"/>
      <c r="H39" s="82"/>
      <c r="I39" s="83"/>
      <c r="J39" s="84"/>
      <c r="L39" s="18"/>
      <c r="M39" s="18"/>
      <c r="N39" s="18"/>
      <c r="O39" s="18"/>
      <c r="P39" s="18"/>
      <c r="S39" s="61"/>
      <c r="T39" s="21" t="s">
        <v>101</v>
      </c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62"/>
      <c r="AH39" s="21" t="s">
        <v>100</v>
      </c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</row>
    <row r="40" spans="1:56" x14ac:dyDescent="0.25">
      <c r="A40" s="3" t="s">
        <v>49</v>
      </c>
      <c r="B40" s="4">
        <v>33.949150085449219</v>
      </c>
      <c r="C40" s="82">
        <f>AVERAGE(B40:B41)</f>
        <v>34.214241027832031</v>
      </c>
      <c r="D40" s="4">
        <v>20.518186569213867</v>
      </c>
      <c r="E40" s="82">
        <f>AVERAGE(D40:D41)</f>
        <v>20.290853500366183</v>
      </c>
      <c r="F40" s="82">
        <f t="shared" ref="F40" si="13">C40-E40</f>
        <v>13.923387527465849</v>
      </c>
      <c r="G40" s="83"/>
      <c r="H40" s="82">
        <f>F40-G$6</f>
        <v>-3.4156889915465989</v>
      </c>
      <c r="I40" s="83">
        <f t="shared" si="1"/>
        <v>10.671484608065727</v>
      </c>
      <c r="J40" s="84"/>
      <c r="S40" s="61"/>
      <c r="T40" s="21" t="s">
        <v>196</v>
      </c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62"/>
      <c r="AH40" s="21" t="s">
        <v>180</v>
      </c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</row>
    <row r="41" spans="1:56" x14ac:dyDescent="0.25">
      <c r="A41" s="3" t="s">
        <v>49</v>
      </c>
      <c r="B41" s="4">
        <v>34.479331970214844</v>
      </c>
      <c r="C41" s="83"/>
      <c r="D41" s="4">
        <v>20.063520431518501</v>
      </c>
      <c r="E41" s="83"/>
      <c r="F41" s="83"/>
      <c r="G41" s="83"/>
      <c r="H41" s="82"/>
      <c r="I41" s="83"/>
      <c r="J41" s="84"/>
      <c r="S41" s="61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62"/>
      <c r="AH41" s="21" t="s">
        <v>197</v>
      </c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</row>
    <row r="42" spans="1:56" x14ac:dyDescent="0.25">
      <c r="A42" s="3" t="s">
        <v>51</v>
      </c>
      <c r="B42" s="2">
        <v>22.860710144042969</v>
      </c>
      <c r="C42" s="82">
        <f>AVERAGE(B42:B43)</f>
        <v>22.921894073486328</v>
      </c>
      <c r="D42" s="4">
        <v>11.120779991149902</v>
      </c>
      <c r="E42" s="82">
        <f>AVERAGE(D42:D43)</f>
        <v>11.285584449768066</v>
      </c>
      <c r="F42" s="82">
        <f t="shared" ref="F42" si="14">C42-E42</f>
        <v>11.636309623718262</v>
      </c>
      <c r="G42" s="83"/>
      <c r="H42" s="82">
        <f>F42-G$6</f>
        <v>-5.7027668952941859</v>
      </c>
      <c r="I42" s="83">
        <f t="shared" si="1"/>
        <v>52.083947655464414</v>
      </c>
      <c r="J42" s="84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62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</row>
    <row r="43" spans="1:56" x14ac:dyDescent="0.25">
      <c r="A43" s="3" t="s">
        <v>51</v>
      </c>
      <c r="B43" s="2">
        <v>22.983078002929688</v>
      </c>
      <c r="C43" s="83"/>
      <c r="D43" s="4">
        <v>11.45038890838623</v>
      </c>
      <c r="E43" s="83"/>
      <c r="F43" s="83"/>
      <c r="G43" s="83"/>
      <c r="H43" s="82"/>
      <c r="I43" s="83"/>
      <c r="J43" s="84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62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</row>
    <row r="44" spans="1:56" x14ac:dyDescent="0.25">
      <c r="A44" s="3" t="s">
        <v>52</v>
      </c>
      <c r="B44" s="4">
        <v>24.948162078857422</v>
      </c>
      <c r="C44" s="82">
        <f>AVERAGE(B44:B45)</f>
        <v>24.948162078857422</v>
      </c>
      <c r="D44" s="2">
        <v>13.616080284118652</v>
      </c>
      <c r="E44" s="82">
        <f>AVERAGE(D44:D45)</f>
        <v>13.532102584838867</v>
      </c>
      <c r="F44" s="82">
        <f t="shared" ref="F44" si="15">C44-E44</f>
        <v>11.416059494018555</v>
      </c>
      <c r="G44" s="83"/>
      <c r="H44" s="82">
        <f>F44-G$6</f>
        <v>-5.9230170249938929</v>
      </c>
      <c r="I44" s="83">
        <f t="shared" si="1"/>
        <v>60.674441772569892</v>
      </c>
      <c r="J44" s="84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</row>
    <row r="45" spans="1:56" x14ac:dyDescent="0.25">
      <c r="A45" s="3" t="s">
        <v>52</v>
      </c>
      <c r="B45" s="4">
        <v>24.948162078857422</v>
      </c>
      <c r="C45" s="83"/>
      <c r="D45" s="2">
        <v>13.448124885559082</v>
      </c>
      <c r="E45" s="83"/>
      <c r="F45" s="83"/>
      <c r="G45" s="83"/>
      <c r="H45" s="82"/>
      <c r="I45" s="83"/>
      <c r="J45" s="84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</row>
    <row r="46" spans="1:56" x14ac:dyDescent="0.25">
      <c r="A46" s="3" t="s">
        <v>53</v>
      </c>
      <c r="B46" s="4">
        <v>30.439556121826172</v>
      </c>
      <c r="C46" s="82">
        <f>AVERAGE(B46:B47)</f>
        <v>30.311439514160156</v>
      </c>
      <c r="D46" s="4">
        <v>16.509117126464844</v>
      </c>
      <c r="E46" s="82">
        <f>AVERAGE(D46:D47)</f>
        <v>16.361196517944336</v>
      </c>
      <c r="F46" s="82">
        <f t="shared" ref="F46" si="16">C46-E46</f>
        <v>13.95024299621582</v>
      </c>
      <c r="G46" s="83"/>
      <c r="H46" s="82">
        <f>F46-G$6</f>
        <v>-3.3888335227966273</v>
      </c>
      <c r="I46" s="83">
        <f t="shared" si="1"/>
        <v>10.474674608662122</v>
      </c>
      <c r="J46" s="84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</row>
    <row r="47" spans="1:56" x14ac:dyDescent="0.25">
      <c r="A47" s="3" t="s">
        <v>53</v>
      </c>
      <c r="B47" s="4">
        <v>30.183322906494141</v>
      </c>
      <c r="C47" s="83"/>
      <c r="D47" s="4">
        <v>16.213275909423828</v>
      </c>
      <c r="E47" s="83"/>
      <c r="F47" s="83"/>
      <c r="G47" s="83"/>
      <c r="H47" s="82"/>
      <c r="I47" s="83"/>
      <c r="J47" s="84"/>
    </row>
    <row r="48" spans="1:56" x14ac:dyDescent="0.25">
      <c r="A48" s="3" t="s">
        <v>54</v>
      </c>
      <c r="B48" s="2">
        <v>24.46556282043457</v>
      </c>
      <c r="C48" s="82">
        <f>AVERAGE(B48:B49)</f>
        <v>24.792705535888672</v>
      </c>
      <c r="D48" s="2">
        <v>10.976380348205566</v>
      </c>
      <c r="E48" s="82">
        <f>AVERAGE(D48:D49)</f>
        <v>11.01494312286377</v>
      </c>
      <c r="F48" s="82">
        <f t="shared" ref="F48" si="17">C48-E48</f>
        <v>13.777762413024902</v>
      </c>
      <c r="G48" s="83"/>
      <c r="H48" s="82">
        <f>F48-G$6</f>
        <v>-3.5613141059875453</v>
      </c>
      <c r="I48" s="83">
        <f t="shared" si="1"/>
        <v>11.804901559886623</v>
      </c>
      <c r="J48" s="84"/>
    </row>
    <row r="49" spans="1:10" x14ac:dyDescent="0.25">
      <c r="A49" s="3" t="s">
        <v>54</v>
      </c>
      <c r="B49" s="2">
        <v>25.119848251342773</v>
      </c>
      <c r="C49" s="83"/>
      <c r="D49" s="2">
        <v>11.053505897521973</v>
      </c>
      <c r="E49" s="83"/>
      <c r="F49" s="83"/>
      <c r="G49" s="83"/>
      <c r="H49" s="82"/>
      <c r="I49" s="83"/>
      <c r="J49" s="84"/>
    </row>
    <row r="50" spans="1:10" x14ac:dyDescent="0.25">
      <c r="A50" s="3" t="s">
        <v>55</v>
      </c>
      <c r="B50" s="4">
        <v>24.708717346191406</v>
      </c>
      <c r="C50" s="82">
        <f>AVERAGE(B50:B51)</f>
        <v>24.778244972229004</v>
      </c>
      <c r="D50" s="4">
        <v>13.366735458374023</v>
      </c>
      <c r="E50" s="82">
        <f>AVERAGE(D50:D51)</f>
        <v>13.377331733703613</v>
      </c>
      <c r="F50" s="82">
        <f t="shared" ref="F50" si="18">C50-E50</f>
        <v>11.400913238525391</v>
      </c>
      <c r="G50" s="83"/>
      <c r="H50" s="82">
        <f>F50-G$6</f>
        <v>-5.938163280487057</v>
      </c>
      <c r="I50" s="83">
        <f t="shared" si="1"/>
        <v>61.314793022995588</v>
      </c>
      <c r="J50" s="84"/>
    </row>
    <row r="51" spans="1:10" x14ac:dyDescent="0.25">
      <c r="A51" s="3" t="s">
        <v>55</v>
      </c>
      <c r="B51" s="4">
        <v>24.847772598266602</v>
      </c>
      <c r="C51" s="83"/>
      <c r="D51" s="4">
        <v>13.387928009033203</v>
      </c>
      <c r="E51" s="83"/>
      <c r="F51" s="83"/>
      <c r="G51" s="83"/>
      <c r="H51" s="82"/>
      <c r="I51" s="83"/>
      <c r="J51" s="84"/>
    </row>
    <row r="52" spans="1:10" x14ac:dyDescent="0.25">
      <c r="A52" s="3" t="s">
        <v>56</v>
      </c>
      <c r="B52" s="2">
        <v>28.920001983642578</v>
      </c>
      <c r="C52" s="82">
        <f>AVERAGE(B52:B53)</f>
        <v>29.010837554931641</v>
      </c>
      <c r="D52" s="2">
        <v>14.100864410400391</v>
      </c>
      <c r="E52" s="82">
        <f>AVERAGE(D52:D53)</f>
        <v>14.169744491577148</v>
      </c>
      <c r="F52" s="82">
        <f t="shared" ref="F52" si="19">C52-E52</f>
        <v>14.841093063354492</v>
      </c>
      <c r="G52" s="83"/>
      <c r="H52" s="82">
        <f>F52-G$6</f>
        <v>-2.4979834556579554</v>
      </c>
      <c r="I52" s="83">
        <f t="shared" si="1"/>
        <v>5.6489528368742539</v>
      </c>
      <c r="J52" s="84"/>
    </row>
    <row r="53" spans="1:10" x14ac:dyDescent="0.25">
      <c r="A53" s="3" t="s">
        <v>56</v>
      </c>
      <c r="B53" s="2">
        <v>29.101673126220703</v>
      </c>
      <c r="C53" s="83"/>
      <c r="D53" s="2">
        <v>14.238624572753906</v>
      </c>
      <c r="E53" s="83"/>
      <c r="F53" s="83"/>
      <c r="G53" s="83"/>
      <c r="H53" s="82"/>
      <c r="I53" s="83"/>
      <c r="J53" s="84"/>
    </row>
  </sheetData>
  <mergeCells count="158">
    <mergeCell ref="T4:AO5"/>
    <mergeCell ref="S6:S22"/>
    <mergeCell ref="AG6:AG23"/>
    <mergeCell ref="T7:U7"/>
    <mergeCell ref="AH7:AI7"/>
    <mergeCell ref="T13:V13"/>
    <mergeCell ref="AH13:AJ13"/>
    <mergeCell ref="S24:S41"/>
    <mergeCell ref="AG24:AG43"/>
    <mergeCell ref="J6:J7"/>
    <mergeCell ref="C8:C9"/>
    <mergeCell ref="E8:E9"/>
    <mergeCell ref="F8:F9"/>
    <mergeCell ref="H8:H9"/>
    <mergeCell ref="I8:I9"/>
    <mergeCell ref="J8:J9"/>
    <mergeCell ref="C6:C7"/>
    <mergeCell ref="E6:E7"/>
    <mergeCell ref="F6:F7"/>
    <mergeCell ref="G6:G17"/>
    <mergeCell ref="H6:H7"/>
    <mergeCell ref="I6:I7"/>
    <mergeCell ref="C10:C11"/>
    <mergeCell ref="E10:E11"/>
    <mergeCell ref="F10:F11"/>
    <mergeCell ref="H10:H11"/>
    <mergeCell ref="I10:I11"/>
    <mergeCell ref="J10:J11"/>
    <mergeCell ref="C12:C13"/>
    <mergeCell ref="E12:E13"/>
    <mergeCell ref="F12:F13"/>
    <mergeCell ref="J34:J35"/>
    <mergeCell ref="C24:C25"/>
    <mergeCell ref="E24:E25"/>
    <mergeCell ref="F24:F25"/>
    <mergeCell ref="H24:H25"/>
    <mergeCell ref="I24:I25"/>
    <mergeCell ref="J24:J25"/>
    <mergeCell ref="J18:J19"/>
    <mergeCell ref="C20:C21"/>
    <mergeCell ref="E20:E21"/>
    <mergeCell ref="F20:F21"/>
    <mergeCell ref="H20:H21"/>
    <mergeCell ref="I20:I21"/>
    <mergeCell ref="J20:J21"/>
    <mergeCell ref="C18:C19"/>
    <mergeCell ref="E18:E19"/>
    <mergeCell ref="F18:F19"/>
    <mergeCell ref="G18:G29"/>
    <mergeCell ref="H18:H19"/>
    <mergeCell ref="I18:I19"/>
    <mergeCell ref="C22:C23"/>
    <mergeCell ref="I22:I23"/>
    <mergeCell ref="J22:J23"/>
    <mergeCell ref="J28:J29"/>
    <mergeCell ref="J26:J27"/>
    <mergeCell ref="H12:H13"/>
    <mergeCell ref="I12:I13"/>
    <mergeCell ref="J12:J13"/>
    <mergeCell ref="C16:C17"/>
    <mergeCell ref="E16:E17"/>
    <mergeCell ref="F16:F17"/>
    <mergeCell ref="H16:H17"/>
    <mergeCell ref="I16:I17"/>
    <mergeCell ref="J16:J17"/>
    <mergeCell ref="C14:C15"/>
    <mergeCell ref="E14:E15"/>
    <mergeCell ref="F14:F15"/>
    <mergeCell ref="H14:H15"/>
    <mergeCell ref="I14:I15"/>
    <mergeCell ref="J14:J15"/>
    <mergeCell ref="I34:I35"/>
    <mergeCell ref="E22:E23"/>
    <mergeCell ref="F22:F23"/>
    <mergeCell ref="H22:H23"/>
    <mergeCell ref="C28:C29"/>
    <mergeCell ref="E28:E29"/>
    <mergeCell ref="F28:F29"/>
    <mergeCell ref="H28:H29"/>
    <mergeCell ref="I28:I29"/>
    <mergeCell ref="C26:C27"/>
    <mergeCell ref="E26:E27"/>
    <mergeCell ref="F26:F27"/>
    <mergeCell ref="H26:H27"/>
    <mergeCell ref="I26:I27"/>
    <mergeCell ref="J46:J47"/>
    <mergeCell ref="C36:C37"/>
    <mergeCell ref="E36:E37"/>
    <mergeCell ref="F36:F37"/>
    <mergeCell ref="H36:H37"/>
    <mergeCell ref="I36:I37"/>
    <mergeCell ref="J36:J37"/>
    <mergeCell ref="J30:J31"/>
    <mergeCell ref="C32:C33"/>
    <mergeCell ref="E32:E33"/>
    <mergeCell ref="F32:F33"/>
    <mergeCell ref="H32:H33"/>
    <mergeCell ref="I32:I33"/>
    <mergeCell ref="J32:J33"/>
    <mergeCell ref="C30:C31"/>
    <mergeCell ref="E30:E31"/>
    <mergeCell ref="F30:F31"/>
    <mergeCell ref="G30:G41"/>
    <mergeCell ref="H30:H31"/>
    <mergeCell ref="I30:I31"/>
    <mergeCell ref="C34:C35"/>
    <mergeCell ref="E34:E35"/>
    <mergeCell ref="F34:F35"/>
    <mergeCell ref="H34:H35"/>
    <mergeCell ref="C40:C41"/>
    <mergeCell ref="E40:E41"/>
    <mergeCell ref="F40:F41"/>
    <mergeCell ref="H40:H41"/>
    <mergeCell ref="I40:I41"/>
    <mergeCell ref="J40:J41"/>
    <mergeCell ref="C38:C39"/>
    <mergeCell ref="E38:E39"/>
    <mergeCell ref="F38:F39"/>
    <mergeCell ref="H38:H39"/>
    <mergeCell ref="I38:I39"/>
    <mergeCell ref="J38:J39"/>
    <mergeCell ref="C42:C43"/>
    <mergeCell ref="E42:E43"/>
    <mergeCell ref="F42:F43"/>
    <mergeCell ref="G42:G53"/>
    <mergeCell ref="H42:H43"/>
    <mergeCell ref="I42:I43"/>
    <mergeCell ref="C46:C47"/>
    <mergeCell ref="E46:E47"/>
    <mergeCell ref="F46:F47"/>
    <mergeCell ref="C52:C53"/>
    <mergeCell ref="E52:E53"/>
    <mergeCell ref="H46:H47"/>
    <mergeCell ref="I46:I47"/>
    <mergeCell ref="A1:I4"/>
    <mergeCell ref="F52:F53"/>
    <mergeCell ref="H52:H53"/>
    <mergeCell ref="I52:I53"/>
    <mergeCell ref="J52:J53"/>
    <mergeCell ref="C50:C51"/>
    <mergeCell ref="E50:E51"/>
    <mergeCell ref="F50:F51"/>
    <mergeCell ref="H50:H51"/>
    <mergeCell ref="I50:I51"/>
    <mergeCell ref="J50:J51"/>
    <mergeCell ref="C48:C49"/>
    <mergeCell ref="E48:E49"/>
    <mergeCell ref="F48:F49"/>
    <mergeCell ref="H48:H49"/>
    <mergeCell ref="I48:I49"/>
    <mergeCell ref="J48:J49"/>
    <mergeCell ref="J42:J43"/>
    <mergeCell ref="C44:C45"/>
    <mergeCell ref="E44:E45"/>
    <mergeCell ref="F44:F45"/>
    <mergeCell ref="H44:H45"/>
    <mergeCell ref="I44:I45"/>
    <mergeCell ref="J44:J45"/>
  </mergeCells>
  <pageMargins left="0.7" right="0.7" top="0.75" bottom="0.75" header="0.3" footer="0.3"/>
  <pageSetup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2"/>
  <sheetViews>
    <sheetView topLeftCell="AM1" workbookViewId="0">
      <selection activeCell="AT2" sqref="AT2"/>
    </sheetView>
  </sheetViews>
  <sheetFormatPr defaultColWidth="8.85546875" defaultRowHeight="15" x14ac:dyDescent="0.25"/>
  <cols>
    <col min="1" max="2" width="8.85546875" style="8"/>
    <col min="3" max="3" width="12.28515625" style="8" bestFit="1" customWidth="1"/>
    <col min="4" max="4" width="11.42578125" style="8" customWidth="1"/>
    <col min="5" max="5" width="11.5703125" style="8" customWidth="1"/>
    <col min="6" max="10" width="8.85546875" style="8"/>
    <col min="11" max="11" width="11.28515625" style="8" bestFit="1" customWidth="1"/>
    <col min="12" max="12" width="20.140625" style="8" customWidth="1"/>
    <col min="13" max="13" width="10.28515625" style="8" customWidth="1"/>
    <col min="14" max="14" width="12.5703125" style="8" customWidth="1"/>
    <col min="15" max="15" width="8.85546875" style="8"/>
    <col min="16" max="16" width="22.140625" style="8" customWidth="1"/>
    <col min="17" max="17" width="16.28515625" style="8" customWidth="1"/>
    <col min="18" max="31" width="8.85546875" style="8"/>
    <col min="32" max="32" width="13.5703125" style="8" customWidth="1"/>
    <col min="33" max="41" width="8.85546875" style="8"/>
    <col min="42" max="43" width="8.85546875" style="8" customWidth="1"/>
    <col min="44" max="44" width="8.85546875" style="8"/>
    <col min="45" max="45" width="8.85546875" style="8" customWidth="1"/>
    <col min="46" max="47" width="8.85546875" style="8"/>
    <col min="48" max="48" width="8.85546875" style="8" customWidth="1"/>
    <col min="49" max="49" width="8.85546875" style="8"/>
    <col min="50" max="50" width="34.140625" style="8" customWidth="1"/>
    <col min="51" max="16384" width="8.85546875" style="8"/>
  </cols>
  <sheetData>
    <row r="1" spans="1:57" x14ac:dyDescent="0.25">
      <c r="A1" s="92" t="s">
        <v>207</v>
      </c>
      <c r="B1" s="92"/>
      <c r="C1" s="92"/>
      <c r="D1" s="92"/>
      <c r="E1" s="92"/>
      <c r="F1" s="92"/>
      <c r="G1" s="92"/>
      <c r="H1" s="92"/>
      <c r="I1" s="92"/>
      <c r="AX1" s="42" t="s">
        <v>168</v>
      </c>
      <c r="AY1" s="42"/>
      <c r="AZ1" s="42"/>
      <c r="BA1" s="42"/>
      <c r="BB1" s="42"/>
      <c r="BC1" s="42"/>
      <c r="BD1" s="18"/>
      <c r="BE1" s="7"/>
    </row>
    <row r="2" spans="1:57" x14ac:dyDescent="0.25">
      <c r="A2" s="92"/>
      <c r="B2" s="92"/>
      <c r="C2" s="92"/>
      <c r="D2" s="92"/>
      <c r="E2" s="92"/>
      <c r="F2" s="92"/>
      <c r="G2" s="92"/>
      <c r="H2" s="92"/>
      <c r="I2" s="92"/>
      <c r="K2" s="27"/>
      <c r="L2"/>
      <c r="M2"/>
      <c r="N2" s="27"/>
      <c r="O2"/>
      <c r="P2"/>
      <c r="Q2" s="27"/>
      <c r="R2" s="27"/>
      <c r="S2"/>
      <c r="T2"/>
      <c r="U2"/>
      <c r="V2"/>
      <c r="W2"/>
      <c r="X2"/>
      <c r="Y2"/>
      <c r="Z2"/>
      <c r="AA2"/>
      <c r="AB2"/>
      <c r="AC2"/>
      <c r="AD2"/>
      <c r="AE2"/>
      <c r="AX2" s="40" t="s">
        <v>108</v>
      </c>
      <c r="AY2" s="41" t="s">
        <v>109</v>
      </c>
      <c r="AZ2" s="41"/>
      <c r="BA2" s="41"/>
      <c r="BB2" s="41"/>
      <c r="BC2" s="41"/>
      <c r="BD2" s="18"/>
      <c r="BE2" s="7"/>
    </row>
    <row r="3" spans="1:57" x14ac:dyDescent="0.25">
      <c r="A3" s="93"/>
      <c r="B3" s="93"/>
      <c r="C3" s="93"/>
      <c r="D3" s="93"/>
      <c r="E3" s="93"/>
      <c r="F3" s="93"/>
      <c r="G3" s="93"/>
      <c r="H3" s="93"/>
      <c r="I3" s="93"/>
      <c r="K3" s="20"/>
      <c r="L3"/>
      <c r="M3"/>
      <c r="N3"/>
      <c r="O3"/>
      <c r="P3"/>
      <c r="Q3" s="20"/>
      <c r="R3"/>
      <c r="S3"/>
      <c r="T3"/>
      <c r="U3"/>
      <c r="V3"/>
      <c r="W3"/>
      <c r="X3"/>
      <c r="Y3"/>
      <c r="Z3"/>
      <c r="AA3"/>
      <c r="AB3"/>
      <c r="AC3"/>
      <c r="AD3"/>
      <c r="AE3"/>
      <c r="AX3" s="40"/>
      <c r="AY3" s="41"/>
      <c r="AZ3" s="41"/>
      <c r="BA3" s="41"/>
      <c r="BB3" s="41"/>
      <c r="BC3" s="41"/>
      <c r="BD3" s="18"/>
      <c r="BE3" s="7"/>
    </row>
    <row r="4" spans="1:57" x14ac:dyDescent="0.25">
      <c r="A4" s="5" t="s">
        <v>15</v>
      </c>
      <c r="B4" s="5" t="s">
        <v>16</v>
      </c>
      <c r="C4" s="5" t="s">
        <v>17</v>
      </c>
      <c r="D4" s="5" t="s">
        <v>3</v>
      </c>
      <c r="E4" s="5" t="s">
        <v>4</v>
      </c>
      <c r="F4" s="6" t="s">
        <v>5</v>
      </c>
      <c r="G4" s="6" t="s">
        <v>6</v>
      </c>
      <c r="H4" s="6" t="s">
        <v>7</v>
      </c>
      <c r="I4" s="1" t="s">
        <v>8</v>
      </c>
      <c r="J4" s="12"/>
      <c r="K4" s="20"/>
      <c r="L4" s="58"/>
      <c r="M4" s="43" t="s">
        <v>59</v>
      </c>
      <c r="N4" s="43" t="s">
        <v>36</v>
      </c>
      <c r="O4" s="43" t="s">
        <v>43</v>
      </c>
      <c r="P4" s="43" t="s">
        <v>50</v>
      </c>
      <c r="Q4" s="18"/>
      <c r="R4"/>
      <c r="S4" s="61" t="s">
        <v>213</v>
      </c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18"/>
      <c r="AP4" s="18"/>
      <c r="AQ4" s="18"/>
      <c r="AR4" s="18"/>
      <c r="AS4" s="18"/>
      <c r="AT4" s="18"/>
      <c r="AU4" s="18"/>
      <c r="AV4" s="18"/>
      <c r="AX4" s="40" t="s">
        <v>110</v>
      </c>
      <c r="AY4" s="41"/>
      <c r="AZ4" s="41"/>
      <c r="BA4" s="41"/>
      <c r="BB4" s="41"/>
      <c r="BC4" s="41"/>
      <c r="BD4" s="18"/>
      <c r="BE4" s="7"/>
    </row>
    <row r="5" spans="1:57" x14ac:dyDescent="0.25">
      <c r="A5" s="7" t="s">
        <v>30</v>
      </c>
      <c r="B5" s="4">
        <v>30.341897964477539</v>
      </c>
      <c r="C5" s="82">
        <f>AVERAGE(B5:B6)</f>
        <v>30.843864440917969</v>
      </c>
      <c r="D5" s="4">
        <v>10.216144561767578</v>
      </c>
      <c r="E5" s="82">
        <f>AVERAGE(D5:D6)</f>
        <v>10.393673419952393</v>
      </c>
      <c r="F5" s="82">
        <f>C5-E5</f>
        <v>20.450191020965576</v>
      </c>
      <c r="G5" s="89">
        <f>AVERAGE(F5:F16)</f>
        <v>18.469869998931898</v>
      </c>
      <c r="H5" s="82">
        <f>F5-G$5</f>
        <v>1.980321022033678</v>
      </c>
      <c r="I5" s="83">
        <f>POWER(2,-(H5))</f>
        <v>0.25343347079298062</v>
      </c>
      <c r="J5" s="84"/>
      <c r="K5" s="20"/>
      <c r="L5" s="45" t="s">
        <v>64</v>
      </c>
      <c r="M5" s="46">
        <v>6</v>
      </c>
      <c r="N5" s="46">
        <v>6</v>
      </c>
      <c r="O5" s="46">
        <v>6</v>
      </c>
      <c r="P5" s="46">
        <v>6</v>
      </c>
      <c r="Q5" s="18"/>
      <c r="R5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18"/>
      <c r="AP5" s="18"/>
      <c r="AQ5" s="18"/>
      <c r="AR5" s="18"/>
      <c r="AS5" s="18"/>
      <c r="AT5" s="18"/>
      <c r="AU5" s="18"/>
      <c r="AV5" s="18"/>
      <c r="AX5" s="40" t="s">
        <v>79</v>
      </c>
      <c r="AY5" s="41">
        <v>3.5999999999999999E-3</v>
      </c>
      <c r="AZ5" s="41"/>
      <c r="BA5" s="41"/>
      <c r="BB5" s="41"/>
      <c r="BC5" s="41"/>
      <c r="BD5" s="18"/>
      <c r="BE5" s="7"/>
    </row>
    <row r="6" spans="1:57" x14ac:dyDescent="0.25">
      <c r="A6" s="7" t="s">
        <v>30</v>
      </c>
      <c r="B6" s="4">
        <v>31.345830917358398</v>
      </c>
      <c r="C6" s="83"/>
      <c r="D6" s="4">
        <v>10.571202278137207</v>
      </c>
      <c r="E6" s="83"/>
      <c r="F6" s="83"/>
      <c r="G6" s="90"/>
      <c r="H6" s="83"/>
      <c r="I6" s="83"/>
      <c r="J6" s="84"/>
      <c r="K6" s="20"/>
      <c r="L6" s="45"/>
      <c r="M6" s="46"/>
      <c r="N6" s="46"/>
      <c r="O6" s="46"/>
      <c r="P6" s="46"/>
      <c r="Q6" s="18"/>
      <c r="R6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18"/>
      <c r="AP6" s="18"/>
      <c r="AQ6" s="18"/>
      <c r="AR6" s="18"/>
      <c r="AS6" s="18"/>
      <c r="AT6" s="18"/>
      <c r="AU6" s="18"/>
      <c r="AV6" s="18"/>
      <c r="AX6" s="40" t="s">
        <v>81</v>
      </c>
      <c r="AY6" s="41" t="s">
        <v>134</v>
      </c>
      <c r="AZ6" s="41"/>
      <c r="BA6" s="41"/>
      <c r="BB6" s="41"/>
      <c r="BC6" s="41"/>
      <c r="BD6" s="18"/>
      <c r="BE6" s="7"/>
    </row>
    <row r="7" spans="1:57" x14ac:dyDescent="0.25">
      <c r="A7" s="7" t="s">
        <v>31</v>
      </c>
      <c r="B7" s="4">
        <v>28.6011447906494</v>
      </c>
      <c r="C7" s="82">
        <f>AVERAGE(B7:B8)</f>
        <v>28.426900863647454</v>
      </c>
      <c r="D7" s="4">
        <v>10.385367393493652</v>
      </c>
      <c r="E7" s="82">
        <f>AVERAGE(D7:D8)</f>
        <v>10.675704479217529</v>
      </c>
      <c r="F7" s="82">
        <f>C7-E7</f>
        <v>17.751196384429925</v>
      </c>
      <c r="G7" s="90"/>
      <c r="H7" s="82">
        <f t="shared" ref="H7" si="0">F7-G$5</f>
        <v>-0.71867361450197365</v>
      </c>
      <c r="I7" s="83">
        <f t="shared" ref="I7" si="1">POWER(2,-(H7))</f>
        <v>1.6456683436450563</v>
      </c>
      <c r="J7" s="84"/>
      <c r="K7" s="20"/>
      <c r="L7" s="45" t="s">
        <v>65</v>
      </c>
      <c r="M7" s="46">
        <v>0.25340000000000001</v>
      </c>
      <c r="N7" s="46">
        <v>0.4698</v>
      </c>
      <c r="O7" s="46">
        <v>2.1749999999999998</v>
      </c>
      <c r="P7" s="46">
        <v>4.0359999999999996</v>
      </c>
      <c r="Q7" s="18"/>
      <c r="R7"/>
      <c r="S7" s="61" t="s">
        <v>59</v>
      </c>
      <c r="T7" s="63" t="s">
        <v>88</v>
      </c>
      <c r="U7" s="63"/>
      <c r="V7" s="18"/>
      <c r="W7" s="18"/>
      <c r="X7" s="18"/>
      <c r="Y7" s="18"/>
      <c r="Z7" s="18"/>
      <c r="AA7" s="18"/>
      <c r="AB7" s="18"/>
      <c r="AC7" s="18"/>
      <c r="AD7" s="18"/>
      <c r="AE7" s="18"/>
      <c r="AF7" s="61" t="s">
        <v>36</v>
      </c>
      <c r="AG7" s="63" t="s">
        <v>88</v>
      </c>
      <c r="AH7" s="63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X7" s="40" t="s">
        <v>112</v>
      </c>
      <c r="AY7" s="41" t="s">
        <v>61</v>
      </c>
      <c r="AZ7" s="41"/>
      <c r="BA7" s="41"/>
      <c r="BB7" s="41"/>
      <c r="BC7" s="41"/>
      <c r="BD7" s="18"/>
      <c r="BE7" s="7"/>
    </row>
    <row r="8" spans="1:57" x14ac:dyDescent="0.25">
      <c r="A8" s="7" t="s">
        <v>31</v>
      </c>
      <c r="B8" s="4">
        <v>28.252656936645508</v>
      </c>
      <c r="C8" s="83"/>
      <c r="D8" s="4">
        <v>10.966041564941406</v>
      </c>
      <c r="E8" s="83"/>
      <c r="F8" s="83"/>
      <c r="G8" s="90"/>
      <c r="H8" s="83"/>
      <c r="I8" s="83"/>
      <c r="J8" s="84"/>
      <c r="K8" s="20"/>
      <c r="L8" s="45" t="s">
        <v>66</v>
      </c>
      <c r="M8" s="46">
        <v>0.87919999999999998</v>
      </c>
      <c r="N8" s="46">
        <v>1.145</v>
      </c>
      <c r="O8" s="46">
        <v>2.2090000000000001</v>
      </c>
      <c r="P8" s="46">
        <v>4.202</v>
      </c>
      <c r="Q8" s="18"/>
      <c r="R8"/>
      <c r="S8" s="61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61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X8" s="40" t="s">
        <v>113</v>
      </c>
      <c r="AY8" s="41">
        <v>4</v>
      </c>
      <c r="AZ8" s="41"/>
      <c r="BA8" s="41"/>
      <c r="BB8" s="41"/>
      <c r="BC8" s="41"/>
      <c r="BD8" s="18"/>
      <c r="BE8" s="7"/>
    </row>
    <row r="9" spans="1:57" x14ac:dyDescent="0.25">
      <c r="A9" s="7" t="s">
        <v>32</v>
      </c>
      <c r="B9" s="4">
        <v>33.652626037597656</v>
      </c>
      <c r="C9" s="82">
        <f>AVERAGE(B9:B10)</f>
        <v>33.55431301879883</v>
      </c>
      <c r="D9" s="4">
        <v>15.387590408325099</v>
      </c>
      <c r="E9" s="82">
        <f>AVERAGE(D9:D10)</f>
        <v>15.3569326400756</v>
      </c>
      <c r="F9" s="82">
        <f>C9-E9</f>
        <v>18.197380378723231</v>
      </c>
      <c r="G9" s="90"/>
      <c r="H9" s="82">
        <f t="shared" ref="H9" si="2">F9-G$5</f>
        <v>-0.27248962020866685</v>
      </c>
      <c r="I9" s="83">
        <f t="shared" ref="I9" si="3">POWER(2,-(H9))</f>
        <v>1.2078904544272562</v>
      </c>
      <c r="J9" s="84"/>
      <c r="K9" s="20"/>
      <c r="L9" s="45" t="s">
        <v>67</v>
      </c>
      <c r="M9" s="46">
        <v>1.161</v>
      </c>
      <c r="N9" s="46">
        <v>2.3719999999999999</v>
      </c>
      <c r="O9" s="46">
        <v>2.9380000000000002</v>
      </c>
      <c r="P9" s="46">
        <v>5.032</v>
      </c>
      <c r="Q9" s="18"/>
      <c r="R9"/>
      <c r="S9" s="61"/>
      <c r="T9" s="53" t="s">
        <v>89</v>
      </c>
      <c r="U9" s="53" t="s">
        <v>90</v>
      </c>
      <c r="V9" s="53" t="s">
        <v>91</v>
      </c>
      <c r="W9" s="53" t="s">
        <v>92</v>
      </c>
      <c r="X9" s="53" t="s">
        <v>65</v>
      </c>
      <c r="Y9" s="53" t="s">
        <v>69</v>
      </c>
      <c r="Z9" s="53" t="s">
        <v>72</v>
      </c>
      <c r="AA9" s="53" t="s">
        <v>93</v>
      </c>
      <c r="AB9" s="18"/>
      <c r="AC9" s="18"/>
      <c r="AD9" s="18"/>
      <c r="AE9" s="18"/>
      <c r="AF9" s="61"/>
      <c r="AG9" s="53" t="s">
        <v>89</v>
      </c>
      <c r="AH9" s="53" t="s">
        <v>90</v>
      </c>
      <c r="AI9" s="53" t="s">
        <v>91</v>
      </c>
      <c r="AJ9" s="53" t="s">
        <v>92</v>
      </c>
      <c r="AK9" s="53" t="s">
        <v>65</v>
      </c>
      <c r="AL9" s="53" t="s">
        <v>69</v>
      </c>
      <c r="AM9" s="53" t="s">
        <v>72</v>
      </c>
      <c r="AN9" s="53" t="s">
        <v>93</v>
      </c>
      <c r="AO9" s="18"/>
      <c r="AP9" s="18"/>
      <c r="AQ9" s="18"/>
      <c r="AR9" s="18"/>
      <c r="AS9" s="18"/>
      <c r="AT9" s="18"/>
      <c r="AU9" s="18"/>
      <c r="AV9" s="18"/>
      <c r="AX9" s="40" t="s">
        <v>114</v>
      </c>
      <c r="AY9" s="41">
        <v>6.2590000000000003</v>
      </c>
      <c r="AZ9" s="41"/>
      <c r="BA9" s="41"/>
      <c r="BB9" s="41"/>
      <c r="BC9" s="41"/>
      <c r="BD9" s="18"/>
      <c r="BE9" s="7"/>
    </row>
    <row r="10" spans="1:57" x14ac:dyDescent="0.25">
      <c r="A10" s="7" t="s">
        <v>32</v>
      </c>
      <c r="B10" s="7">
        <v>33.456000000000003</v>
      </c>
      <c r="C10" s="83"/>
      <c r="D10" s="4">
        <v>15.326274871826101</v>
      </c>
      <c r="E10" s="83"/>
      <c r="F10" s="83"/>
      <c r="G10" s="90"/>
      <c r="H10" s="83"/>
      <c r="I10" s="83"/>
      <c r="J10" s="84"/>
      <c r="K10" s="20"/>
      <c r="L10" s="45" t="s">
        <v>68</v>
      </c>
      <c r="M10" s="46">
        <v>1.639</v>
      </c>
      <c r="N10" s="46">
        <v>4.0199999999999996</v>
      </c>
      <c r="O10" s="46">
        <v>5.4649999999999999</v>
      </c>
      <c r="P10" s="46">
        <v>11.12</v>
      </c>
      <c r="Q10" s="18"/>
      <c r="R10"/>
      <c r="S10" s="61"/>
      <c r="T10" s="35" t="s">
        <v>94</v>
      </c>
      <c r="U10" s="36">
        <v>6</v>
      </c>
      <c r="V10" s="36">
        <v>0</v>
      </c>
      <c r="W10" s="36">
        <v>6</v>
      </c>
      <c r="X10" s="37">
        <v>0.25343349999999998</v>
      </c>
      <c r="Y10" s="37">
        <v>1.6456679999999999</v>
      </c>
      <c r="Z10" s="37">
        <v>1.1577450833333334</v>
      </c>
      <c r="AA10" s="37">
        <v>0.50884872082028632</v>
      </c>
      <c r="AB10" s="18"/>
      <c r="AC10" s="18"/>
      <c r="AD10" s="18"/>
      <c r="AE10" s="18"/>
      <c r="AF10" s="61"/>
      <c r="AG10" s="35" t="s">
        <v>94</v>
      </c>
      <c r="AH10" s="36">
        <v>6</v>
      </c>
      <c r="AI10" s="36">
        <v>0</v>
      </c>
      <c r="AJ10" s="36">
        <v>6</v>
      </c>
      <c r="AK10" s="37">
        <v>0.46975339999999999</v>
      </c>
      <c r="AL10" s="37">
        <v>4.5846030000000004</v>
      </c>
      <c r="AM10" s="37">
        <v>2.4998638999999998</v>
      </c>
      <c r="AN10" s="37">
        <v>1.5617067784496743</v>
      </c>
      <c r="AO10" s="18"/>
      <c r="AP10" s="18"/>
      <c r="AQ10" s="18"/>
      <c r="AR10" s="18"/>
      <c r="AS10" s="18"/>
      <c r="AT10" s="18"/>
      <c r="AU10" s="18"/>
      <c r="AV10" s="18"/>
      <c r="AX10" s="40" t="s">
        <v>115</v>
      </c>
      <c r="AY10" s="41">
        <v>0.48420000000000002</v>
      </c>
      <c r="AZ10" s="41"/>
      <c r="BA10" s="41"/>
      <c r="BB10" s="41"/>
      <c r="BC10" s="41"/>
      <c r="BD10" s="18"/>
      <c r="BE10" s="7"/>
    </row>
    <row r="11" spans="1:57" x14ac:dyDescent="0.25">
      <c r="A11" s="7" t="s">
        <v>33</v>
      </c>
      <c r="B11" s="7">
        <v>36.859000000000002</v>
      </c>
      <c r="C11" s="82">
        <f>AVERAGE(B11:B12)</f>
        <v>36.546999999999997</v>
      </c>
      <c r="D11" s="4">
        <v>18.679523468017578</v>
      </c>
      <c r="E11" s="82">
        <f>AVERAGE(D11:D12)</f>
        <v>18.788047790527344</v>
      </c>
      <c r="F11" s="82">
        <f>C11-E11</f>
        <v>17.758952209472653</v>
      </c>
      <c r="G11" s="90"/>
      <c r="H11" s="82">
        <f t="shared" ref="H11" si="4">F11-G$5</f>
        <v>-0.71091778945924489</v>
      </c>
      <c r="I11" s="83">
        <f t="shared" ref="I11" si="5">POWER(2,-(H11))</f>
        <v>1.6368450865361577</v>
      </c>
      <c r="J11" s="84"/>
      <c r="K11" s="20"/>
      <c r="L11" s="45" t="s">
        <v>69</v>
      </c>
      <c r="M11" s="46">
        <v>1.6459999999999999</v>
      </c>
      <c r="N11" s="46">
        <v>4.585</v>
      </c>
      <c r="O11" s="46">
        <v>6.2130000000000001</v>
      </c>
      <c r="P11" s="46">
        <v>15.51</v>
      </c>
      <c r="Q11" s="18"/>
      <c r="R11"/>
      <c r="S11" s="61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61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X11" s="40"/>
      <c r="AY11" s="41"/>
      <c r="AZ11" s="41"/>
      <c r="BA11" s="41"/>
      <c r="BB11" s="41"/>
      <c r="BC11" s="41"/>
      <c r="BD11" s="18"/>
      <c r="BE11" s="7"/>
    </row>
    <row r="12" spans="1:57" x14ac:dyDescent="0.25">
      <c r="A12" s="7" t="s">
        <v>33</v>
      </c>
      <c r="B12" s="7">
        <v>36.234999999999999</v>
      </c>
      <c r="C12" s="83"/>
      <c r="D12" s="4">
        <v>18.896572113037109</v>
      </c>
      <c r="E12" s="83"/>
      <c r="F12" s="83"/>
      <c r="G12" s="90"/>
      <c r="H12" s="83"/>
      <c r="I12" s="83"/>
      <c r="J12" s="84"/>
      <c r="K12" s="20"/>
      <c r="L12" s="45"/>
      <c r="M12" s="46"/>
      <c r="N12" s="46"/>
      <c r="O12" s="46"/>
      <c r="P12" s="46"/>
      <c r="Q12" s="18"/>
      <c r="R12"/>
      <c r="S12" s="61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61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X12" s="40" t="s">
        <v>116</v>
      </c>
      <c r="AY12" s="41"/>
      <c r="AZ12" s="41"/>
      <c r="BA12" s="41"/>
      <c r="BB12" s="41"/>
      <c r="BC12" s="41"/>
      <c r="BD12" s="18"/>
      <c r="BE12" s="7"/>
    </row>
    <row r="13" spans="1:57" x14ac:dyDescent="0.25">
      <c r="A13" s="7" t="s">
        <v>34</v>
      </c>
      <c r="B13" s="7">
        <v>28.885999999999999</v>
      </c>
      <c r="C13" s="82">
        <f>AVERAGE(B13:B14)</f>
        <v>28.8005</v>
      </c>
      <c r="D13" s="7">
        <v>10.493</v>
      </c>
      <c r="E13" s="82">
        <f>AVERAGE(D13:D14)</f>
        <v>10.452</v>
      </c>
      <c r="F13" s="82">
        <f>C13-E13</f>
        <v>18.348500000000001</v>
      </c>
      <c r="G13" s="90"/>
      <c r="H13" s="82">
        <f t="shared" ref="H13" si="6">F13-G$5</f>
        <v>-0.12136999893189682</v>
      </c>
      <c r="I13" s="83">
        <f t="shared" ref="I13" si="7">POWER(2,-(H13))</f>
        <v>1.087767327936294</v>
      </c>
      <c r="J13" s="84"/>
      <c r="K13" s="20"/>
      <c r="L13" s="45" t="s">
        <v>72</v>
      </c>
      <c r="M13" s="46">
        <v>1.1579999999999999</v>
      </c>
      <c r="N13" s="46">
        <v>2.5</v>
      </c>
      <c r="O13" s="46">
        <v>3.617</v>
      </c>
      <c r="P13" s="46">
        <v>7.2549999999999999</v>
      </c>
      <c r="Q13" s="18"/>
      <c r="R13"/>
      <c r="S13" s="61"/>
      <c r="T13" s="63" t="s">
        <v>154</v>
      </c>
      <c r="U13" s="63"/>
      <c r="V13" s="63"/>
      <c r="W13" s="18"/>
      <c r="X13" s="18"/>
      <c r="Y13" s="18"/>
      <c r="Z13" s="18"/>
      <c r="AA13" s="18"/>
      <c r="AB13" s="18"/>
      <c r="AC13" s="18"/>
      <c r="AD13" s="18"/>
      <c r="AE13" s="18"/>
      <c r="AF13" s="61"/>
      <c r="AG13" s="63" t="s">
        <v>154</v>
      </c>
      <c r="AH13" s="63"/>
      <c r="AI13" s="63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X13" s="40" t="s">
        <v>117</v>
      </c>
      <c r="AY13" s="41">
        <v>18.010000000000002</v>
      </c>
      <c r="AZ13" s="41"/>
      <c r="BA13" s="41"/>
      <c r="BB13" s="41"/>
      <c r="BC13" s="41"/>
      <c r="BD13" s="18"/>
      <c r="BE13" s="7"/>
    </row>
    <row r="14" spans="1:57" x14ac:dyDescent="0.25">
      <c r="A14" s="7" t="s">
        <v>34</v>
      </c>
      <c r="B14" s="7">
        <v>28.715</v>
      </c>
      <c r="C14" s="83"/>
      <c r="D14" s="7">
        <v>10.411</v>
      </c>
      <c r="E14" s="83"/>
      <c r="F14" s="83"/>
      <c r="G14" s="90"/>
      <c r="H14" s="83"/>
      <c r="I14" s="83"/>
      <c r="J14" s="84"/>
      <c r="K14" s="20"/>
      <c r="L14" s="45" t="s">
        <v>73</v>
      </c>
      <c r="M14" s="46">
        <v>0.50880000000000003</v>
      </c>
      <c r="N14" s="46">
        <v>1.5620000000000001</v>
      </c>
      <c r="O14" s="46">
        <v>1.6919999999999999</v>
      </c>
      <c r="P14" s="46">
        <v>4.5469999999999997</v>
      </c>
      <c r="Q14" s="18"/>
      <c r="R14"/>
      <c r="S14" s="61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61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X14" s="40" t="s">
        <v>79</v>
      </c>
      <c r="AY14" s="41">
        <v>4.0000000000000002E-4</v>
      </c>
      <c r="AZ14" s="41"/>
      <c r="BA14" s="41"/>
      <c r="BB14" s="41"/>
      <c r="BC14" s="41"/>
      <c r="BD14" s="18"/>
      <c r="BE14" s="7"/>
    </row>
    <row r="15" spans="1:57" x14ac:dyDescent="0.25">
      <c r="A15" s="7" t="s">
        <v>35</v>
      </c>
      <c r="B15" s="7">
        <v>28.073</v>
      </c>
      <c r="C15" s="82">
        <f>AVERAGE(B15:B16)</f>
        <v>28.271000000000001</v>
      </c>
      <c r="D15" s="7">
        <v>9.9529999999999994</v>
      </c>
      <c r="E15" s="82">
        <f>AVERAGE(D15:D16)</f>
        <v>9.9579999999999984</v>
      </c>
      <c r="F15" s="82">
        <f t="shared" ref="F15" si="8">C15-E15</f>
        <v>18.313000000000002</v>
      </c>
      <c r="G15" s="90"/>
      <c r="H15" s="82">
        <f t="shared" ref="H15:H51" si="9">F15-G$5</f>
        <v>-0.15686999893189579</v>
      </c>
      <c r="I15" s="83">
        <f t="shared" ref="I15:I51" si="10">POWER(2,-(H15))</f>
        <v>1.1148657537889168</v>
      </c>
      <c r="J15" s="84"/>
      <c r="K15" s="20"/>
      <c r="L15" s="45" t="s">
        <v>74</v>
      </c>
      <c r="M15" s="46">
        <v>0.2077</v>
      </c>
      <c r="N15" s="46">
        <v>0.63759999999999994</v>
      </c>
      <c r="O15" s="46">
        <v>0.69059999999999999</v>
      </c>
      <c r="P15" s="46">
        <v>1.8560000000000001</v>
      </c>
      <c r="Q15" s="18"/>
      <c r="R15"/>
      <c r="S15" s="61"/>
      <c r="T15" s="35" t="s">
        <v>85</v>
      </c>
      <c r="U15" s="38">
        <v>0.86381580820419623</v>
      </c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61"/>
      <c r="AG15" s="35" t="s">
        <v>85</v>
      </c>
      <c r="AH15" s="38">
        <v>0.96862172293331283</v>
      </c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X15" s="40" t="s">
        <v>81</v>
      </c>
      <c r="AY15" s="41" t="s">
        <v>111</v>
      </c>
      <c r="AZ15" s="41"/>
      <c r="BA15" s="41"/>
      <c r="BB15" s="41"/>
      <c r="BC15" s="41"/>
      <c r="BD15" s="18"/>
      <c r="BE15" s="7"/>
    </row>
    <row r="16" spans="1:57" x14ac:dyDescent="0.25">
      <c r="A16" s="7" t="s">
        <v>35</v>
      </c>
      <c r="B16" s="7">
        <v>28.469000000000001</v>
      </c>
      <c r="C16" s="83"/>
      <c r="D16" s="7">
        <v>9.9629999999999992</v>
      </c>
      <c r="E16" s="83"/>
      <c r="F16" s="83"/>
      <c r="G16" s="90"/>
      <c r="H16" s="83"/>
      <c r="I16" s="83"/>
      <c r="J16" s="84"/>
      <c r="K16" s="20"/>
      <c r="L16" s="45"/>
      <c r="M16" s="46"/>
      <c r="N16" s="46"/>
      <c r="O16" s="46"/>
      <c r="P16" s="46"/>
      <c r="Q16" s="18"/>
      <c r="R16"/>
      <c r="S16" s="61"/>
      <c r="T16" s="35" t="s">
        <v>96</v>
      </c>
      <c r="U16" s="38">
        <v>0.20264663618183795</v>
      </c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61"/>
      <c r="AG16" s="35" t="s">
        <v>96</v>
      </c>
      <c r="AH16" s="38">
        <v>0.88305127320176791</v>
      </c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X16" s="40" t="s">
        <v>119</v>
      </c>
      <c r="AY16" s="41" t="s">
        <v>61</v>
      </c>
      <c r="AZ16" s="41"/>
      <c r="BA16" s="41"/>
      <c r="BB16" s="41"/>
      <c r="BC16" s="41"/>
      <c r="BD16" s="18"/>
      <c r="BE16" s="7"/>
    </row>
    <row r="17" spans="1:57" x14ac:dyDescent="0.25">
      <c r="A17" s="3" t="s">
        <v>37</v>
      </c>
      <c r="B17" s="7">
        <v>26.082000000000001</v>
      </c>
      <c r="C17" s="82">
        <f>AVERAGE(B17:B18)</f>
        <v>26.011000000000003</v>
      </c>
      <c r="D17" s="7">
        <v>9.4450000000000003</v>
      </c>
      <c r="E17" s="82">
        <f>AVERAGE(D17:D18)</f>
        <v>9.4789999999999992</v>
      </c>
      <c r="F17" s="82">
        <f t="shared" ref="F17" si="11">C17-E17</f>
        <v>16.532000000000004</v>
      </c>
      <c r="G17" s="83"/>
      <c r="H17" s="82">
        <f t="shared" si="9"/>
        <v>-1.9378699989318946</v>
      </c>
      <c r="I17" s="83">
        <f t="shared" si="10"/>
        <v>3.8313956107601888</v>
      </c>
      <c r="J17" s="84"/>
      <c r="K17" s="20"/>
      <c r="L17" s="45" t="s">
        <v>75</v>
      </c>
      <c r="M17" s="46">
        <v>0.62370000000000003</v>
      </c>
      <c r="N17" s="46">
        <v>0.8609</v>
      </c>
      <c r="O17" s="46">
        <v>1.8420000000000001</v>
      </c>
      <c r="P17" s="46">
        <v>2.4830000000000001</v>
      </c>
      <c r="Q17" s="18"/>
      <c r="R17"/>
      <c r="S17" s="61"/>
      <c r="T17" s="35" t="s">
        <v>97</v>
      </c>
      <c r="U17" s="39">
        <v>0.05</v>
      </c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61"/>
      <c r="AG17" s="35" t="s">
        <v>97</v>
      </c>
      <c r="AH17" s="39">
        <v>0.05</v>
      </c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X17" s="40"/>
      <c r="AY17" s="41"/>
      <c r="AZ17" s="41"/>
      <c r="BA17" s="41"/>
      <c r="BB17" s="41"/>
      <c r="BC17" s="41"/>
      <c r="BD17" s="18"/>
      <c r="BE17" s="7"/>
    </row>
    <row r="18" spans="1:57" x14ac:dyDescent="0.25">
      <c r="A18" s="3" t="s">
        <v>37</v>
      </c>
      <c r="B18" s="7">
        <v>25.94</v>
      </c>
      <c r="C18" s="82"/>
      <c r="D18" s="7">
        <v>9.5129999999999999</v>
      </c>
      <c r="E18" s="82"/>
      <c r="F18" s="82"/>
      <c r="G18" s="83"/>
      <c r="H18" s="83"/>
      <c r="I18" s="83"/>
      <c r="J18" s="84"/>
      <c r="K18" s="20"/>
      <c r="L18" s="45" t="s">
        <v>76</v>
      </c>
      <c r="M18" s="46">
        <v>1.6919999999999999</v>
      </c>
      <c r="N18" s="46">
        <v>4.1390000000000002</v>
      </c>
      <c r="O18" s="46">
        <v>5.3920000000000003</v>
      </c>
      <c r="P18" s="46">
        <v>12.03</v>
      </c>
      <c r="Q18" s="18"/>
      <c r="R18"/>
      <c r="S18" s="61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61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X18" s="40" t="s">
        <v>120</v>
      </c>
      <c r="AY18" s="41" t="s">
        <v>121</v>
      </c>
      <c r="AZ18" s="41" t="s">
        <v>122</v>
      </c>
      <c r="BA18" s="41" t="s">
        <v>123</v>
      </c>
      <c r="BB18" s="41"/>
      <c r="BC18" s="41"/>
      <c r="BD18" s="18"/>
      <c r="BE18" s="7"/>
    </row>
    <row r="19" spans="1:57" x14ac:dyDescent="0.25">
      <c r="A19" s="3" t="s">
        <v>38</v>
      </c>
      <c r="B19" s="4">
        <v>33.934806823730469</v>
      </c>
      <c r="C19" s="82">
        <f>AVERAGE(B19:B20)</f>
        <v>33.359979629516602</v>
      </c>
      <c r="D19" s="4">
        <v>15.324245452880859</v>
      </c>
      <c r="E19" s="82">
        <f>AVERAGE(D19:D20)</f>
        <v>15.344552993774414</v>
      </c>
      <c r="F19" s="82">
        <f t="shared" ref="F19:F21" si="12">C19-E19</f>
        <v>18.015426635742188</v>
      </c>
      <c r="G19" s="83"/>
      <c r="H19" s="82">
        <f t="shared" si="9"/>
        <v>-0.45444336318971068</v>
      </c>
      <c r="I19" s="83">
        <f t="shared" si="10"/>
        <v>1.3702540161744321</v>
      </c>
      <c r="J19" s="84"/>
      <c r="K19" s="20"/>
      <c r="L19" s="45"/>
      <c r="M19" s="46"/>
      <c r="N19" s="46"/>
      <c r="O19" s="46"/>
      <c r="P19" s="46"/>
      <c r="Q19" s="18"/>
      <c r="R19"/>
      <c r="S19" s="61"/>
      <c r="T19" s="21" t="s">
        <v>98</v>
      </c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61"/>
      <c r="AG19" s="21" t="s">
        <v>98</v>
      </c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X19" s="40" t="s">
        <v>124</v>
      </c>
      <c r="AY19" s="41">
        <v>123.2</v>
      </c>
      <c r="AZ19" s="41">
        <v>3</v>
      </c>
      <c r="BA19" s="41">
        <v>41.06</v>
      </c>
      <c r="BB19" s="41"/>
      <c r="BC19" s="41"/>
      <c r="BD19" s="18"/>
      <c r="BE19" s="7"/>
    </row>
    <row r="20" spans="1:57" x14ac:dyDescent="0.25">
      <c r="A20" s="3" t="s">
        <v>38</v>
      </c>
      <c r="B20" s="4">
        <v>32.785152435302734</v>
      </c>
      <c r="C20" s="83"/>
      <c r="D20" s="4">
        <v>15.364860534667969</v>
      </c>
      <c r="E20" s="83"/>
      <c r="F20" s="83"/>
      <c r="G20" s="83"/>
      <c r="H20" s="83"/>
      <c r="I20" s="83"/>
      <c r="J20" s="84"/>
      <c r="K20" s="20"/>
      <c r="L20" s="45" t="s">
        <v>77</v>
      </c>
      <c r="M20" s="46"/>
      <c r="N20" s="46"/>
      <c r="O20" s="46"/>
      <c r="P20" s="46"/>
      <c r="Q20" s="18"/>
      <c r="R20"/>
      <c r="S20" s="61"/>
      <c r="T20" s="21" t="s">
        <v>99</v>
      </c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61"/>
      <c r="AG20" s="21" t="s">
        <v>99</v>
      </c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X20" s="40" t="s">
        <v>125</v>
      </c>
      <c r="AY20" s="41">
        <v>131.19999999999999</v>
      </c>
      <c r="AZ20" s="41">
        <v>20</v>
      </c>
      <c r="BA20" s="41">
        <v>6.5590000000000002</v>
      </c>
      <c r="BB20" s="41"/>
      <c r="BC20" s="41"/>
      <c r="BD20" s="18"/>
      <c r="BE20" s="7"/>
    </row>
    <row r="21" spans="1:57" x14ac:dyDescent="0.25">
      <c r="A21" s="3" t="s">
        <v>39</v>
      </c>
      <c r="B21" s="4">
        <v>31.532913208007812</v>
      </c>
      <c r="C21" s="82">
        <f>AVERAGE(B21:B22)</f>
        <v>31.981086730957031</v>
      </c>
      <c r="D21" s="4">
        <v>15.075627326965332</v>
      </c>
      <c r="E21" s="82">
        <f>AVERAGE(D21:D22)</f>
        <v>15.066831111907959</v>
      </c>
      <c r="F21" s="82">
        <f t="shared" si="12"/>
        <v>16.914255619049072</v>
      </c>
      <c r="G21" s="83"/>
      <c r="H21" s="82">
        <f t="shared" si="9"/>
        <v>-1.5556143798828259</v>
      </c>
      <c r="I21" s="83">
        <f t="shared" si="10"/>
        <v>2.9395888406578945</v>
      </c>
      <c r="J21" s="85"/>
      <c r="K21" s="20"/>
      <c r="L21" s="45" t="s">
        <v>78</v>
      </c>
      <c r="M21" s="46">
        <v>0.27860000000000001</v>
      </c>
      <c r="N21" s="46">
        <v>0.1721</v>
      </c>
      <c r="O21" s="46">
        <v>0.28410000000000002</v>
      </c>
      <c r="P21" s="46">
        <v>0.32940000000000003</v>
      </c>
      <c r="Q21" s="18"/>
      <c r="R21"/>
      <c r="S21" s="61"/>
      <c r="T21" s="21" t="s">
        <v>100</v>
      </c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61"/>
      <c r="AG21" s="21" t="s">
        <v>100</v>
      </c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X21" s="40" t="s">
        <v>126</v>
      </c>
      <c r="AY21" s="41">
        <v>254.4</v>
      </c>
      <c r="AZ21" s="41">
        <v>23</v>
      </c>
      <c r="BA21" s="41"/>
      <c r="BB21" s="41"/>
      <c r="BC21" s="41"/>
      <c r="BD21" s="18"/>
      <c r="BE21" s="7"/>
    </row>
    <row r="22" spans="1:57" x14ac:dyDescent="0.25">
      <c r="A22" s="3" t="s">
        <v>39</v>
      </c>
      <c r="B22" s="4">
        <v>32.42926025390625</v>
      </c>
      <c r="C22" s="83"/>
      <c r="D22" s="4">
        <v>15.058034896850586</v>
      </c>
      <c r="E22" s="83"/>
      <c r="F22" s="83"/>
      <c r="G22" s="83"/>
      <c r="H22" s="83"/>
      <c r="I22" s="83"/>
      <c r="J22" s="85"/>
      <c r="K22" s="20"/>
      <c r="L22" s="45" t="s">
        <v>79</v>
      </c>
      <c r="M22" s="46" t="s">
        <v>60</v>
      </c>
      <c r="N22" s="46" t="s">
        <v>60</v>
      </c>
      <c r="O22" s="46" t="s">
        <v>60</v>
      </c>
      <c r="P22" s="46">
        <v>4.0800000000000003E-2</v>
      </c>
      <c r="Q22" s="18"/>
      <c r="R22"/>
      <c r="S22" s="61"/>
      <c r="T22" s="21" t="s">
        <v>101</v>
      </c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61"/>
      <c r="AG22" s="21" t="s">
        <v>101</v>
      </c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X22" s="40"/>
      <c r="AY22" s="41"/>
      <c r="AZ22" s="41"/>
      <c r="BA22" s="41"/>
      <c r="BB22" s="41"/>
      <c r="BC22" s="41"/>
      <c r="BD22" s="18"/>
      <c r="BE22" s="7"/>
    </row>
    <row r="23" spans="1:57" x14ac:dyDescent="0.25">
      <c r="A23" s="3" t="s">
        <v>40</v>
      </c>
      <c r="B23" s="4">
        <v>30.610118865966797</v>
      </c>
      <c r="C23" s="82">
        <f>AVERAGE(B23:B24)</f>
        <v>30.726972579956055</v>
      </c>
      <c r="D23" s="4">
        <v>11.085280418395996</v>
      </c>
      <c r="E23" s="82">
        <f>AVERAGE(D23:D24)</f>
        <v>11.167078018188477</v>
      </c>
      <c r="F23" s="82">
        <f t="shared" ref="F23" si="13">C23-E23</f>
        <v>19.559894561767578</v>
      </c>
      <c r="G23" s="83"/>
      <c r="H23" s="82">
        <f t="shared" si="9"/>
        <v>1.0900245628356799</v>
      </c>
      <c r="I23" s="83">
        <f t="shared" si="10"/>
        <v>0.46975337667750583</v>
      </c>
      <c r="J23" s="87"/>
      <c r="K23" s="20"/>
      <c r="L23" s="45" t="s">
        <v>80</v>
      </c>
      <c r="M23" s="46" t="s">
        <v>61</v>
      </c>
      <c r="N23" s="46" t="s">
        <v>61</v>
      </c>
      <c r="O23" s="46" t="s">
        <v>61</v>
      </c>
      <c r="P23" s="46" t="s">
        <v>141</v>
      </c>
      <c r="Q23" s="18"/>
      <c r="R23"/>
      <c r="S23" s="61"/>
      <c r="T23" s="21" t="s">
        <v>208</v>
      </c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61"/>
      <c r="AG23" s="21" t="s">
        <v>209</v>
      </c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X23" s="40" t="s">
        <v>127</v>
      </c>
      <c r="AY23" s="41" t="s">
        <v>128</v>
      </c>
      <c r="AZ23" s="41" t="s">
        <v>129</v>
      </c>
      <c r="BA23" s="41" t="s">
        <v>130</v>
      </c>
      <c r="BB23" s="41" t="s">
        <v>131</v>
      </c>
      <c r="BC23" s="41" t="s">
        <v>132</v>
      </c>
      <c r="BD23" s="18"/>
      <c r="BE23" s="7"/>
    </row>
    <row r="24" spans="1:57" x14ac:dyDescent="0.25">
      <c r="A24" s="3" t="s">
        <v>40</v>
      </c>
      <c r="B24" s="4">
        <v>30.843826293945313</v>
      </c>
      <c r="C24" s="83"/>
      <c r="D24" s="4">
        <v>11.248875617980957</v>
      </c>
      <c r="E24" s="83"/>
      <c r="F24" s="83"/>
      <c r="G24" s="83"/>
      <c r="H24" s="83"/>
      <c r="I24" s="83"/>
      <c r="J24" s="87"/>
      <c r="K24" s="20"/>
      <c r="L24" s="45" t="s">
        <v>81</v>
      </c>
      <c r="M24" s="46" t="s">
        <v>62</v>
      </c>
      <c r="N24" s="46" t="s">
        <v>62</v>
      </c>
      <c r="O24" s="46" t="s">
        <v>62</v>
      </c>
      <c r="P24" s="46" t="s">
        <v>118</v>
      </c>
      <c r="Q24" s="18"/>
      <c r="R24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X24" s="40" t="s">
        <v>133</v>
      </c>
      <c r="AY24" s="41">
        <v>-1.3420000000000001</v>
      </c>
      <c r="AZ24" s="41">
        <v>1.284</v>
      </c>
      <c r="BA24" s="41" t="s">
        <v>141</v>
      </c>
      <c r="BB24" s="41" t="s">
        <v>62</v>
      </c>
      <c r="BC24" s="41" t="s">
        <v>214</v>
      </c>
      <c r="BD24" s="18"/>
      <c r="BE24" s="7"/>
    </row>
    <row r="25" spans="1:57" x14ac:dyDescent="0.25">
      <c r="A25" s="3" t="s">
        <v>41</v>
      </c>
      <c r="B25" s="7">
        <v>27.536000000000001</v>
      </c>
      <c r="C25" s="82">
        <f>AVERAGE(B25:B26)</f>
        <v>27.613500000000002</v>
      </c>
      <c r="D25" s="7">
        <v>10.018000000000001</v>
      </c>
      <c r="E25" s="82">
        <f>AVERAGE(D25:D26)</f>
        <v>9.9945000000000004</v>
      </c>
      <c r="F25" s="82">
        <f t="shared" ref="F25" si="14">C25-E25</f>
        <v>17.619</v>
      </c>
      <c r="G25" s="83"/>
      <c r="H25" s="82">
        <f t="shared" si="9"/>
        <v>-0.85086999893189841</v>
      </c>
      <c r="I25" s="83">
        <f t="shared" si="10"/>
        <v>1.8035882283342146</v>
      </c>
      <c r="J25" s="87"/>
      <c r="K25" s="20"/>
      <c r="L25" s="45"/>
      <c r="M25" s="46"/>
      <c r="N25" s="46"/>
      <c r="O25" s="46"/>
      <c r="P25" s="46"/>
      <c r="Q25" s="18"/>
      <c r="R25"/>
      <c r="S25" s="61" t="s">
        <v>43</v>
      </c>
      <c r="T25" s="63" t="s">
        <v>88</v>
      </c>
      <c r="U25" s="63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62" t="s">
        <v>210</v>
      </c>
      <c r="AG25" s="63" t="s">
        <v>88</v>
      </c>
      <c r="AH25" s="63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X25" s="40" t="s">
        <v>136</v>
      </c>
      <c r="AY25" s="41">
        <v>-2.4590000000000001</v>
      </c>
      <c r="AZ25" s="41">
        <v>2.3519999999999999</v>
      </c>
      <c r="BA25" s="41" t="s">
        <v>141</v>
      </c>
      <c r="BB25" s="41" t="s">
        <v>62</v>
      </c>
      <c r="BC25" s="41" t="s">
        <v>215</v>
      </c>
      <c r="BD25" s="18"/>
      <c r="BE25" s="7"/>
    </row>
    <row r="26" spans="1:57" x14ac:dyDescent="0.25">
      <c r="A26" s="3" t="s">
        <v>41</v>
      </c>
      <c r="B26" s="7">
        <v>27.690999999999999</v>
      </c>
      <c r="C26" s="82"/>
      <c r="D26" s="7">
        <v>9.9710000000000001</v>
      </c>
      <c r="E26" s="82"/>
      <c r="F26" s="82"/>
      <c r="G26" s="83"/>
      <c r="H26" s="83"/>
      <c r="I26" s="83"/>
      <c r="J26" s="87"/>
      <c r="K26" s="20"/>
      <c r="L26" s="45" t="s">
        <v>82</v>
      </c>
      <c r="M26" s="46"/>
      <c r="N26" s="46"/>
      <c r="O26" s="46"/>
      <c r="P26" s="46"/>
      <c r="Q26" s="18"/>
      <c r="R26"/>
      <c r="S26" s="61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62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X26" s="40" t="s">
        <v>138</v>
      </c>
      <c r="AY26" s="41">
        <v>-6.0970000000000004</v>
      </c>
      <c r="AZ26" s="41">
        <v>5.8310000000000004</v>
      </c>
      <c r="BA26" s="41" t="s">
        <v>61</v>
      </c>
      <c r="BB26" s="41" t="s">
        <v>134</v>
      </c>
      <c r="BC26" s="41" t="s">
        <v>216</v>
      </c>
      <c r="BD26" s="18"/>
      <c r="BE26" s="7"/>
    </row>
    <row r="27" spans="1:57" x14ac:dyDescent="0.25">
      <c r="A27" s="3" t="s">
        <v>42</v>
      </c>
      <c r="B27" s="4">
        <v>26.304445266723633</v>
      </c>
      <c r="C27" s="82">
        <f>AVERAGE(B27:B28)</f>
        <v>26.20271110534668</v>
      </c>
      <c r="D27" s="4">
        <v>9.978297233581543</v>
      </c>
      <c r="E27" s="82">
        <f>AVERAGE(D27:D28)</f>
        <v>9.9296379089355469</v>
      </c>
      <c r="F27" s="82">
        <f t="shared" ref="F27:F31" si="15">C27-E27</f>
        <v>16.273073196411133</v>
      </c>
      <c r="G27" s="83"/>
      <c r="H27" s="82">
        <f t="shared" si="9"/>
        <v>-2.1967968025207654</v>
      </c>
      <c r="I27" s="83">
        <f t="shared" si="10"/>
        <v>4.5846029755481785</v>
      </c>
      <c r="J27" s="85"/>
      <c r="K27"/>
      <c r="L27" s="45" t="s">
        <v>83</v>
      </c>
      <c r="M27" s="46" t="s">
        <v>63</v>
      </c>
      <c r="N27" s="46" t="s">
        <v>63</v>
      </c>
      <c r="O27" s="46" t="s">
        <v>63</v>
      </c>
      <c r="P27" s="46" t="s">
        <v>63</v>
      </c>
      <c r="Q27" s="18"/>
      <c r="R27"/>
      <c r="S27" s="61"/>
      <c r="T27" s="53" t="s">
        <v>89</v>
      </c>
      <c r="U27" s="53" t="s">
        <v>90</v>
      </c>
      <c r="V27" s="53" t="s">
        <v>91</v>
      </c>
      <c r="W27" s="53" t="s">
        <v>92</v>
      </c>
      <c r="X27" s="53" t="s">
        <v>65</v>
      </c>
      <c r="Y27" s="53" t="s">
        <v>69</v>
      </c>
      <c r="Z27" s="53" t="s">
        <v>72</v>
      </c>
      <c r="AA27" s="53" t="s">
        <v>93</v>
      </c>
      <c r="AB27" s="18"/>
      <c r="AC27" s="18"/>
      <c r="AD27" s="18"/>
      <c r="AE27" s="18"/>
      <c r="AF27" s="62"/>
      <c r="AG27" s="53" t="s">
        <v>89</v>
      </c>
      <c r="AH27" s="53" t="s">
        <v>90</v>
      </c>
      <c r="AI27" s="53" t="s">
        <v>91</v>
      </c>
      <c r="AJ27" s="53" t="s">
        <v>92</v>
      </c>
      <c r="AK27" s="53" t="s">
        <v>65</v>
      </c>
      <c r="AL27" s="53" t="s">
        <v>69</v>
      </c>
      <c r="AM27" s="53" t="s">
        <v>72</v>
      </c>
      <c r="AN27" s="53" t="s">
        <v>93</v>
      </c>
      <c r="AO27" s="18"/>
      <c r="AP27" s="18"/>
      <c r="AQ27" s="18"/>
      <c r="AR27" s="18"/>
      <c r="AS27" s="18"/>
      <c r="AT27" s="18"/>
      <c r="AU27" s="18"/>
      <c r="AV27" s="18"/>
      <c r="AX27" s="40" t="s">
        <v>140</v>
      </c>
      <c r="AY27" s="41">
        <v>-1.117</v>
      </c>
      <c r="AZ27" s="41">
        <v>1.0680000000000001</v>
      </c>
      <c r="BA27" s="41" t="s">
        <v>141</v>
      </c>
      <c r="BB27" s="41" t="s">
        <v>62</v>
      </c>
      <c r="BC27" s="41" t="s">
        <v>217</v>
      </c>
      <c r="BD27" s="18"/>
      <c r="BE27" s="7"/>
    </row>
    <row r="28" spans="1:57" x14ac:dyDescent="0.25">
      <c r="A28" s="3" t="s">
        <v>42</v>
      </c>
      <c r="B28" s="4">
        <v>26.100976943969727</v>
      </c>
      <c r="C28" s="83"/>
      <c r="D28" s="4">
        <v>9.8809785842895508</v>
      </c>
      <c r="E28" s="83"/>
      <c r="F28" s="83"/>
      <c r="G28" s="83"/>
      <c r="H28" s="83"/>
      <c r="I28" s="83"/>
      <c r="J28" s="85"/>
      <c r="K28"/>
      <c r="L28" s="45" t="s">
        <v>79</v>
      </c>
      <c r="M28" s="46"/>
      <c r="N28" s="46"/>
      <c r="O28" s="46"/>
      <c r="P28" s="46"/>
      <c r="Q28" s="18"/>
      <c r="R28"/>
      <c r="S28" s="61"/>
      <c r="T28" s="35" t="s">
        <v>94</v>
      </c>
      <c r="U28" s="36">
        <v>6</v>
      </c>
      <c r="V28" s="36">
        <v>0</v>
      </c>
      <c r="W28" s="36">
        <v>6</v>
      </c>
      <c r="X28" s="37">
        <v>2.1745679999999998</v>
      </c>
      <c r="Y28" s="37">
        <v>6.2127020000000002</v>
      </c>
      <c r="Z28" s="37">
        <v>3.6166931666666668</v>
      </c>
      <c r="AA28" s="37">
        <v>1.6915369764708565</v>
      </c>
      <c r="AB28" s="18"/>
      <c r="AC28" s="18"/>
      <c r="AD28" s="18"/>
      <c r="AE28" s="18"/>
      <c r="AF28" s="62"/>
      <c r="AG28" s="35" t="s">
        <v>94</v>
      </c>
      <c r="AH28" s="36">
        <v>6</v>
      </c>
      <c r="AI28" s="36">
        <v>0</v>
      </c>
      <c r="AJ28" s="36">
        <v>6</v>
      </c>
      <c r="AK28" s="37">
        <v>4.036092</v>
      </c>
      <c r="AL28" s="37">
        <v>15.51258</v>
      </c>
      <c r="AM28" s="37">
        <v>7.2547100000000002</v>
      </c>
      <c r="AN28" s="37">
        <v>4.5473493056885346</v>
      </c>
      <c r="AO28" s="18"/>
      <c r="AP28" s="18"/>
      <c r="AQ28" s="18"/>
      <c r="AR28" s="18"/>
      <c r="AS28" s="18"/>
      <c r="AT28" s="18"/>
      <c r="AU28" s="18"/>
      <c r="AV28" s="18"/>
      <c r="AX28" s="40" t="s">
        <v>143</v>
      </c>
      <c r="AY28" s="41">
        <v>-4.7549999999999999</v>
      </c>
      <c r="AZ28" s="41">
        <v>4.548</v>
      </c>
      <c r="BA28" s="41" t="s">
        <v>61</v>
      </c>
      <c r="BB28" s="41" t="s">
        <v>118</v>
      </c>
      <c r="BC28" s="41" t="s">
        <v>218</v>
      </c>
      <c r="BD28" s="18"/>
      <c r="BE28" s="7"/>
    </row>
    <row r="29" spans="1:57" x14ac:dyDescent="0.25">
      <c r="A29" s="3" t="s">
        <v>44</v>
      </c>
      <c r="B29" s="4">
        <v>33.569019317626903</v>
      </c>
      <c r="C29" s="82">
        <f t="shared" ref="C29" si="16">AVERAGE(B29:B30)</f>
        <v>33.917045593261648</v>
      </c>
      <c r="D29" s="4">
        <v>17.055091857910156</v>
      </c>
      <c r="E29" s="82">
        <f>AVERAGE(D29:D30)</f>
        <v>16.914505004882813</v>
      </c>
      <c r="F29" s="82">
        <f t="shared" si="15"/>
        <v>17.002540588378835</v>
      </c>
      <c r="G29" s="83"/>
      <c r="H29" s="82">
        <f t="shared" si="9"/>
        <v>-1.467329410553063</v>
      </c>
      <c r="I29" s="83">
        <f t="shared" si="10"/>
        <v>2.7650956952734145</v>
      </c>
      <c r="J29" s="84"/>
      <c r="K29"/>
      <c r="L29" s="45" t="s">
        <v>80</v>
      </c>
      <c r="M29" s="46"/>
      <c r="N29" s="46"/>
      <c r="O29" s="46"/>
      <c r="P29" s="46"/>
      <c r="Q29" s="18"/>
      <c r="R29"/>
      <c r="S29" s="61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62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X29" s="40" t="s">
        <v>145</v>
      </c>
      <c r="AY29" s="41">
        <v>-3.6379999999999999</v>
      </c>
      <c r="AZ29" s="41">
        <v>3.4790000000000001</v>
      </c>
      <c r="BA29" s="41" t="s">
        <v>141</v>
      </c>
      <c r="BB29" s="41" t="s">
        <v>62</v>
      </c>
      <c r="BC29" s="41" t="s">
        <v>219</v>
      </c>
      <c r="BD29" s="18"/>
      <c r="BE29" s="7"/>
    </row>
    <row r="30" spans="1:57" x14ac:dyDescent="0.25">
      <c r="A30" s="3" t="s">
        <v>44</v>
      </c>
      <c r="B30" s="4">
        <v>34.265071868896399</v>
      </c>
      <c r="C30" s="83"/>
      <c r="D30" s="4">
        <v>16.773918151855469</v>
      </c>
      <c r="E30" s="83"/>
      <c r="F30" s="83"/>
      <c r="G30" s="83"/>
      <c r="H30" s="83"/>
      <c r="I30" s="83"/>
      <c r="J30" s="84"/>
      <c r="K30"/>
      <c r="L30" s="45" t="s">
        <v>81</v>
      </c>
      <c r="M30" s="46"/>
      <c r="N30" s="46"/>
      <c r="O30" s="46"/>
      <c r="P30" s="46"/>
      <c r="Q30" s="18"/>
      <c r="R30"/>
      <c r="S30" s="61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62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X30" s="7"/>
      <c r="AY30" s="7"/>
      <c r="AZ30" s="7"/>
      <c r="BA30" s="7"/>
      <c r="BB30" s="7"/>
      <c r="BC30" s="7"/>
      <c r="BD30" s="7"/>
      <c r="BE30" s="7"/>
    </row>
    <row r="31" spans="1:57" x14ac:dyDescent="0.25">
      <c r="A31" s="3" t="s">
        <v>45</v>
      </c>
      <c r="B31" s="7">
        <v>27.927</v>
      </c>
      <c r="C31" s="82">
        <f t="shared" ref="C31" si="17">AVERAGE(B31:B32)</f>
        <v>28.009999999999998</v>
      </c>
      <c r="D31" s="13">
        <v>10.696999999999999</v>
      </c>
      <c r="E31" s="82">
        <f>AVERAGE(D31:D32)</f>
        <v>10.690999999999999</v>
      </c>
      <c r="F31" s="82">
        <f t="shared" si="15"/>
        <v>17.318999999999999</v>
      </c>
      <c r="G31" s="83"/>
      <c r="H31" s="82">
        <f t="shared" si="9"/>
        <v>-1.1508699989318991</v>
      </c>
      <c r="I31" s="83">
        <f t="shared" si="10"/>
        <v>2.2204775712883245</v>
      </c>
      <c r="J31" s="84"/>
      <c r="K31"/>
      <c r="L31" s="45"/>
      <c r="M31" s="46"/>
      <c r="N31" s="46"/>
      <c r="O31" s="46"/>
      <c r="P31" s="46"/>
      <c r="Q31" s="18"/>
      <c r="R31"/>
      <c r="S31" s="61"/>
      <c r="T31" s="63" t="s">
        <v>105</v>
      </c>
      <c r="U31" s="63"/>
      <c r="V31" s="63"/>
      <c r="W31" s="18"/>
      <c r="X31" s="18"/>
      <c r="Y31" s="18"/>
      <c r="Z31" s="18"/>
      <c r="AA31" s="18"/>
      <c r="AB31" s="18"/>
      <c r="AC31" s="18"/>
      <c r="AD31" s="18"/>
      <c r="AE31" s="18"/>
      <c r="AF31" s="62"/>
      <c r="AG31" s="63" t="s">
        <v>105</v>
      </c>
      <c r="AH31" s="63"/>
      <c r="AI31" s="63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</row>
    <row r="32" spans="1:57" x14ac:dyDescent="0.25">
      <c r="A32" s="3" t="s">
        <v>45</v>
      </c>
      <c r="B32" s="7">
        <v>28.093</v>
      </c>
      <c r="C32" s="83"/>
      <c r="D32" s="13">
        <v>10.685</v>
      </c>
      <c r="E32" s="83"/>
      <c r="F32" s="83"/>
      <c r="G32" s="83"/>
      <c r="H32" s="83"/>
      <c r="I32" s="83"/>
      <c r="J32" s="84"/>
      <c r="K32"/>
      <c r="L32" s="45" t="s">
        <v>84</v>
      </c>
      <c r="M32" s="46"/>
      <c r="N32" s="46"/>
      <c r="O32" s="46"/>
      <c r="P32" s="46"/>
      <c r="Q32" s="18"/>
      <c r="R32"/>
      <c r="S32" s="61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62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</row>
    <row r="33" spans="1:48" x14ac:dyDescent="0.25">
      <c r="A33" s="3" t="s">
        <v>46</v>
      </c>
      <c r="B33" s="7">
        <v>32.256</v>
      </c>
      <c r="C33" s="82">
        <f>AVERAGE(B33:B34)</f>
        <v>32.427</v>
      </c>
      <c r="D33" s="4">
        <v>16.676700592041016</v>
      </c>
      <c r="E33" s="82">
        <f>AVERAGE(D33:D34)</f>
        <v>16.592350959777832</v>
      </c>
      <c r="F33" s="82">
        <f t="shared" ref="F33" si="18">C33-E33</f>
        <v>15.834649040222168</v>
      </c>
      <c r="G33" s="83"/>
      <c r="H33" s="82">
        <f t="shared" si="9"/>
        <v>-2.6352209587097306</v>
      </c>
      <c r="I33" s="83">
        <f t="shared" si="10"/>
        <v>6.2127024454348412</v>
      </c>
      <c r="J33" s="85"/>
      <c r="K33"/>
      <c r="L33" s="45" t="s">
        <v>85</v>
      </c>
      <c r="M33" s="46" t="s">
        <v>63</v>
      </c>
      <c r="N33" s="46" t="s">
        <v>63</v>
      </c>
      <c r="O33" s="46" t="s">
        <v>63</v>
      </c>
      <c r="P33" s="46" t="s">
        <v>63</v>
      </c>
      <c r="Q33" s="18"/>
      <c r="R33"/>
      <c r="S33" s="61"/>
      <c r="T33" s="35" t="s">
        <v>85</v>
      </c>
      <c r="U33" s="38">
        <v>0.84058409477372997</v>
      </c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62"/>
      <c r="AG33" s="35" t="s">
        <v>85</v>
      </c>
      <c r="AH33" s="38">
        <v>0.77482576593818864</v>
      </c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</row>
    <row r="34" spans="1:48" x14ac:dyDescent="0.25">
      <c r="A34" s="3" t="s">
        <v>46</v>
      </c>
      <c r="B34" s="7">
        <v>32.597999999999999</v>
      </c>
      <c r="C34" s="83"/>
      <c r="D34" s="4">
        <v>16.508001327514648</v>
      </c>
      <c r="E34" s="83"/>
      <c r="F34" s="83"/>
      <c r="G34" s="83"/>
      <c r="H34" s="83"/>
      <c r="I34" s="83"/>
      <c r="J34" s="85"/>
      <c r="K34"/>
      <c r="L34" s="45" t="s">
        <v>79</v>
      </c>
      <c r="M34" s="46"/>
      <c r="N34" s="46"/>
      <c r="O34" s="46"/>
      <c r="P34" s="46"/>
      <c r="Q34" s="18"/>
      <c r="R34"/>
      <c r="S34" s="61"/>
      <c r="T34" s="35" t="s">
        <v>96</v>
      </c>
      <c r="U34" s="38">
        <v>0.13182446909646861</v>
      </c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62"/>
      <c r="AG34" s="35" t="s">
        <v>96</v>
      </c>
      <c r="AH34" s="38">
        <v>3.4477326884203581E-2</v>
      </c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</row>
    <row r="35" spans="1:48" x14ac:dyDescent="0.25">
      <c r="A35" s="3" t="s">
        <v>47</v>
      </c>
      <c r="B35" s="4">
        <v>27.562643051147401</v>
      </c>
      <c r="C35" s="82">
        <f t="shared" ref="C35" si="19">AVERAGE(B35:B36)</f>
        <v>26.815145683288499</v>
      </c>
      <c r="D35" s="4">
        <v>9.9289751052856445</v>
      </c>
      <c r="E35" s="82">
        <f>AVERAGE(D35:D36)</f>
        <v>9.9828357696533203</v>
      </c>
      <c r="F35" s="82">
        <f t="shared" ref="F35" si="20">C35-E35</f>
        <v>16.832309913635179</v>
      </c>
      <c r="G35" s="83"/>
      <c r="H35" s="82">
        <f t="shared" si="9"/>
        <v>-1.6375600852967196</v>
      </c>
      <c r="I35" s="83">
        <f t="shared" si="10"/>
        <v>3.1113918184290132</v>
      </c>
      <c r="J35" s="84"/>
      <c r="K35"/>
      <c r="L35" s="45" t="s">
        <v>80</v>
      </c>
      <c r="M35" s="46"/>
      <c r="N35" s="46"/>
      <c r="O35" s="46"/>
      <c r="P35" s="46"/>
      <c r="Q35" s="18"/>
      <c r="R35"/>
      <c r="S35" s="61"/>
      <c r="T35" s="35" t="s">
        <v>97</v>
      </c>
      <c r="U35" s="39">
        <v>0.05</v>
      </c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62"/>
      <c r="AG35" s="35" t="s">
        <v>97</v>
      </c>
      <c r="AH35" s="39">
        <v>0.05</v>
      </c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</row>
    <row r="36" spans="1:48" x14ac:dyDescent="0.25">
      <c r="A36" s="3" t="s">
        <v>47</v>
      </c>
      <c r="B36" s="4">
        <v>26.067648315429601</v>
      </c>
      <c r="C36" s="83"/>
      <c r="D36" s="4">
        <v>10.036696434020996</v>
      </c>
      <c r="E36" s="83"/>
      <c r="F36" s="83"/>
      <c r="G36" s="83"/>
      <c r="H36" s="83"/>
      <c r="I36" s="83"/>
      <c r="J36" s="84"/>
      <c r="K36"/>
      <c r="L36" s="45" t="s">
        <v>81</v>
      </c>
      <c r="M36" s="46"/>
      <c r="N36" s="46"/>
      <c r="O36" s="46"/>
      <c r="P36" s="46"/>
      <c r="Q36" s="18"/>
      <c r="R36"/>
      <c r="S36" s="61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62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</row>
    <row r="37" spans="1:48" x14ac:dyDescent="0.25">
      <c r="A37" s="3" t="s">
        <v>48</v>
      </c>
      <c r="B37" s="4">
        <v>24.793403625488281</v>
      </c>
      <c r="C37" s="82">
        <f>AVERAGE(B37:B38)</f>
        <v>26.33035945892334</v>
      </c>
      <c r="D37" s="4">
        <v>10.294881820678711</v>
      </c>
      <c r="E37" s="82">
        <f>AVERAGE(D37:D38)</f>
        <v>10.243412017822266</v>
      </c>
      <c r="F37" s="82">
        <f t="shared" ref="F37:F39" si="21">C37-E37</f>
        <v>16.086947441101074</v>
      </c>
      <c r="G37" s="83"/>
      <c r="H37" s="82">
        <f t="shared" si="9"/>
        <v>-2.382922557830824</v>
      </c>
      <c r="I37" s="83">
        <f t="shared" si="10"/>
        <v>5.2159229489240078</v>
      </c>
      <c r="J37" s="84"/>
      <c r="K37"/>
      <c r="L37" s="45"/>
      <c r="M37" s="46"/>
      <c r="N37" s="46"/>
      <c r="O37" s="46"/>
      <c r="P37" s="46"/>
      <c r="Q37" s="18"/>
      <c r="R37"/>
      <c r="S37" s="61"/>
      <c r="T37" s="21" t="s">
        <v>98</v>
      </c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62"/>
      <c r="AG37" s="21" t="s">
        <v>98</v>
      </c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</row>
    <row r="38" spans="1:48" x14ac:dyDescent="0.25">
      <c r="A38" s="3" t="s">
        <v>48</v>
      </c>
      <c r="B38" s="4">
        <v>27.867315292358398</v>
      </c>
      <c r="C38" s="83"/>
      <c r="D38" s="4">
        <v>10.19194221496582</v>
      </c>
      <c r="E38" s="83"/>
      <c r="F38" s="83"/>
      <c r="G38" s="83"/>
      <c r="H38" s="83"/>
      <c r="I38" s="83"/>
      <c r="J38" s="84"/>
      <c r="K38"/>
      <c r="L38" s="45" t="s">
        <v>86</v>
      </c>
      <c r="M38" s="46">
        <v>6.9459999999999997</v>
      </c>
      <c r="N38" s="46">
        <v>15</v>
      </c>
      <c r="O38" s="46">
        <v>21.7</v>
      </c>
      <c r="P38" s="46">
        <v>43.53</v>
      </c>
      <c r="Q38" s="18"/>
      <c r="R38"/>
      <c r="S38" s="61"/>
      <c r="T38" s="21" t="s">
        <v>99</v>
      </c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62"/>
      <c r="AG38" s="21" t="s">
        <v>99</v>
      </c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</row>
    <row r="39" spans="1:48" x14ac:dyDescent="0.25">
      <c r="A39" s="3" t="s">
        <v>49</v>
      </c>
      <c r="B39" s="4">
        <v>27.597188949584961</v>
      </c>
      <c r="C39" s="82">
        <f>AVERAGE(B39:B40)</f>
        <v>27.670719146728516</v>
      </c>
      <c r="D39" s="4">
        <v>9.9109487533569336</v>
      </c>
      <c r="E39" s="82">
        <f>AVERAGE(D39:D40)</f>
        <v>10.321578025817871</v>
      </c>
      <c r="F39" s="82">
        <f t="shared" si="21"/>
        <v>17.349141120910645</v>
      </c>
      <c r="G39" s="83"/>
      <c r="H39" s="82">
        <f t="shared" si="9"/>
        <v>-1.1207288780212536</v>
      </c>
      <c r="I39" s="83">
        <f t="shared" si="10"/>
        <v>2.1745680823057736</v>
      </c>
      <c r="J39" s="85"/>
      <c r="K39"/>
      <c r="L39" s="18"/>
      <c r="M39" s="18"/>
      <c r="N39" s="18"/>
      <c r="O39" s="18"/>
      <c r="P39" s="18"/>
      <c r="Q39" s="18"/>
      <c r="R39"/>
      <c r="S39" s="61"/>
      <c r="T39" s="21" t="s">
        <v>100</v>
      </c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62"/>
      <c r="AG39" s="21" t="s">
        <v>100</v>
      </c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</row>
    <row r="40" spans="1:48" x14ac:dyDescent="0.25">
      <c r="A40" s="3" t="s">
        <v>49</v>
      </c>
      <c r="B40" s="4">
        <v>27.74424934387207</v>
      </c>
      <c r="C40" s="83"/>
      <c r="D40" s="4">
        <v>10.732207298278809</v>
      </c>
      <c r="E40" s="83"/>
      <c r="F40" s="83"/>
      <c r="G40" s="83"/>
      <c r="H40" s="83"/>
      <c r="I40" s="83"/>
      <c r="J40" s="85"/>
      <c r="K40"/>
      <c r="L40"/>
      <c r="M40"/>
      <c r="N40"/>
      <c r="O40"/>
      <c r="P40"/>
      <c r="Q40"/>
      <c r="R40"/>
      <c r="S40" s="61"/>
      <c r="T40" s="21" t="s">
        <v>101</v>
      </c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62"/>
      <c r="AG40" s="21" t="s">
        <v>180</v>
      </c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</row>
    <row r="41" spans="1:48" x14ac:dyDescent="0.25">
      <c r="A41" s="3" t="s">
        <v>51</v>
      </c>
      <c r="B41" s="4">
        <v>31.0983867645263</v>
      </c>
      <c r="C41" s="82">
        <f t="shared" ref="C41:C51" si="22">AVERAGE(B41:B42)</f>
        <v>30.957260513305599</v>
      </c>
      <c r="D41" s="4">
        <v>15.976385116577148</v>
      </c>
      <c r="E41" s="82">
        <f>AVERAGE(D41:D42)</f>
        <v>15.759180545806885</v>
      </c>
      <c r="F41" s="82">
        <f t="shared" ref="F41:F51" si="23">C41-E41</f>
        <v>15.198079967498714</v>
      </c>
      <c r="G41" s="83"/>
      <c r="H41" s="82">
        <f t="shared" si="9"/>
        <v>-3.2717900314331843</v>
      </c>
      <c r="I41" s="83">
        <f t="shared" si="10"/>
        <v>9.658438948890133</v>
      </c>
      <c r="J41" s="84"/>
      <c r="K41"/>
      <c r="L41"/>
      <c r="M41"/>
      <c r="N41"/>
      <c r="O41"/>
      <c r="P41"/>
      <c r="Q41"/>
      <c r="R41"/>
      <c r="S41" s="61"/>
      <c r="T41" s="21" t="s">
        <v>211</v>
      </c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21" t="s">
        <v>212</v>
      </c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</row>
    <row r="42" spans="1:48" x14ac:dyDescent="0.25">
      <c r="A42" s="3" t="s">
        <v>51</v>
      </c>
      <c r="B42" s="4">
        <v>30.816134262084901</v>
      </c>
      <c r="C42" s="83"/>
      <c r="D42" s="4">
        <v>15.541975975036621</v>
      </c>
      <c r="E42" s="83"/>
      <c r="F42" s="83"/>
      <c r="G42" s="83"/>
      <c r="H42" s="83"/>
      <c r="I42" s="83"/>
      <c r="J42" s="84"/>
      <c r="K42"/>
      <c r="L42"/>
      <c r="M42"/>
      <c r="N42"/>
      <c r="O42"/>
      <c r="P42"/>
      <c r="Q42"/>
      <c r="R42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</row>
    <row r="43" spans="1:48" x14ac:dyDescent="0.25">
      <c r="A43" s="3" t="s">
        <v>52</v>
      </c>
      <c r="B43" s="4">
        <v>25.947078704833899</v>
      </c>
      <c r="C43" s="82">
        <f t="shared" si="22"/>
        <v>25.69529628753655</v>
      </c>
      <c r="D43" s="7">
        <v>9.3800000000000008</v>
      </c>
      <c r="E43" s="82">
        <f>AVERAGE(D43:D44)</f>
        <v>9.3155000000000001</v>
      </c>
      <c r="F43" s="82">
        <f t="shared" si="23"/>
        <v>16.37979628753655</v>
      </c>
      <c r="G43" s="83"/>
      <c r="H43" s="82">
        <f t="shared" si="9"/>
        <v>-2.0900737113953483</v>
      </c>
      <c r="I43" s="83">
        <f t="shared" si="10"/>
        <v>4.2576982621772492</v>
      </c>
      <c r="J43" s="84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</row>
    <row r="44" spans="1:48" x14ac:dyDescent="0.25">
      <c r="A44" s="3" t="s">
        <v>52</v>
      </c>
      <c r="B44" s="4">
        <v>25.443513870239201</v>
      </c>
      <c r="C44" s="83"/>
      <c r="D44" s="7">
        <v>9.2509999999999994</v>
      </c>
      <c r="E44" s="83"/>
      <c r="F44" s="83"/>
      <c r="G44" s="83"/>
      <c r="H44" s="83"/>
      <c r="I44" s="83"/>
      <c r="J44" s="8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</row>
    <row r="45" spans="1:48" x14ac:dyDescent="0.25">
      <c r="A45" s="3" t="s">
        <v>53</v>
      </c>
      <c r="B45" s="4">
        <v>26.0682678222656</v>
      </c>
      <c r="C45" s="82">
        <f t="shared" si="22"/>
        <v>26.356410980224553</v>
      </c>
      <c r="D45" s="7">
        <v>9.9239999999999995</v>
      </c>
      <c r="E45" s="82">
        <f>AVERAGE(D45:D46)</f>
        <v>9.8994999999999997</v>
      </c>
      <c r="F45" s="82">
        <f t="shared" si="23"/>
        <v>16.456910980224553</v>
      </c>
      <c r="G45" s="83"/>
      <c r="H45" s="82">
        <f t="shared" si="9"/>
        <v>-2.0129590187073454</v>
      </c>
      <c r="I45" s="83">
        <f t="shared" si="10"/>
        <v>4.036091884252003</v>
      </c>
      <c r="J45" s="84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</row>
    <row r="46" spans="1:48" x14ac:dyDescent="0.25">
      <c r="A46" s="3" t="s">
        <v>53</v>
      </c>
      <c r="B46" s="4">
        <v>26.644554138183501</v>
      </c>
      <c r="C46" s="83"/>
      <c r="D46" s="7">
        <v>9.875</v>
      </c>
      <c r="E46" s="83"/>
      <c r="F46" s="83"/>
      <c r="G46" s="83"/>
      <c r="H46" s="83"/>
      <c r="I46" s="83"/>
      <c r="J46" s="84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</row>
    <row r="47" spans="1:48" x14ac:dyDescent="0.25">
      <c r="A47" s="3" t="s">
        <v>54</v>
      </c>
      <c r="B47" s="4">
        <v>30.160093307495099</v>
      </c>
      <c r="C47" s="82">
        <f t="shared" si="22"/>
        <v>30.276258468627901</v>
      </c>
      <c r="D47" s="4">
        <v>15.992131233215332</v>
      </c>
      <c r="E47" s="82">
        <f>AVERAGE(D47:D48)</f>
        <v>15.761755466461182</v>
      </c>
      <c r="F47" s="82">
        <f t="shared" si="23"/>
        <v>14.51450300216672</v>
      </c>
      <c r="G47" s="83"/>
      <c r="H47" s="82">
        <f t="shared" si="9"/>
        <v>-3.9553669967651786</v>
      </c>
      <c r="I47" s="83">
        <f t="shared" si="10"/>
        <v>15.512582702894623</v>
      </c>
      <c r="J47" s="84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</row>
    <row r="48" spans="1:48" x14ac:dyDescent="0.25">
      <c r="A48" s="3" t="s">
        <v>54</v>
      </c>
      <c r="B48" s="4">
        <v>30.3924236297607</v>
      </c>
      <c r="C48" s="83"/>
      <c r="D48" s="4">
        <v>15.531379699707031</v>
      </c>
      <c r="E48" s="83"/>
      <c r="F48" s="83"/>
      <c r="G48" s="83"/>
      <c r="H48" s="83"/>
      <c r="I48" s="83"/>
      <c r="J48" s="84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</row>
    <row r="49" spans="1:31" x14ac:dyDescent="0.25">
      <c r="A49" s="3" t="s">
        <v>55</v>
      </c>
      <c r="B49" s="4">
        <v>26.357839584350501</v>
      </c>
      <c r="C49" s="82">
        <f t="shared" si="22"/>
        <v>26.3734064102172</v>
      </c>
      <c r="D49" s="4">
        <v>10.116702079772949</v>
      </c>
      <c r="E49" s="82">
        <f>AVERAGE(D49:D50)</f>
        <v>10.141748905181885</v>
      </c>
      <c r="F49" s="82">
        <f t="shared" si="23"/>
        <v>16.231657505035315</v>
      </c>
      <c r="G49" s="83"/>
      <c r="H49" s="82">
        <f t="shared" si="9"/>
        <v>-2.2382124938965831</v>
      </c>
      <c r="I49" s="83">
        <f t="shared" si="10"/>
        <v>4.7181212478026922</v>
      </c>
      <c r="J49" s="84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</row>
    <row r="50" spans="1:31" x14ac:dyDescent="0.25">
      <c r="A50" s="3" t="s">
        <v>55</v>
      </c>
      <c r="B50" s="4">
        <v>26.388973236083899</v>
      </c>
      <c r="C50" s="83"/>
      <c r="D50" s="4">
        <v>10.16679573059082</v>
      </c>
      <c r="E50" s="83"/>
      <c r="F50" s="83"/>
      <c r="G50" s="83"/>
      <c r="H50" s="83"/>
      <c r="I50" s="83"/>
      <c r="J50" s="84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</row>
    <row r="51" spans="1:31" x14ac:dyDescent="0.25">
      <c r="A51" s="3" t="s">
        <v>56</v>
      </c>
      <c r="B51" s="4">
        <v>29.924053192138601</v>
      </c>
      <c r="C51" s="82">
        <f t="shared" si="22"/>
        <v>29.81490612030025</v>
      </c>
      <c r="D51" s="4">
        <v>13.644474983215332</v>
      </c>
      <c r="E51" s="82">
        <f>AVERAGE(D51:D52)</f>
        <v>13.763315200805664</v>
      </c>
      <c r="F51" s="82">
        <f t="shared" si="23"/>
        <v>16.051590919494586</v>
      </c>
      <c r="G51" s="83"/>
      <c r="H51" s="82">
        <f t="shared" si="9"/>
        <v>-2.4182790794373119</v>
      </c>
      <c r="I51" s="83">
        <f t="shared" si="10"/>
        <v>5.3453302309397666</v>
      </c>
      <c r="J51" s="84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</row>
    <row r="52" spans="1:31" x14ac:dyDescent="0.25">
      <c r="A52" s="3" t="s">
        <v>56</v>
      </c>
      <c r="B52" s="4">
        <v>29.7057590484619</v>
      </c>
      <c r="C52" s="83"/>
      <c r="D52" s="4">
        <v>13.882155418395996</v>
      </c>
      <c r="E52" s="83"/>
      <c r="F52" s="83"/>
      <c r="G52" s="83"/>
      <c r="H52" s="83"/>
      <c r="I52" s="83"/>
      <c r="J52" s="84"/>
    </row>
  </sheetData>
  <mergeCells count="162">
    <mergeCell ref="S4:AN6"/>
    <mergeCell ref="S7:S23"/>
    <mergeCell ref="T7:U7"/>
    <mergeCell ref="AF7:AF23"/>
    <mergeCell ref="AG7:AH7"/>
    <mergeCell ref="S25:S41"/>
    <mergeCell ref="T25:U25"/>
    <mergeCell ref="AF25:AF40"/>
    <mergeCell ref="AG25:AH25"/>
    <mergeCell ref="T31:V31"/>
    <mergeCell ref="AG31:AI31"/>
    <mergeCell ref="T13:V13"/>
    <mergeCell ref="AG13:AI13"/>
    <mergeCell ref="J5:J6"/>
    <mergeCell ref="C7:C8"/>
    <mergeCell ref="E7:E8"/>
    <mergeCell ref="F7:F8"/>
    <mergeCell ref="H7:H8"/>
    <mergeCell ref="I7:I8"/>
    <mergeCell ref="J7:J8"/>
    <mergeCell ref="C5:C6"/>
    <mergeCell ref="E5:E6"/>
    <mergeCell ref="F5:F6"/>
    <mergeCell ref="G5:G16"/>
    <mergeCell ref="H5:H6"/>
    <mergeCell ref="I5:I6"/>
    <mergeCell ref="C9:C10"/>
    <mergeCell ref="E9:E10"/>
    <mergeCell ref="F9:F10"/>
    <mergeCell ref="H9:H10"/>
    <mergeCell ref="I9:I10"/>
    <mergeCell ref="J9:J10"/>
    <mergeCell ref="C11:C12"/>
    <mergeCell ref="E11:E12"/>
    <mergeCell ref="F11:F12"/>
    <mergeCell ref="J33:J34"/>
    <mergeCell ref="C23:C24"/>
    <mergeCell ref="E23:E24"/>
    <mergeCell ref="F23:F24"/>
    <mergeCell ref="H23:H24"/>
    <mergeCell ref="I23:I24"/>
    <mergeCell ref="J23:J24"/>
    <mergeCell ref="J17:J18"/>
    <mergeCell ref="C19:C20"/>
    <mergeCell ref="E19:E20"/>
    <mergeCell ref="F19:F20"/>
    <mergeCell ref="H19:H20"/>
    <mergeCell ref="I19:I20"/>
    <mergeCell ref="J19:J20"/>
    <mergeCell ref="C17:C18"/>
    <mergeCell ref="E17:E18"/>
    <mergeCell ref="F17:F18"/>
    <mergeCell ref="G17:G28"/>
    <mergeCell ref="H17:H18"/>
    <mergeCell ref="I17:I18"/>
    <mergeCell ref="C21:C22"/>
    <mergeCell ref="I21:I22"/>
    <mergeCell ref="J21:J22"/>
    <mergeCell ref="J27:J28"/>
    <mergeCell ref="J25:J26"/>
    <mergeCell ref="H11:H12"/>
    <mergeCell ref="I11:I12"/>
    <mergeCell ref="J11:J12"/>
    <mergeCell ref="C15:C16"/>
    <mergeCell ref="E15:E16"/>
    <mergeCell ref="F15:F16"/>
    <mergeCell ref="H15:H16"/>
    <mergeCell ref="I15:I16"/>
    <mergeCell ref="J15:J16"/>
    <mergeCell ref="C13:C14"/>
    <mergeCell ref="E13:E14"/>
    <mergeCell ref="F13:F14"/>
    <mergeCell ref="H13:H14"/>
    <mergeCell ref="I13:I14"/>
    <mergeCell ref="J13:J14"/>
    <mergeCell ref="I33:I34"/>
    <mergeCell ref="E21:E22"/>
    <mergeCell ref="F21:F22"/>
    <mergeCell ref="H21:H22"/>
    <mergeCell ref="C27:C28"/>
    <mergeCell ref="E27:E28"/>
    <mergeCell ref="F27:F28"/>
    <mergeCell ref="H27:H28"/>
    <mergeCell ref="I27:I28"/>
    <mergeCell ref="C25:C26"/>
    <mergeCell ref="E25:E26"/>
    <mergeCell ref="F25:F26"/>
    <mergeCell ref="H25:H26"/>
    <mergeCell ref="I25:I26"/>
    <mergeCell ref="J45:J46"/>
    <mergeCell ref="C35:C36"/>
    <mergeCell ref="E35:E36"/>
    <mergeCell ref="F35:F36"/>
    <mergeCell ref="H35:H36"/>
    <mergeCell ref="I35:I36"/>
    <mergeCell ref="J35:J36"/>
    <mergeCell ref="J29:J30"/>
    <mergeCell ref="C31:C32"/>
    <mergeCell ref="E31:E32"/>
    <mergeCell ref="F31:F32"/>
    <mergeCell ref="H31:H32"/>
    <mergeCell ref="I31:I32"/>
    <mergeCell ref="J31:J32"/>
    <mergeCell ref="C29:C30"/>
    <mergeCell ref="E29:E30"/>
    <mergeCell ref="F29:F30"/>
    <mergeCell ref="G29:G40"/>
    <mergeCell ref="H29:H30"/>
    <mergeCell ref="I29:I30"/>
    <mergeCell ref="C33:C34"/>
    <mergeCell ref="E33:E34"/>
    <mergeCell ref="F33:F34"/>
    <mergeCell ref="H33:H34"/>
    <mergeCell ref="C39:C40"/>
    <mergeCell ref="E39:E40"/>
    <mergeCell ref="F39:F40"/>
    <mergeCell ref="H39:H40"/>
    <mergeCell ref="I39:I40"/>
    <mergeCell ref="J39:J40"/>
    <mergeCell ref="C37:C38"/>
    <mergeCell ref="E37:E38"/>
    <mergeCell ref="F37:F38"/>
    <mergeCell ref="H37:H38"/>
    <mergeCell ref="I37:I38"/>
    <mergeCell ref="J37:J38"/>
    <mergeCell ref="C41:C42"/>
    <mergeCell ref="E41:E42"/>
    <mergeCell ref="F41:F42"/>
    <mergeCell ref="G41:G52"/>
    <mergeCell ref="H41:H42"/>
    <mergeCell ref="I41:I42"/>
    <mergeCell ref="C45:C46"/>
    <mergeCell ref="E45:E46"/>
    <mergeCell ref="F45:F46"/>
    <mergeCell ref="C51:C52"/>
    <mergeCell ref="E51:E52"/>
    <mergeCell ref="H45:H46"/>
    <mergeCell ref="I45:I46"/>
    <mergeCell ref="A1:I3"/>
    <mergeCell ref="F51:F52"/>
    <mergeCell ref="H51:H52"/>
    <mergeCell ref="I51:I52"/>
    <mergeCell ref="J51:J52"/>
    <mergeCell ref="C49:C50"/>
    <mergeCell ref="E49:E50"/>
    <mergeCell ref="F49:F50"/>
    <mergeCell ref="H49:H50"/>
    <mergeCell ref="I49:I50"/>
    <mergeCell ref="J49:J50"/>
    <mergeCell ref="C47:C48"/>
    <mergeCell ref="E47:E48"/>
    <mergeCell ref="F47:F48"/>
    <mergeCell ref="H47:H48"/>
    <mergeCell ref="I47:I48"/>
    <mergeCell ref="J47:J48"/>
    <mergeCell ref="J41:J42"/>
    <mergeCell ref="C43:C44"/>
    <mergeCell ref="E43:E44"/>
    <mergeCell ref="F43:F44"/>
    <mergeCell ref="H43:H44"/>
    <mergeCell ref="I43:I44"/>
    <mergeCell ref="J43:J44"/>
  </mergeCells>
  <pageMargins left="0.7" right="0.7" top="0.75" bottom="0.75" header="0.3" footer="0.3"/>
  <pageSetup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5"/>
  <sheetViews>
    <sheetView topLeftCell="AO1" workbookViewId="0">
      <selection activeCell="AT3" sqref="AT3"/>
    </sheetView>
  </sheetViews>
  <sheetFormatPr defaultColWidth="8.85546875" defaultRowHeight="15" x14ac:dyDescent="0.25"/>
  <cols>
    <col min="1" max="2" width="8.85546875" style="8"/>
    <col min="3" max="3" width="12.28515625" style="8" customWidth="1"/>
    <col min="4" max="4" width="12.7109375" style="8" customWidth="1"/>
    <col min="5" max="5" width="15.140625" style="8" customWidth="1"/>
    <col min="6" max="11" width="8.85546875" style="8"/>
    <col min="12" max="12" width="16.5703125" style="8" customWidth="1"/>
    <col min="13" max="14" width="11.140625" style="8" customWidth="1"/>
    <col min="15" max="15" width="8.85546875" style="8"/>
    <col min="16" max="16" width="21.42578125" style="8" customWidth="1"/>
    <col min="17" max="17" width="13.42578125" style="8" customWidth="1"/>
    <col min="18" max="18" width="11.85546875" style="8" customWidth="1"/>
    <col min="19" max="33" width="8.85546875" style="8"/>
    <col min="34" max="34" width="14" style="8" customWidth="1"/>
    <col min="35" max="50" width="8.85546875" style="8"/>
    <col min="51" max="52" width="21.42578125" style="8" customWidth="1"/>
    <col min="53" max="16384" width="8.85546875" style="8"/>
  </cols>
  <sheetData>
    <row r="1" spans="1:58" x14ac:dyDescent="0.25">
      <c r="A1" s="92" t="s">
        <v>220</v>
      </c>
      <c r="B1" s="94"/>
      <c r="C1" s="94"/>
      <c r="D1" s="94"/>
      <c r="E1" s="94"/>
      <c r="F1" s="94"/>
      <c r="G1" s="94"/>
      <c r="H1" s="94"/>
      <c r="I1" s="94"/>
    </row>
    <row r="2" spans="1:58" x14ac:dyDescent="0.25">
      <c r="A2" s="94"/>
      <c r="B2" s="94"/>
      <c r="C2" s="94"/>
      <c r="D2" s="94"/>
      <c r="E2" s="94"/>
      <c r="F2" s="94"/>
      <c r="G2" s="94"/>
      <c r="H2" s="94"/>
      <c r="I2" s="94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/>
      <c r="AA2"/>
      <c r="AB2"/>
      <c r="AC2"/>
      <c r="AD2"/>
      <c r="AE2"/>
      <c r="AF2"/>
      <c r="AG2"/>
      <c r="AY2" s="42" t="s">
        <v>168</v>
      </c>
      <c r="AZ2" s="42"/>
      <c r="BA2" s="42"/>
      <c r="BB2" s="42"/>
      <c r="BC2" s="42"/>
      <c r="BD2" s="42"/>
      <c r="BE2" s="18"/>
      <c r="BF2" s="7"/>
    </row>
    <row r="3" spans="1:58" x14ac:dyDescent="0.25">
      <c r="A3" s="94"/>
      <c r="B3" s="94"/>
      <c r="C3" s="94"/>
      <c r="D3" s="94"/>
      <c r="E3" s="94"/>
      <c r="F3" s="94"/>
      <c r="G3" s="94"/>
      <c r="H3" s="94"/>
      <c r="I3" s="94"/>
      <c r="K3" s="20"/>
      <c r="L3" s="56"/>
      <c r="M3" s="59" t="s">
        <v>59</v>
      </c>
      <c r="N3" s="59" t="s">
        <v>36</v>
      </c>
      <c r="O3" s="59" t="s">
        <v>43</v>
      </c>
      <c r="P3" s="59" t="s">
        <v>175</v>
      </c>
      <c r="Q3"/>
      <c r="R3" s="67" t="s">
        <v>225</v>
      </c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/>
      <c r="AR3"/>
      <c r="AS3"/>
      <c r="AT3"/>
      <c r="AU3"/>
      <c r="AV3"/>
      <c r="AW3"/>
      <c r="AX3"/>
      <c r="AY3" s="40" t="s">
        <v>108</v>
      </c>
      <c r="AZ3" s="41" t="s">
        <v>109</v>
      </c>
      <c r="BA3" s="41"/>
      <c r="BB3" s="41"/>
      <c r="BC3" s="41"/>
      <c r="BD3" s="41"/>
      <c r="BE3" s="18"/>
      <c r="BF3" s="7"/>
    </row>
    <row r="4" spans="1:58" x14ac:dyDescent="0.25">
      <c r="A4" s="95"/>
      <c r="B4" s="95"/>
      <c r="C4" s="95"/>
      <c r="D4" s="95"/>
      <c r="E4" s="95"/>
      <c r="F4" s="95"/>
      <c r="G4" s="95"/>
      <c r="H4" s="95"/>
      <c r="I4" s="95"/>
      <c r="K4" s="20"/>
      <c r="L4" s="57" t="s">
        <v>64</v>
      </c>
      <c r="M4" s="55">
        <v>6</v>
      </c>
      <c r="N4" s="55">
        <v>6</v>
      </c>
      <c r="O4" s="55">
        <v>6</v>
      </c>
      <c r="P4" s="55">
        <v>6</v>
      </c>
      <c r="Q4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/>
      <c r="AR4"/>
      <c r="AS4"/>
      <c r="AT4"/>
      <c r="AU4"/>
      <c r="AV4"/>
      <c r="AW4"/>
      <c r="AX4"/>
      <c r="AY4" s="40"/>
      <c r="AZ4" s="41"/>
      <c r="BA4" s="41"/>
      <c r="BB4" s="41"/>
      <c r="BC4" s="41"/>
      <c r="BD4" s="41"/>
      <c r="BE4" s="18"/>
      <c r="BF4" s="7"/>
    </row>
    <row r="5" spans="1:58" x14ac:dyDescent="0.2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6" t="s">
        <v>5</v>
      </c>
      <c r="G5" s="6" t="s">
        <v>6</v>
      </c>
      <c r="H5" s="6" t="s">
        <v>7</v>
      </c>
      <c r="I5" s="1" t="s">
        <v>8</v>
      </c>
      <c r="J5" s="12"/>
      <c r="K5" s="20"/>
      <c r="L5" s="57"/>
      <c r="M5" s="55"/>
      <c r="N5" s="55"/>
      <c r="O5" s="55"/>
      <c r="P5" s="55"/>
      <c r="Q5"/>
      <c r="R5" s="61" t="s">
        <v>221</v>
      </c>
      <c r="S5" s="74" t="s">
        <v>88</v>
      </c>
      <c r="T5" s="76"/>
      <c r="U5" s="18"/>
      <c r="V5" s="18"/>
      <c r="W5" s="18"/>
      <c r="X5" s="18"/>
      <c r="Y5" s="18"/>
      <c r="Z5" s="18"/>
      <c r="AA5" s="18"/>
      <c r="AB5" s="18"/>
      <c r="AC5" s="18"/>
      <c r="AD5" s="61" t="s">
        <v>43</v>
      </c>
      <c r="AE5" s="63" t="s">
        <v>88</v>
      </c>
      <c r="AF5" s="63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60"/>
      <c r="AY5" s="40" t="s">
        <v>110</v>
      </c>
      <c r="AZ5" s="41"/>
      <c r="BA5" s="41"/>
      <c r="BB5" s="41"/>
      <c r="BC5" s="41"/>
      <c r="BD5" s="41"/>
      <c r="BE5" s="18"/>
      <c r="BF5" s="7"/>
    </row>
    <row r="6" spans="1:58" x14ac:dyDescent="0.25">
      <c r="A6" s="7" t="s">
        <v>30</v>
      </c>
      <c r="B6" s="4">
        <v>32.122535705566406</v>
      </c>
      <c r="C6" s="82">
        <f>AVERAGE(B6:B7)</f>
        <v>31.725820541381836</v>
      </c>
      <c r="D6" s="4">
        <v>10.56948184967041</v>
      </c>
      <c r="E6" s="82">
        <f>AVERAGE(D6:D7)</f>
        <v>10.58784008026123</v>
      </c>
      <c r="F6" s="82">
        <f>C6-E6</f>
        <v>21.137980461120605</v>
      </c>
      <c r="G6" s="89">
        <f>AVERAGE(F6:F17)</f>
        <v>18.945784883499144</v>
      </c>
      <c r="H6" s="82">
        <f>F6-G$6</f>
        <v>2.1921955776214617</v>
      </c>
      <c r="I6" s="83">
        <f>POWER(2,-(H6))</f>
        <v>0.2188181665300428</v>
      </c>
      <c r="J6" s="84"/>
      <c r="K6" s="20"/>
      <c r="L6" s="57" t="s">
        <v>65</v>
      </c>
      <c r="M6" s="55">
        <v>0.21879999999999999</v>
      </c>
      <c r="N6" s="55">
        <v>10.92</v>
      </c>
      <c r="O6" s="55">
        <v>17.079999999999998</v>
      </c>
      <c r="P6" s="55">
        <v>38.950000000000003</v>
      </c>
      <c r="Q6"/>
      <c r="R6" s="61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61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60"/>
      <c r="AY6" s="40" t="s">
        <v>79</v>
      </c>
      <c r="AZ6" s="41">
        <v>2.1000000000000001E-2</v>
      </c>
      <c r="BA6" s="41"/>
      <c r="BB6" s="41"/>
      <c r="BC6" s="41"/>
      <c r="BD6" s="41"/>
      <c r="BE6" s="18"/>
      <c r="BF6" s="7"/>
    </row>
    <row r="7" spans="1:58" x14ac:dyDescent="0.25">
      <c r="A7" s="7" t="s">
        <v>30</v>
      </c>
      <c r="B7" s="4">
        <v>31.329105377197266</v>
      </c>
      <c r="C7" s="83"/>
      <c r="D7" s="4">
        <v>10.606198310852051</v>
      </c>
      <c r="E7" s="83"/>
      <c r="F7" s="83"/>
      <c r="G7" s="90"/>
      <c r="H7" s="83"/>
      <c r="I7" s="83"/>
      <c r="J7" s="84"/>
      <c r="K7" s="20"/>
      <c r="L7" s="57" t="s">
        <v>66</v>
      </c>
      <c r="M7" s="55">
        <v>0.56100000000000005</v>
      </c>
      <c r="N7" s="55">
        <v>11.7</v>
      </c>
      <c r="O7" s="55">
        <v>20.420000000000002</v>
      </c>
      <c r="P7" s="55">
        <v>58.18</v>
      </c>
      <c r="Q7"/>
      <c r="R7" s="61"/>
      <c r="S7" s="50" t="s">
        <v>89</v>
      </c>
      <c r="T7" s="50" t="s">
        <v>90</v>
      </c>
      <c r="U7" s="50" t="s">
        <v>91</v>
      </c>
      <c r="V7" s="50" t="s">
        <v>92</v>
      </c>
      <c r="W7" s="50" t="s">
        <v>65</v>
      </c>
      <c r="X7" s="50" t="s">
        <v>69</v>
      </c>
      <c r="Y7" s="50" t="s">
        <v>72</v>
      </c>
      <c r="Z7" s="50" t="s">
        <v>93</v>
      </c>
      <c r="AA7" s="18"/>
      <c r="AB7" s="18"/>
      <c r="AC7" s="18"/>
      <c r="AD7" s="61"/>
      <c r="AE7" s="50" t="s">
        <v>89</v>
      </c>
      <c r="AF7" s="50" t="s">
        <v>90</v>
      </c>
      <c r="AG7" s="50" t="s">
        <v>91</v>
      </c>
      <c r="AH7" s="50" t="s">
        <v>92</v>
      </c>
      <c r="AI7" s="50" t="s">
        <v>65</v>
      </c>
      <c r="AJ7" s="50" t="s">
        <v>69</v>
      </c>
      <c r="AK7" s="50" t="s">
        <v>72</v>
      </c>
      <c r="AL7" s="50" t="s">
        <v>93</v>
      </c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60"/>
      <c r="AY7" s="40" t="s">
        <v>81</v>
      </c>
      <c r="AZ7" s="41" t="s">
        <v>118</v>
      </c>
      <c r="BA7" s="41"/>
      <c r="BB7" s="41"/>
      <c r="BC7" s="41"/>
      <c r="BD7" s="41"/>
      <c r="BE7" s="18"/>
      <c r="BF7" s="7"/>
    </row>
    <row r="8" spans="1:58" x14ac:dyDescent="0.25">
      <c r="A8" s="7" t="s">
        <v>31</v>
      </c>
      <c r="B8" s="4">
        <v>34.146469116210937</v>
      </c>
      <c r="C8" s="82">
        <f>AVERAGE(B8:B9)</f>
        <v>34.672597885131836</v>
      </c>
      <c r="D8" s="4">
        <v>15.713587760925293</v>
      </c>
      <c r="E8" s="82">
        <f>AVERAGE(D8:D9)</f>
        <v>15.681942462921143</v>
      </c>
      <c r="F8" s="82">
        <f>C8-E8</f>
        <v>18.990655422210693</v>
      </c>
      <c r="G8" s="90"/>
      <c r="H8" s="82">
        <f>F8-G$6</f>
        <v>4.4870538711549557E-2</v>
      </c>
      <c r="I8" s="83">
        <f>POWER(2,-(H8))</f>
        <v>0.96937680076426014</v>
      </c>
      <c r="J8" s="84"/>
      <c r="K8" s="20"/>
      <c r="L8" s="57" t="s">
        <v>67</v>
      </c>
      <c r="M8" s="55">
        <v>1.1519999999999999</v>
      </c>
      <c r="N8" s="55">
        <v>37.630000000000003</v>
      </c>
      <c r="O8" s="55">
        <v>88.53</v>
      </c>
      <c r="P8" s="55">
        <v>195.1</v>
      </c>
      <c r="Q8"/>
      <c r="R8" s="61"/>
      <c r="S8" s="35" t="s">
        <v>94</v>
      </c>
      <c r="T8" s="36">
        <v>6</v>
      </c>
      <c r="U8" s="36">
        <v>0</v>
      </c>
      <c r="V8" s="36">
        <v>6</v>
      </c>
      <c r="W8" s="37">
        <v>0.21881819999999999</v>
      </c>
      <c r="X8" s="37">
        <v>3.1219070000000002</v>
      </c>
      <c r="Y8" s="37">
        <v>1.3326575166666668</v>
      </c>
      <c r="Z8" s="37">
        <v>1.0123801415589588</v>
      </c>
      <c r="AA8" s="18"/>
      <c r="AB8" s="18"/>
      <c r="AC8" s="18"/>
      <c r="AD8" s="61"/>
      <c r="AE8" s="35" t="s">
        <v>94</v>
      </c>
      <c r="AF8" s="36">
        <v>6</v>
      </c>
      <c r="AG8" s="36">
        <v>0</v>
      </c>
      <c r="AH8" s="36">
        <v>6</v>
      </c>
      <c r="AI8" s="37">
        <v>17.08351</v>
      </c>
      <c r="AJ8" s="37">
        <v>143.1046</v>
      </c>
      <c r="AK8" s="37">
        <v>83.322641666666669</v>
      </c>
      <c r="AL8" s="37">
        <v>59.882989254758627</v>
      </c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60"/>
      <c r="AY8" s="40" t="s">
        <v>112</v>
      </c>
      <c r="AZ8" s="41" t="s">
        <v>61</v>
      </c>
      <c r="BA8" s="41"/>
      <c r="BB8" s="41"/>
      <c r="BC8" s="41"/>
      <c r="BD8" s="41"/>
      <c r="BE8" s="18"/>
      <c r="BF8" s="7"/>
    </row>
    <row r="9" spans="1:58" x14ac:dyDescent="0.25">
      <c r="A9" s="7" t="s">
        <v>31</v>
      </c>
      <c r="B9" s="4">
        <v>35.198726654052734</v>
      </c>
      <c r="C9" s="83"/>
      <c r="D9" s="4">
        <v>15.650297164916992</v>
      </c>
      <c r="E9" s="83"/>
      <c r="F9" s="83"/>
      <c r="G9" s="90"/>
      <c r="H9" s="83"/>
      <c r="I9" s="83"/>
      <c r="J9" s="84"/>
      <c r="K9" s="20"/>
      <c r="L9" s="57" t="s">
        <v>68</v>
      </c>
      <c r="M9" s="55">
        <v>2.0379999999999998</v>
      </c>
      <c r="N9" s="55">
        <v>161.5</v>
      </c>
      <c r="O9" s="55">
        <v>141.6</v>
      </c>
      <c r="P9" s="55">
        <v>310.60000000000002</v>
      </c>
      <c r="Q9"/>
      <c r="R9" s="61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61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60"/>
      <c r="AY9" s="40" t="s">
        <v>113</v>
      </c>
      <c r="AZ9" s="41">
        <v>4</v>
      </c>
      <c r="BA9" s="41"/>
      <c r="BB9" s="41"/>
      <c r="BC9" s="41"/>
      <c r="BD9" s="41"/>
      <c r="BE9" s="18"/>
      <c r="BF9" s="7"/>
    </row>
    <row r="10" spans="1:58" x14ac:dyDescent="0.25">
      <c r="A10" s="7" t="s">
        <v>32</v>
      </c>
      <c r="B10" s="4">
        <v>36.5</v>
      </c>
      <c r="C10" s="82">
        <f>AVERAGE(B10:B11)</f>
        <v>36.981649398803711</v>
      </c>
      <c r="D10" s="4">
        <v>17.336416244506836</v>
      </c>
      <c r="E10" s="82">
        <f>AVERAGE(D10:D11)</f>
        <v>17.46893310546875</v>
      </c>
      <c r="F10" s="82">
        <f>C10-E10</f>
        <v>19.512716293334961</v>
      </c>
      <c r="G10" s="90"/>
      <c r="H10" s="82">
        <f>F10-G$6</f>
        <v>0.56693140983581713</v>
      </c>
      <c r="I10" s="83">
        <f>POWER(2,-(H10))</f>
        <v>0.67505108580550677</v>
      </c>
      <c r="J10" s="84"/>
      <c r="K10" s="20"/>
      <c r="L10" s="57" t="s">
        <v>69</v>
      </c>
      <c r="M10" s="55">
        <v>3.1219999999999999</v>
      </c>
      <c r="N10" s="55">
        <v>300.60000000000002</v>
      </c>
      <c r="O10" s="55">
        <v>143.1</v>
      </c>
      <c r="P10" s="55">
        <v>314.8</v>
      </c>
      <c r="Q10"/>
      <c r="R10" s="61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61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60"/>
      <c r="AY10" s="40" t="s">
        <v>114</v>
      </c>
      <c r="AZ10" s="41">
        <v>4.0579999999999998</v>
      </c>
      <c r="BA10" s="41"/>
      <c r="BB10" s="41"/>
      <c r="BC10" s="41"/>
      <c r="BD10" s="41"/>
      <c r="BE10" s="18"/>
      <c r="BF10" s="7"/>
    </row>
    <row r="11" spans="1:58" x14ac:dyDescent="0.25">
      <c r="A11" s="7" t="s">
        <v>32</v>
      </c>
      <c r="B11" s="4">
        <v>37.463298797607422</v>
      </c>
      <c r="C11" s="83"/>
      <c r="D11" s="4">
        <v>17.601449966430664</v>
      </c>
      <c r="E11" s="83"/>
      <c r="F11" s="83"/>
      <c r="G11" s="90"/>
      <c r="H11" s="83"/>
      <c r="I11" s="83"/>
      <c r="J11" s="84"/>
      <c r="K11" s="20"/>
      <c r="L11" s="57"/>
      <c r="M11" s="55"/>
      <c r="N11" s="55"/>
      <c r="O11" s="55"/>
      <c r="P11" s="55"/>
      <c r="Q11"/>
      <c r="R11" s="61"/>
      <c r="S11" s="74" t="s">
        <v>224</v>
      </c>
      <c r="T11" s="75"/>
      <c r="U11" s="76"/>
      <c r="V11" s="18"/>
      <c r="W11" s="18"/>
      <c r="X11" s="18"/>
      <c r="Y11" s="18"/>
      <c r="Z11" s="18"/>
      <c r="AA11" s="18"/>
      <c r="AB11" s="18"/>
      <c r="AC11" s="18"/>
      <c r="AD11" s="61"/>
      <c r="AE11" s="18" t="s">
        <v>105</v>
      </c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60"/>
      <c r="AY11" s="40" t="s">
        <v>115</v>
      </c>
      <c r="AZ11" s="41">
        <v>0.37840000000000001</v>
      </c>
      <c r="BA11" s="41"/>
      <c r="BB11" s="41"/>
      <c r="BC11" s="41"/>
      <c r="BD11" s="41"/>
      <c r="BE11" s="18"/>
      <c r="BF11" s="7"/>
    </row>
    <row r="12" spans="1:58" x14ac:dyDescent="0.25">
      <c r="A12" s="7" t="s">
        <v>33</v>
      </c>
      <c r="B12" s="4">
        <v>28.325584411621094</v>
      </c>
      <c r="C12" s="82">
        <f>AVERAGE(B12:B13)</f>
        <v>28.279136657714844</v>
      </c>
      <c r="D12" s="4">
        <v>10.846122741699219</v>
      </c>
      <c r="E12" s="82">
        <f>AVERAGE(D12:D13)</f>
        <v>10.97577953338623</v>
      </c>
      <c r="F12" s="82">
        <f>C12-E12</f>
        <v>17.303357124328613</v>
      </c>
      <c r="G12" s="90"/>
      <c r="H12" s="82">
        <f>F12-G$6</f>
        <v>-1.6424277591705305</v>
      </c>
      <c r="I12" s="83">
        <f>POWER(2,-(H12))</f>
        <v>3.1219074292308475</v>
      </c>
      <c r="J12" s="84"/>
      <c r="K12" s="20"/>
      <c r="L12" s="57" t="s">
        <v>72</v>
      </c>
      <c r="M12" s="55">
        <v>1.333</v>
      </c>
      <c r="N12" s="55">
        <v>85.66</v>
      </c>
      <c r="O12" s="55">
        <v>83.32</v>
      </c>
      <c r="P12" s="55">
        <v>186.3</v>
      </c>
      <c r="Q12"/>
      <c r="R12" s="61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61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60"/>
      <c r="AY12" s="40"/>
      <c r="AZ12" s="41"/>
      <c r="BA12" s="41"/>
      <c r="BB12" s="41"/>
      <c r="BC12" s="41"/>
      <c r="BD12" s="41"/>
      <c r="BE12" s="18"/>
      <c r="BF12" s="7"/>
    </row>
    <row r="13" spans="1:58" x14ac:dyDescent="0.25">
      <c r="A13" s="7" t="s">
        <v>33</v>
      </c>
      <c r="B13" s="4">
        <v>28.232688903808594</v>
      </c>
      <c r="C13" s="83"/>
      <c r="D13" s="4">
        <v>11.105436325073242</v>
      </c>
      <c r="E13" s="83"/>
      <c r="F13" s="83"/>
      <c r="G13" s="90"/>
      <c r="H13" s="83"/>
      <c r="I13" s="83"/>
      <c r="J13" s="84"/>
      <c r="K13" s="20"/>
      <c r="L13" s="57" t="s">
        <v>73</v>
      </c>
      <c r="M13" s="55">
        <v>1.012</v>
      </c>
      <c r="N13" s="55">
        <v>112.9</v>
      </c>
      <c r="O13" s="55">
        <v>59.88</v>
      </c>
      <c r="P13" s="55">
        <v>132.5</v>
      </c>
      <c r="Q13"/>
      <c r="R13" s="61"/>
      <c r="S13" s="35" t="s">
        <v>85</v>
      </c>
      <c r="T13" s="38">
        <v>0.92728127417746908</v>
      </c>
      <c r="U13" s="18"/>
      <c r="V13" s="18"/>
      <c r="W13" s="18"/>
      <c r="X13" s="18"/>
      <c r="Y13" s="18"/>
      <c r="Z13" s="18"/>
      <c r="AA13" s="18"/>
      <c r="AB13" s="18"/>
      <c r="AC13" s="18"/>
      <c r="AD13" s="61"/>
      <c r="AE13" s="35" t="s">
        <v>85</v>
      </c>
      <c r="AF13" s="38">
        <v>0.81865886588668402</v>
      </c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60"/>
      <c r="AY13" s="40" t="s">
        <v>116</v>
      </c>
      <c r="AZ13" s="41"/>
      <c r="BA13" s="41"/>
      <c r="BB13" s="41"/>
      <c r="BC13" s="41"/>
      <c r="BD13" s="41"/>
      <c r="BE13" s="18"/>
      <c r="BF13" s="7"/>
    </row>
    <row r="14" spans="1:58" x14ac:dyDescent="0.25">
      <c r="A14" s="7" t="s">
        <v>34</v>
      </c>
      <c r="B14" s="4">
        <v>30.533999999999999</v>
      </c>
      <c r="C14" s="82">
        <f>AVERAGE(B14:B15)</f>
        <v>30.642499999999998</v>
      </c>
      <c r="D14" s="9">
        <v>12.202999999999999</v>
      </c>
      <c r="E14" s="82">
        <f>AVERAGE(D14:D15)</f>
        <v>12.113</v>
      </c>
      <c r="F14" s="82">
        <f>C14-E14</f>
        <v>18.529499999999999</v>
      </c>
      <c r="G14" s="90"/>
      <c r="H14" s="82">
        <f>F14-G$6</f>
        <v>-0.41628488349914505</v>
      </c>
      <c r="I14" s="83">
        <f>POWER(2,-(H14))</f>
        <v>1.3344866596636522</v>
      </c>
      <c r="J14" s="84"/>
      <c r="K14" s="20"/>
      <c r="L14" s="57" t="s">
        <v>74</v>
      </c>
      <c r="M14" s="55">
        <v>0.4133</v>
      </c>
      <c r="N14" s="55">
        <v>46.09</v>
      </c>
      <c r="O14" s="55">
        <v>24.45</v>
      </c>
      <c r="P14" s="55">
        <v>54.11</v>
      </c>
      <c r="Q14"/>
      <c r="R14" s="61"/>
      <c r="S14" s="35" t="s">
        <v>96</v>
      </c>
      <c r="T14" s="38">
        <v>0.55927614808534376</v>
      </c>
      <c r="U14" s="18"/>
      <c r="V14" s="18"/>
      <c r="W14" s="18"/>
      <c r="X14" s="18"/>
      <c r="Y14" s="18"/>
      <c r="Z14" s="18"/>
      <c r="AA14" s="18"/>
      <c r="AB14" s="18"/>
      <c r="AC14" s="18"/>
      <c r="AD14" s="61"/>
      <c r="AE14" s="35" t="s">
        <v>96</v>
      </c>
      <c r="AF14" s="38">
        <v>8.5922328147995955E-2</v>
      </c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60"/>
      <c r="AY14" s="40" t="s">
        <v>117</v>
      </c>
      <c r="AZ14" s="41">
        <v>40.35</v>
      </c>
      <c r="BA14" s="41"/>
      <c r="BB14" s="41"/>
      <c r="BC14" s="41"/>
      <c r="BD14" s="41"/>
      <c r="BE14" s="18"/>
      <c r="BF14" s="7"/>
    </row>
    <row r="15" spans="1:58" x14ac:dyDescent="0.25">
      <c r="A15" s="7" t="s">
        <v>34</v>
      </c>
      <c r="B15" s="4">
        <v>30.751000000000001</v>
      </c>
      <c r="C15" s="83"/>
      <c r="D15" s="9">
        <v>12.023</v>
      </c>
      <c r="E15" s="83"/>
      <c r="F15" s="83"/>
      <c r="G15" s="90"/>
      <c r="H15" s="83"/>
      <c r="I15" s="83"/>
      <c r="J15" s="84"/>
      <c r="K15" s="20"/>
      <c r="L15" s="57"/>
      <c r="M15" s="55"/>
      <c r="N15" s="55"/>
      <c r="O15" s="55"/>
      <c r="P15" s="55"/>
      <c r="Q15"/>
      <c r="R15" s="61"/>
      <c r="S15" s="35" t="s">
        <v>97</v>
      </c>
      <c r="T15" s="39">
        <v>0.05</v>
      </c>
      <c r="U15" s="18"/>
      <c r="V15" s="18"/>
      <c r="W15" s="18"/>
      <c r="X15" s="18"/>
      <c r="Y15" s="18"/>
      <c r="Z15" s="18"/>
      <c r="AA15" s="18"/>
      <c r="AB15" s="18"/>
      <c r="AC15" s="18"/>
      <c r="AD15" s="61"/>
      <c r="AE15" s="35" t="s">
        <v>97</v>
      </c>
      <c r="AF15" s="39">
        <v>0.05</v>
      </c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60"/>
      <c r="AY15" s="40" t="s">
        <v>79</v>
      </c>
      <c r="AZ15" s="41" t="s">
        <v>198</v>
      </c>
      <c r="BA15" s="41"/>
      <c r="BB15" s="41"/>
      <c r="BC15" s="41"/>
      <c r="BD15" s="41"/>
      <c r="BE15" s="18"/>
      <c r="BF15" s="7"/>
    </row>
    <row r="16" spans="1:58" x14ac:dyDescent="0.25">
      <c r="A16" s="7" t="s">
        <v>35</v>
      </c>
      <c r="B16" s="4">
        <v>30.393999999999998</v>
      </c>
      <c r="C16" s="82">
        <f>AVERAGE(B16:B17)</f>
        <v>31.014499999999998</v>
      </c>
      <c r="D16" s="4">
        <v>12.755000000000001</v>
      </c>
      <c r="E16" s="82">
        <f>AVERAGE(D16:D17)</f>
        <v>12.814</v>
      </c>
      <c r="F16" s="82">
        <f t="shared" ref="F16" si="0">C16-E16</f>
        <v>18.200499999999998</v>
      </c>
      <c r="G16" s="90"/>
      <c r="H16" s="82">
        <f>F16-G$6</f>
        <v>-0.74528488349914568</v>
      </c>
      <c r="I16" s="83">
        <f t="shared" ref="I16:I52" si="1">POWER(2,-(H16))</f>
        <v>1.6763052502741727</v>
      </c>
      <c r="J16" s="84"/>
      <c r="K16" s="20"/>
      <c r="L16" s="57" t="s">
        <v>75</v>
      </c>
      <c r="M16" s="55">
        <v>0.2702</v>
      </c>
      <c r="N16" s="55">
        <v>-32.82</v>
      </c>
      <c r="O16" s="55">
        <v>20.48</v>
      </c>
      <c r="P16" s="55">
        <v>47.2</v>
      </c>
      <c r="Q16"/>
      <c r="R16" s="61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61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60"/>
      <c r="AY16" s="40" t="s">
        <v>81</v>
      </c>
      <c r="AZ16" s="41" t="s">
        <v>111</v>
      </c>
      <c r="BA16" s="41"/>
      <c r="BB16" s="41"/>
      <c r="BC16" s="41"/>
      <c r="BD16" s="41"/>
      <c r="BE16" s="18"/>
      <c r="BF16" s="7"/>
    </row>
    <row r="17" spans="1:58" x14ac:dyDescent="0.25">
      <c r="A17" s="7" t="s">
        <v>35</v>
      </c>
      <c r="B17" s="4">
        <v>31.635000000000002</v>
      </c>
      <c r="C17" s="83"/>
      <c r="D17" s="4">
        <v>12.872999999999999</v>
      </c>
      <c r="E17" s="83"/>
      <c r="F17" s="83"/>
      <c r="G17" s="90"/>
      <c r="H17" s="83"/>
      <c r="I17" s="83"/>
      <c r="J17" s="84"/>
      <c r="K17" s="20"/>
      <c r="L17" s="57" t="s">
        <v>76</v>
      </c>
      <c r="M17" s="55">
        <v>2.395</v>
      </c>
      <c r="N17" s="55">
        <v>204.1</v>
      </c>
      <c r="O17" s="55">
        <v>146.19999999999999</v>
      </c>
      <c r="P17" s="55">
        <v>325.39999999999998</v>
      </c>
      <c r="Q17"/>
      <c r="R17" s="61"/>
      <c r="S17" s="21" t="s">
        <v>98</v>
      </c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61"/>
      <c r="AE17" s="21" t="s">
        <v>98</v>
      </c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60"/>
      <c r="AY17" s="40" t="s">
        <v>119</v>
      </c>
      <c r="AZ17" s="41" t="s">
        <v>61</v>
      </c>
      <c r="BA17" s="41"/>
      <c r="BB17" s="41"/>
      <c r="BC17" s="41"/>
      <c r="BD17" s="41"/>
      <c r="BE17" s="18"/>
      <c r="BF17" s="7"/>
    </row>
    <row r="18" spans="1:58" x14ac:dyDescent="0.25">
      <c r="A18" s="3" t="s">
        <v>37</v>
      </c>
      <c r="B18" s="4">
        <v>27.790843963623047</v>
      </c>
      <c r="C18" s="82">
        <f>AVERAGE(B18:B19)</f>
        <v>27.890501976013184</v>
      </c>
      <c r="D18" s="4">
        <v>17.103000000000002</v>
      </c>
      <c r="E18" s="82">
        <f>AVERAGE(D18:D19)</f>
        <v>17.176500000000001</v>
      </c>
      <c r="F18" s="82">
        <f t="shared" ref="F18" si="2">C18-E18</f>
        <v>10.714001976013183</v>
      </c>
      <c r="G18" s="83"/>
      <c r="H18" s="82">
        <f>F18-G$6</f>
        <v>-8.231782907485961</v>
      </c>
      <c r="I18" s="83">
        <f t="shared" si="1"/>
        <v>300.61702525967928</v>
      </c>
      <c r="J18" s="84"/>
      <c r="K18" s="20"/>
      <c r="L18" s="57"/>
      <c r="M18" s="55"/>
      <c r="N18" s="55"/>
      <c r="O18" s="55"/>
      <c r="P18" s="55"/>
      <c r="Q18"/>
      <c r="R18" s="61"/>
      <c r="S18" s="21" t="s">
        <v>99</v>
      </c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61"/>
      <c r="AE18" s="21" t="s">
        <v>99</v>
      </c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60"/>
      <c r="AY18" s="40"/>
      <c r="AZ18" s="41"/>
      <c r="BA18" s="41"/>
      <c r="BB18" s="41"/>
      <c r="BC18" s="41"/>
      <c r="BD18" s="41"/>
      <c r="BE18" s="18"/>
      <c r="BF18" s="7"/>
    </row>
    <row r="19" spans="1:58" x14ac:dyDescent="0.25">
      <c r="A19" s="3" t="s">
        <v>37</v>
      </c>
      <c r="B19" s="4">
        <v>27.99015998840332</v>
      </c>
      <c r="C19" s="82"/>
      <c r="D19" s="4">
        <v>17.25</v>
      </c>
      <c r="E19" s="82"/>
      <c r="F19" s="82"/>
      <c r="G19" s="83"/>
      <c r="H19" s="82"/>
      <c r="I19" s="83"/>
      <c r="J19" s="84"/>
      <c r="K19" s="20"/>
      <c r="L19" s="57" t="s">
        <v>77</v>
      </c>
      <c r="M19" s="55"/>
      <c r="N19" s="55"/>
      <c r="O19" s="55"/>
      <c r="P19" s="55"/>
      <c r="Q19"/>
      <c r="R19" s="61"/>
      <c r="S19" s="21" t="s">
        <v>100</v>
      </c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61"/>
      <c r="AE19" s="21" t="s">
        <v>100</v>
      </c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60"/>
      <c r="AY19" s="40" t="s">
        <v>120</v>
      </c>
      <c r="AZ19" s="41" t="s">
        <v>121</v>
      </c>
      <c r="BA19" s="41" t="s">
        <v>122</v>
      </c>
      <c r="BB19" s="41" t="s">
        <v>123</v>
      </c>
      <c r="BC19" s="41"/>
      <c r="BD19" s="41"/>
      <c r="BE19" s="18"/>
      <c r="BF19" s="7"/>
    </row>
    <row r="20" spans="1:58" x14ac:dyDescent="0.25">
      <c r="A20" s="3" t="s">
        <v>38</v>
      </c>
      <c r="B20" s="4">
        <v>29.969438552856445</v>
      </c>
      <c r="C20" s="82">
        <f>AVERAGE(B20:B21)</f>
        <v>29.773013114929199</v>
      </c>
      <c r="D20" s="4">
        <v>14.478355407714844</v>
      </c>
      <c r="E20" s="82">
        <f>AVERAGE(D20:D21)</f>
        <v>14.407914161682129</v>
      </c>
      <c r="F20" s="82">
        <f t="shared" ref="F20" si="3">C20-E20</f>
        <v>15.36509895324707</v>
      </c>
      <c r="G20" s="83"/>
      <c r="H20" s="82">
        <f>F20-G$6</f>
        <v>-3.5806859302520735</v>
      </c>
      <c r="I20" s="83">
        <f t="shared" si="1"/>
        <v>11.964481156976101</v>
      </c>
      <c r="J20" s="84"/>
      <c r="K20" s="20"/>
      <c r="L20" s="57" t="s">
        <v>78</v>
      </c>
      <c r="M20" s="55">
        <v>0.20050000000000001</v>
      </c>
      <c r="N20" s="55">
        <v>0.25580000000000003</v>
      </c>
      <c r="O20" s="55">
        <v>0.26</v>
      </c>
      <c r="P20" s="55">
        <v>0.29170000000000001</v>
      </c>
      <c r="Q20"/>
      <c r="R20" s="61"/>
      <c r="S20" s="21" t="s">
        <v>101</v>
      </c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61"/>
      <c r="AE20" s="21" t="s">
        <v>101</v>
      </c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60"/>
      <c r="AY20" s="40" t="s">
        <v>124</v>
      </c>
      <c r="AZ20" s="41">
        <v>103200</v>
      </c>
      <c r="BA20" s="41">
        <v>3</v>
      </c>
      <c r="BB20" s="41">
        <v>34390</v>
      </c>
      <c r="BC20" s="41"/>
      <c r="BD20" s="41"/>
      <c r="BE20" s="18"/>
      <c r="BF20" s="7"/>
    </row>
    <row r="21" spans="1:58" x14ac:dyDescent="0.25">
      <c r="A21" s="3" t="s">
        <v>38</v>
      </c>
      <c r="B21" s="4">
        <v>29.576587677001953</v>
      </c>
      <c r="C21" s="83"/>
      <c r="D21" s="4">
        <v>14.337472915649414</v>
      </c>
      <c r="E21" s="83"/>
      <c r="F21" s="83"/>
      <c r="G21" s="83"/>
      <c r="H21" s="82"/>
      <c r="I21" s="83"/>
      <c r="J21" s="84"/>
      <c r="K21" s="20"/>
      <c r="L21" s="57" t="s">
        <v>79</v>
      </c>
      <c r="M21" s="55" t="s">
        <v>60</v>
      </c>
      <c r="N21" s="55" t="s">
        <v>60</v>
      </c>
      <c r="O21" s="55" t="s">
        <v>60</v>
      </c>
      <c r="P21" s="55" t="s">
        <v>60</v>
      </c>
      <c r="Q21"/>
      <c r="R21" s="61" t="s">
        <v>36</v>
      </c>
      <c r="S21" s="74" t="s">
        <v>88</v>
      </c>
      <c r="T21" s="76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60"/>
      <c r="AY21" s="40" t="s">
        <v>125</v>
      </c>
      <c r="AZ21" s="41">
        <v>169500</v>
      </c>
      <c r="BA21" s="41">
        <v>20</v>
      </c>
      <c r="BB21" s="41">
        <v>8475</v>
      </c>
      <c r="BC21" s="41"/>
      <c r="BD21" s="41"/>
      <c r="BE21" s="18"/>
      <c r="BF21" s="7"/>
    </row>
    <row r="22" spans="1:58" x14ac:dyDescent="0.25">
      <c r="A22" s="3" t="s">
        <v>39</v>
      </c>
      <c r="B22" s="2">
        <v>22.497217178344727</v>
      </c>
      <c r="C22" s="91">
        <f>AVERAGE(B22:B23)</f>
        <v>22.125836372375488</v>
      </c>
      <c r="D22" s="2">
        <v>9.9619808197021484</v>
      </c>
      <c r="E22" s="82">
        <f>AVERAGE(D22:D23)</f>
        <v>10.027601718902588</v>
      </c>
      <c r="F22" s="82">
        <f t="shared" ref="F22" si="4">C22-E22</f>
        <v>12.0982346534729</v>
      </c>
      <c r="G22" s="83"/>
      <c r="H22" s="82">
        <f>F22-G$6</f>
        <v>-6.8475502300262434</v>
      </c>
      <c r="I22" s="83">
        <f t="shared" si="1"/>
        <v>115.16433815215086</v>
      </c>
      <c r="J22" s="87"/>
      <c r="K22" s="20"/>
      <c r="L22" s="57" t="s">
        <v>80</v>
      </c>
      <c r="M22" s="55" t="s">
        <v>61</v>
      </c>
      <c r="N22" s="55" t="s">
        <v>61</v>
      </c>
      <c r="O22" s="55" t="s">
        <v>61</v>
      </c>
      <c r="P22" s="55" t="s">
        <v>61</v>
      </c>
      <c r="Q22"/>
      <c r="R22" s="61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62" t="s">
        <v>104</v>
      </c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60"/>
      <c r="AY22" s="40" t="s">
        <v>126</v>
      </c>
      <c r="AZ22" s="41">
        <v>272700</v>
      </c>
      <c r="BA22" s="41">
        <v>23</v>
      </c>
      <c r="BB22" s="41"/>
      <c r="BC22" s="41"/>
      <c r="BD22" s="41"/>
      <c r="BE22" s="18"/>
      <c r="BF22" s="7"/>
    </row>
    <row r="23" spans="1:58" x14ac:dyDescent="0.25">
      <c r="A23" s="3" t="s">
        <v>39</v>
      </c>
      <c r="B23" s="2">
        <v>21.75445556640625</v>
      </c>
      <c r="C23" s="91"/>
      <c r="D23" s="2">
        <v>10.093222618103027</v>
      </c>
      <c r="E23" s="82"/>
      <c r="F23" s="82"/>
      <c r="G23" s="83"/>
      <c r="H23" s="82"/>
      <c r="I23" s="83"/>
      <c r="J23" s="87"/>
      <c r="K23" s="20"/>
      <c r="L23" s="57" t="s">
        <v>81</v>
      </c>
      <c r="M23" s="55" t="s">
        <v>62</v>
      </c>
      <c r="N23" s="55" t="s">
        <v>62</v>
      </c>
      <c r="O23" s="55" t="s">
        <v>62</v>
      </c>
      <c r="P23" s="55" t="s">
        <v>62</v>
      </c>
      <c r="Q23"/>
      <c r="R23" s="61"/>
      <c r="S23" s="50" t="s">
        <v>89</v>
      </c>
      <c r="T23" s="50" t="s">
        <v>90</v>
      </c>
      <c r="U23" s="50" t="s">
        <v>91</v>
      </c>
      <c r="V23" s="50" t="s">
        <v>92</v>
      </c>
      <c r="W23" s="50" t="s">
        <v>65</v>
      </c>
      <c r="X23" s="50" t="s">
        <v>69</v>
      </c>
      <c r="Y23" s="50" t="s">
        <v>72</v>
      </c>
      <c r="Z23" s="50" t="s">
        <v>93</v>
      </c>
      <c r="AA23" s="18"/>
      <c r="AB23" s="18"/>
      <c r="AC23" s="18"/>
      <c r="AD23" s="18"/>
      <c r="AE23" s="18"/>
      <c r="AF23" s="18"/>
      <c r="AG23" s="18"/>
      <c r="AH23" s="62"/>
      <c r="AI23" s="74" t="s">
        <v>88</v>
      </c>
      <c r="AJ23" s="76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60"/>
      <c r="AY23" s="40"/>
      <c r="AZ23" s="41"/>
      <c r="BA23" s="41"/>
      <c r="BB23" s="41"/>
      <c r="BC23" s="41"/>
      <c r="BD23" s="41"/>
      <c r="BE23" s="18"/>
      <c r="BF23" s="7"/>
    </row>
    <row r="24" spans="1:58" x14ac:dyDescent="0.25">
      <c r="A24" s="3" t="s">
        <v>40</v>
      </c>
      <c r="B24" s="4">
        <v>26.590951919555664</v>
      </c>
      <c r="C24" s="82">
        <f>AVERAGE(B24:B25)</f>
        <v>26.969442367553711</v>
      </c>
      <c r="D24" s="4">
        <v>11.910222053527832</v>
      </c>
      <c r="E24" s="82">
        <f>AVERAGE(D24:D25)</f>
        <v>11.934554576873779</v>
      </c>
      <c r="F24" s="82">
        <f t="shared" ref="F24" si="5">C24-E24</f>
        <v>15.034887790679932</v>
      </c>
      <c r="G24" s="83"/>
      <c r="H24" s="82">
        <f>F24-G$6</f>
        <v>-3.9108970928192122</v>
      </c>
      <c r="I24" s="83">
        <f t="shared" si="1"/>
        <v>15.041714279073961</v>
      </c>
      <c r="J24" s="87"/>
      <c r="K24" s="20"/>
      <c r="L24" s="57"/>
      <c r="M24" s="55"/>
      <c r="N24" s="55"/>
      <c r="O24" s="55"/>
      <c r="P24" s="55"/>
      <c r="Q24"/>
      <c r="R24" s="61"/>
      <c r="S24" s="35" t="s">
        <v>94</v>
      </c>
      <c r="T24" s="36">
        <v>6</v>
      </c>
      <c r="U24" s="36">
        <v>0</v>
      </c>
      <c r="V24" s="36">
        <v>6</v>
      </c>
      <c r="W24" s="37">
        <v>10.92291</v>
      </c>
      <c r="X24" s="37">
        <v>300.61700000000002</v>
      </c>
      <c r="Y24" s="37">
        <v>85.656310000000005</v>
      </c>
      <c r="Z24" s="37">
        <v>112.89591201536716</v>
      </c>
      <c r="AA24" s="18"/>
      <c r="AB24" s="18"/>
      <c r="AC24" s="18"/>
      <c r="AD24" s="18"/>
      <c r="AE24" s="18"/>
      <c r="AF24" s="18"/>
      <c r="AG24" s="18"/>
      <c r="AH24" s="62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60"/>
      <c r="AY24" s="40" t="s">
        <v>127</v>
      </c>
      <c r="AZ24" s="41" t="s">
        <v>128</v>
      </c>
      <c r="BA24" s="41" t="s">
        <v>129</v>
      </c>
      <c r="BB24" s="41" t="s">
        <v>130</v>
      </c>
      <c r="BC24" s="41" t="s">
        <v>131</v>
      </c>
      <c r="BD24" s="41" t="s">
        <v>132</v>
      </c>
      <c r="BE24" s="18"/>
      <c r="BF24" s="7"/>
    </row>
    <row r="25" spans="1:58" x14ac:dyDescent="0.25">
      <c r="A25" s="3" t="s">
        <v>40</v>
      </c>
      <c r="B25" s="4">
        <v>27.347932815551758</v>
      </c>
      <c r="C25" s="83"/>
      <c r="D25" s="4">
        <v>11.958887100219727</v>
      </c>
      <c r="E25" s="83"/>
      <c r="F25" s="83"/>
      <c r="G25" s="83"/>
      <c r="H25" s="82"/>
      <c r="I25" s="83"/>
      <c r="J25" s="87"/>
      <c r="K25" s="20"/>
      <c r="L25" s="57" t="s">
        <v>82</v>
      </c>
      <c r="M25" s="55"/>
      <c r="N25" s="55"/>
      <c r="O25" s="55"/>
      <c r="P25" s="55"/>
      <c r="Q25"/>
      <c r="R25" s="61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62"/>
      <c r="AI25" s="50" t="s">
        <v>89</v>
      </c>
      <c r="AJ25" s="50" t="s">
        <v>90</v>
      </c>
      <c r="AK25" s="50" t="s">
        <v>91</v>
      </c>
      <c r="AL25" s="50" t="s">
        <v>92</v>
      </c>
      <c r="AM25" s="50" t="s">
        <v>65</v>
      </c>
      <c r="AN25" s="50" t="s">
        <v>69</v>
      </c>
      <c r="AO25" s="50" t="s">
        <v>72</v>
      </c>
      <c r="AP25" s="50" t="s">
        <v>93</v>
      </c>
      <c r="AQ25" s="18"/>
      <c r="AR25" s="18"/>
      <c r="AS25" s="18"/>
      <c r="AT25" s="18"/>
      <c r="AU25" s="18"/>
      <c r="AV25" s="18"/>
      <c r="AW25" s="18"/>
      <c r="AX25" s="60"/>
      <c r="AY25" s="40" t="s">
        <v>133</v>
      </c>
      <c r="AZ25" s="41">
        <v>-84.32</v>
      </c>
      <c r="BA25" s="41">
        <v>2.2440000000000002</v>
      </c>
      <c r="BB25" s="41" t="s">
        <v>141</v>
      </c>
      <c r="BC25" s="41" t="s">
        <v>62</v>
      </c>
      <c r="BD25" s="41" t="s">
        <v>226</v>
      </c>
      <c r="BE25" s="18"/>
      <c r="BF25" s="7"/>
    </row>
    <row r="26" spans="1:58" x14ac:dyDescent="0.25">
      <c r="A26" s="3" t="s">
        <v>41</v>
      </c>
      <c r="B26" s="4">
        <v>33.329000000000001</v>
      </c>
      <c r="C26" s="82">
        <f>AVERAGE(B26:B27)</f>
        <v>33.0625</v>
      </c>
      <c r="D26" s="4">
        <v>17.550999999999998</v>
      </c>
      <c r="E26" s="82">
        <f>AVERAGE(D26:D27)</f>
        <v>17.565999999999999</v>
      </c>
      <c r="F26" s="82">
        <f t="shared" ref="F26" si="6">C26-E26</f>
        <v>15.496500000000001</v>
      </c>
      <c r="G26" s="83"/>
      <c r="H26" s="82">
        <f>F26-G$6</f>
        <v>-3.4492848834991428</v>
      </c>
      <c r="I26" s="83">
        <f t="shared" si="1"/>
        <v>10.922906434900968</v>
      </c>
      <c r="J26" s="87"/>
      <c r="K26" s="20"/>
      <c r="L26" s="57" t="s">
        <v>83</v>
      </c>
      <c r="M26" s="55" t="s">
        <v>63</v>
      </c>
      <c r="N26" s="55" t="s">
        <v>63</v>
      </c>
      <c r="O26" s="55" t="s">
        <v>63</v>
      </c>
      <c r="P26" s="55" t="s">
        <v>63</v>
      </c>
      <c r="Q26"/>
      <c r="R26" s="61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62"/>
      <c r="AI26" s="35" t="s">
        <v>94</v>
      </c>
      <c r="AJ26" s="36">
        <v>6</v>
      </c>
      <c r="AK26" s="36">
        <v>0</v>
      </c>
      <c r="AL26" s="36">
        <v>6</v>
      </c>
      <c r="AM26" s="37">
        <v>38.94661</v>
      </c>
      <c r="AN26" s="37">
        <v>314.82100000000003</v>
      </c>
      <c r="AO26" s="37">
        <v>186.30146500000001</v>
      </c>
      <c r="AP26" s="37">
        <v>132.5489857869465</v>
      </c>
      <c r="AQ26" s="18"/>
      <c r="AR26" s="18"/>
      <c r="AS26" s="18"/>
      <c r="AT26" s="18"/>
      <c r="AU26" s="18"/>
      <c r="AV26" s="18"/>
      <c r="AW26" s="18"/>
      <c r="AX26" s="60"/>
      <c r="AY26" s="40" t="s">
        <v>136</v>
      </c>
      <c r="AZ26" s="41">
        <v>-81.99</v>
      </c>
      <c r="BA26" s="41">
        <v>2.1819999999999999</v>
      </c>
      <c r="BB26" s="41" t="s">
        <v>141</v>
      </c>
      <c r="BC26" s="41" t="s">
        <v>62</v>
      </c>
      <c r="BD26" s="41" t="s">
        <v>227</v>
      </c>
      <c r="BE26" s="18"/>
      <c r="BF26" s="7"/>
    </row>
    <row r="27" spans="1:58" x14ac:dyDescent="0.25">
      <c r="A27" s="3" t="s">
        <v>41</v>
      </c>
      <c r="B27" s="4">
        <v>32.795999999999999</v>
      </c>
      <c r="C27" s="82"/>
      <c r="D27" s="4">
        <v>17.581</v>
      </c>
      <c r="E27" s="82"/>
      <c r="F27" s="82"/>
      <c r="G27" s="83"/>
      <c r="H27" s="82"/>
      <c r="I27" s="83"/>
      <c r="J27" s="87"/>
      <c r="K27"/>
      <c r="L27" s="57" t="s">
        <v>79</v>
      </c>
      <c r="M27" s="55"/>
      <c r="N27" s="55"/>
      <c r="O27" s="55"/>
      <c r="P27" s="55"/>
      <c r="Q27"/>
      <c r="R27" s="61"/>
      <c r="S27" s="63" t="s">
        <v>154</v>
      </c>
      <c r="T27" s="63"/>
      <c r="U27" s="63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62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60"/>
      <c r="AY27" s="40" t="s">
        <v>185</v>
      </c>
      <c r="AZ27" s="41">
        <v>-185</v>
      </c>
      <c r="BA27" s="41">
        <v>4.9210000000000003</v>
      </c>
      <c r="BB27" s="41" t="s">
        <v>61</v>
      </c>
      <c r="BC27" s="41" t="s">
        <v>118</v>
      </c>
      <c r="BD27" s="41" t="s">
        <v>228</v>
      </c>
      <c r="BE27" s="18"/>
      <c r="BF27" s="7"/>
    </row>
    <row r="28" spans="1:58" x14ac:dyDescent="0.25">
      <c r="A28" s="3" t="s">
        <v>42</v>
      </c>
      <c r="B28" s="10">
        <v>23.876646041870117</v>
      </c>
      <c r="C28" s="82">
        <f>AVERAGE(B28:B29)</f>
        <v>24.627147674560547</v>
      </c>
      <c r="D28" s="11">
        <v>11.512059211730957</v>
      </c>
      <c r="E28" s="82">
        <f>AVERAGE(D28:D29)</f>
        <v>11.593712329864502</v>
      </c>
      <c r="F28" s="82">
        <f t="shared" ref="F28" si="7">C28-E28</f>
        <v>13.033435344696045</v>
      </c>
      <c r="G28" s="83"/>
      <c r="H28" s="82">
        <f>F28-G$6</f>
        <v>-5.9123495388030989</v>
      </c>
      <c r="I28" s="83">
        <f t="shared" si="1"/>
        <v>60.22746113318729</v>
      </c>
      <c r="J28" s="87"/>
      <c r="K28"/>
      <c r="L28" s="57" t="s">
        <v>80</v>
      </c>
      <c r="M28" s="55"/>
      <c r="N28" s="55"/>
      <c r="O28" s="55"/>
      <c r="P28" s="55"/>
      <c r="Q28"/>
      <c r="R28" s="61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62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60"/>
      <c r="AY28" s="40" t="s">
        <v>140</v>
      </c>
      <c r="AZ28" s="41">
        <v>2.3340000000000001</v>
      </c>
      <c r="BA28" s="41">
        <v>6.2089999999999999E-2</v>
      </c>
      <c r="BB28" s="41" t="s">
        <v>141</v>
      </c>
      <c r="BC28" s="41" t="s">
        <v>62</v>
      </c>
      <c r="BD28" s="41" t="s">
        <v>229</v>
      </c>
      <c r="BE28" s="18"/>
      <c r="BF28" s="7"/>
    </row>
    <row r="29" spans="1:58" x14ac:dyDescent="0.25">
      <c r="A29" s="3" t="s">
        <v>42</v>
      </c>
      <c r="B29" s="10">
        <v>25.377649307250977</v>
      </c>
      <c r="C29" s="83"/>
      <c r="D29" s="11">
        <v>11.675365447998047</v>
      </c>
      <c r="E29" s="83"/>
      <c r="F29" s="83"/>
      <c r="G29" s="83"/>
      <c r="H29" s="82"/>
      <c r="I29" s="83"/>
      <c r="J29" s="87"/>
      <c r="K29"/>
      <c r="L29" s="57" t="s">
        <v>81</v>
      </c>
      <c r="M29" s="55"/>
      <c r="N29" s="55"/>
      <c r="O29" s="55"/>
      <c r="P29" s="55"/>
      <c r="Q29"/>
      <c r="R29" s="61"/>
      <c r="S29" s="35" t="s">
        <v>85</v>
      </c>
      <c r="T29" s="38">
        <v>0.75412374516624714</v>
      </c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62"/>
      <c r="AI29" s="74" t="s">
        <v>95</v>
      </c>
      <c r="AJ29" s="75"/>
      <c r="AK29" s="76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60"/>
      <c r="AY29" s="40" t="s">
        <v>188</v>
      </c>
      <c r="AZ29" s="41">
        <v>-100.6</v>
      </c>
      <c r="BA29" s="41">
        <v>2.6779999999999999</v>
      </c>
      <c r="BB29" s="41" t="s">
        <v>141</v>
      </c>
      <c r="BC29" s="41" t="s">
        <v>62</v>
      </c>
      <c r="BD29" s="41" t="s">
        <v>230</v>
      </c>
      <c r="BE29" s="18"/>
      <c r="BF29" s="7"/>
    </row>
    <row r="30" spans="1:58" x14ac:dyDescent="0.25">
      <c r="A30" s="3" t="s">
        <v>44</v>
      </c>
      <c r="B30" s="4">
        <v>24.525312423706055</v>
      </c>
      <c r="C30" s="82">
        <f>AVERAGE(B30:B31)</f>
        <v>24.137624740600586</v>
      </c>
      <c r="D30" s="4">
        <v>12.309398651123047</v>
      </c>
      <c r="E30" s="82">
        <f>AVERAGE(D30:D31)</f>
        <v>12.352766036987305</v>
      </c>
      <c r="F30" s="82">
        <f t="shared" ref="F30" si="8">C30-E30</f>
        <v>11.784858703613281</v>
      </c>
      <c r="G30" s="83"/>
      <c r="H30" s="82">
        <f>F30-G$6</f>
        <v>-7.1609261798858626</v>
      </c>
      <c r="I30" s="83">
        <f t="shared" si="1"/>
        <v>143.10459433121628</v>
      </c>
      <c r="J30" s="84"/>
      <c r="K30"/>
      <c r="L30" s="57"/>
      <c r="M30" s="55"/>
      <c r="N30" s="55"/>
      <c r="O30" s="55"/>
      <c r="P30" s="55"/>
      <c r="Q30"/>
      <c r="R30" s="61"/>
      <c r="S30" s="35" t="s">
        <v>96</v>
      </c>
      <c r="T30" s="38">
        <v>2.1853759555432558E-2</v>
      </c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62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60"/>
      <c r="AY30" s="40" t="s">
        <v>190</v>
      </c>
      <c r="AZ30" s="41">
        <v>-103</v>
      </c>
      <c r="BA30" s="41">
        <v>2.74</v>
      </c>
      <c r="BB30" s="41" t="s">
        <v>141</v>
      </c>
      <c r="BC30" s="41" t="s">
        <v>62</v>
      </c>
      <c r="BD30" s="41" t="s">
        <v>231</v>
      </c>
      <c r="BE30" s="18"/>
      <c r="BF30" s="7"/>
    </row>
    <row r="31" spans="1:58" x14ac:dyDescent="0.25">
      <c r="A31" s="3" t="s">
        <v>44</v>
      </c>
      <c r="B31" s="4">
        <v>23.749937057495117</v>
      </c>
      <c r="C31" s="83"/>
      <c r="D31" s="4">
        <v>12.396133422851562</v>
      </c>
      <c r="E31" s="83"/>
      <c r="F31" s="83"/>
      <c r="G31" s="83"/>
      <c r="H31" s="82"/>
      <c r="I31" s="83"/>
      <c r="J31" s="84"/>
      <c r="K31"/>
      <c r="L31" s="57" t="s">
        <v>84</v>
      </c>
      <c r="M31" s="55"/>
      <c r="N31" s="55"/>
      <c r="O31" s="55"/>
      <c r="P31" s="55"/>
      <c r="Q31"/>
      <c r="R31" s="61"/>
      <c r="S31" s="35" t="s">
        <v>97</v>
      </c>
      <c r="T31" s="39">
        <v>0.05</v>
      </c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62"/>
      <c r="AI31" s="35" t="s">
        <v>85</v>
      </c>
      <c r="AJ31" s="38">
        <v>0.79031734538460197</v>
      </c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60"/>
      <c r="AY31" s="7"/>
      <c r="AZ31" s="7"/>
      <c r="BA31" s="7"/>
      <c r="BB31" s="7"/>
      <c r="BC31" s="7"/>
      <c r="BD31" s="7"/>
      <c r="BE31" s="7"/>
      <c r="BF31" s="7"/>
    </row>
    <row r="32" spans="1:58" x14ac:dyDescent="0.25">
      <c r="A32" s="3" t="s">
        <v>45</v>
      </c>
      <c r="B32" s="4">
        <v>33.288299560546875</v>
      </c>
      <c r="C32" s="82">
        <f>AVERAGE(B32:B33)</f>
        <v>33.080347061157227</v>
      </c>
      <c r="D32" s="4">
        <v>18.645015716552734</v>
      </c>
      <c r="E32" s="82">
        <f>AVERAGE(D32:D33)</f>
        <v>18.562795639038086</v>
      </c>
      <c r="F32" s="82">
        <f t="shared" ref="F32" si="9">C32-E32</f>
        <v>14.517551422119141</v>
      </c>
      <c r="G32" s="83"/>
      <c r="H32" s="82">
        <f>F32-G$6</f>
        <v>-4.4282334613800032</v>
      </c>
      <c r="I32" s="83">
        <f t="shared" si="1"/>
        <v>21.529359002029828</v>
      </c>
      <c r="J32" s="84"/>
      <c r="K32"/>
      <c r="L32" s="57" t="s">
        <v>85</v>
      </c>
      <c r="M32" s="55" t="s">
        <v>63</v>
      </c>
      <c r="N32" s="55" t="s">
        <v>63</v>
      </c>
      <c r="O32" s="55" t="s">
        <v>63</v>
      </c>
      <c r="P32" s="55" t="s">
        <v>63</v>
      </c>
      <c r="Q32"/>
      <c r="R32" s="61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62"/>
      <c r="AI32" s="35" t="s">
        <v>96</v>
      </c>
      <c r="AJ32" s="38">
        <v>4.80064934725975E-2</v>
      </c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60"/>
      <c r="AY32" s="7"/>
      <c r="AZ32" s="7"/>
      <c r="BA32" s="7"/>
      <c r="BB32" s="7"/>
      <c r="BC32" s="7"/>
      <c r="BD32" s="7"/>
      <c r="BE32" s="7"/>
      <c r="BF32" s="7"/>
    </row>
    <row r="33" spans="1:50" x14ac:dyDescent="0.25">
      <c r="A33" s="3" t="s">
        <v>45</v>
      </c>
      <c r="B33" s="4">
        <v>32.872394561767578</v>
      </c>
      <c r="C33" s="83"/>
      <c r="D33" s="4">
        <v>18.480575561523438</v>
      </c>
      <c r="E33" s="83"/>
      <c r="F33" s="83"/>
      <c r="G33" s="83"/>
      <c r="H33" s="82"/>
      <c r="I33" s="83"/>
      <c r="J33" s="84"/>
      <c r="K33"/>
      <c r="L33" s="57" t="s">
        <v>79</v>
      </c>
      <c r="M33" s="55"/>
      <c r="N33" s="55"/>
      <c r="O33" s="55"/>
      <c r="P33" s="55"/>
      <c r="Q33"/>
      <c r="R33" s="61"/>
      <c r="S33" s="21" t="s">
        <v>98</v>
      </c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62"/>
      <c r="AI33" s="35" t="s">
        <v>97</v>
      </c>
      <c r="AJ33" s="39">
        <v>0.05</v>
      </c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</row>
    <row r="34" spans="1:50" x14ac:dyDescent="0.25">
      <c r="A34" s="3" t="s">
        <v>46</v>
      </c>
      <c r="B34" s="2">
        <v>26.078824996948242</v>
      </c>
      <c r="C34" s="82">
        <f>AVERAGE(B34:B35)</f>
        <v>25.950794219970703</v>
      </c>
      <c r="D34" s="2">
        <v>12.723729133605957</v>
      </c>
      <c r="E34" s="82">
        <f>AVERAGE(D34:D35)</f>
        <v>12.689919948577881</v>
      </c>
      <c r="F34" s="82">
        <f t="shared" ref="F34" si="10">C34-E34</f>
        <v>13.260874271392822</v>
      </c>
      <c r="G34" s="83"/>
      <c r="H34" s="82">
        <f>F34-G$6</f>
        <v>-5.6849106121063215</v>
      </c>
      <c r="I34" s="83">
        <f t="shared" si="1"/>
        <v>51.443275936607151</v>
      </c>
      <c r="J34" s="84"/>
      <c r="K34"/>
      <c r="L34" s="57" t="s">
        <v>80</v>
      </c>
      <c r="M34" s="55"/>
      <c r="N34" s="55"/>
      <c r="O34" s="55"/>
      <c r="P34" s="55"/>
      <c r="Q34"/>
      <c r="R34" s="61"/>
      <c r="S34" s="21" t="s">
        <v>99</v>
      </c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62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</row>
    <row r="35" spans="1:50" x14ac:dyDescent="0.25">
      <c r="A35" s="3" t="s">
        <v>46</v>
      </c>
      <c r="B35" s="2">
        <v>25.822763442993164</v>
      </c>
      <c r="C35" s="83"/>
      <c r="D35" s="2">
        <v>12.656110763549805</v>
      </c>
      <c r="E35" s="83"/>
      <c r="F35" s="83"/>
      <c r="G35" s="83"/>
      <c r="H35" s="82"/>
      <c r="I35" s="83"/>
      <c r="J35" s="84"/>
      <c r="K35"/>
      <c r="L35" s="57" t="s">
        <v>81</v>
      </c>
      <c r="M35" s="55"/>
      <c r="N35" s="55"/>
      <c r="O35" s="55"/>
      <c r="P35" s="55"/>
      <c r="Q35"/>
      <c r="R35" s="61"/>
      <c r="S35" s="21" t="s">
        <v>100</v>
      </c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62"/>
      <c r="AI35" s="21" t="s">
        <v>98</v>
      </c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</row>
    <row r="36" spans="1:50" x14ac:dyDescent="0.25">
      <c r="A36" s="3" t="s">
        <v>47</v>
      </c>
      <c r="B36" s="4">
        <v>26.405651092529297</v>
      </c>
      <c r="C36" s="82">
        <f>AVERAGE(B36:B37)</f>
        <v>26.359728813171387</v>
      </c>
      <c r="D36" s="4">
        <v>14.706642150878906</v>
      </c>
      <c r="E36" s="82">
        <f>AVERAGE(D36:D37)</f>
        <v>14.555079460144043</v>
      </c>
      <c r="F36" s="82">
        <f t="shared" ref="F36" si="11">C36-E36</f>
        <v>11.804649353027344</v>
      </c>
      <c r="G36" s="83"/>
      <c r="H36" s="82">
        <f>F36-G$6</f>
        <v>-7.1411355304718001</v>
      </c>
      <c r="I36" s="83">
        <f t="shared" si="1"/>
        <v>141.15491270445801</v>
      </c>
      <c r="J36" s="84"/>
      <c r="K36"/>
      <c r="L36" s="57"/>
      <c r="M36" s="55"/>
      <c r="N36" s="55"/>
      <c r="O36" s="55"/>
      <c r="P36" s="55"/>
      <c r="Q36"/>
      <c r="R36" s="61"/>
      <c r="S36" s="21" t="s">
        <v>180</v>
      </c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62"/>
      <c r="AI36" s="21" t="s">
        <v>99</v>
      </c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</row>
    <row r="37" spans="1:50" x14ac:dyDescent="0.25">
      <c r="A37" s="3" t="s">
        <v>47</v>
      </c>
      <c r="B37" s="4">
        <v>26.313806533813477</v>
      </c>
      <c r="C37" s="83"/>
      <c r="D37" s="4">
        <v>14.40351676940918</v>
      </c>
      <c r="E37" s="83"/>
      <c r="F37" s="83"/>
      <c r="G37" s="83"/>
      <c r="H37" s="82"/>
      <c r="I37" s="83"/>
      <c r="J37" s="84"/>
      <c r="K37"/>
      <c r="L37" s="57" t="s">
        <v>86</v>
      </c>
      <c r="M37" s="55">
        <v>7.9960000000000004</v>
      </c>
      <c r="N37" s="55">
        <v>513.9</v>
      </c>
      <c r="O37" s="55">
        <v>499.9</v>
      </c>
      <c r="P37" s="55">
        <v>1118</v>
      </c>
      <c r="Q37"/>
      <c r="R37" s="61"/>
      <c r="S37" s="21" t="s">
        <v>222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62"/>
      <c r="AI37" s="21" t="s">
        <v>100</v>
      </c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</row>
    <row r="38" spans="1:50" x14ac:dyDescent="0.25">
      <c r="A38" s="3" t="s">
        <v>48</v>
      </c>
      <c r="B38" s="4">
        <v>29.325536727905273</v>
      </c>
      <c r="C38" s="82">
        <f>AVERAGE(B38:B39)</f>
        <v>29.327854156494141</v>
      </c>
      <c r="D38" s="4">
        <v>14.508816719055176</v>
      </c>
      <c r="E38" s="82">
        <f>AVERAGE(D38:D39)</f>
        <v>14.476601600646973</v>
      </c>
      <c r="F38" s="82">
        <f t="shared" ref="F38" si="12">C38-E38</f>
        <v>14.851252555847168</v>
      </c>
      <c r="G38" s="83"/>
      <c r="H38" s="82">
        <f>F38-G$6</f>
        <v>-4.0945323276519758</v>
      </c>
      <c r="I38" s="83">
        <f t="shared" si="1"/>
        <v>17.083507742639245</v>
      </c>
      <c r="J38" s="84"/>
      <c r="K38"/>
      <c r="L38"/>
      <c r="M38"/>
      <c r="N38"/>
      <c r="O38"/>
      <c r="P38"/>
      <c r="Q3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62"/>
      <c r="AI38" s="21" t="s">
        <v>180</v>
      </c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</row>
    <row r="39" spans="1:50" x14ac:dyDescent="0.25">
      <c r="A39" s="3" t="s">
        <v>48</v>
      </c>
      <c r="B39" s="4">
        <v>29.330171585083008</v>
      </c>
      <c r="C39" s="83"/>
      <c r="D39" s="4">
        <v>14.44438648223877</v>
      </c>
      <c r="E39" s="83"/>
      <c r="F39" s="83"/>
      <c r="G39" s="83"/>
      <c r="H39" s="82"/>
      <c r="I39" s="83"/>
      <c r="J39" s="84"/>
      <c r="K39"/>
      <c r="L39"/>
      <c r="M39"/>
      <c r="N39"/>
      <c r="O39"/>
      <c r="P39"/>
      <c r="Q39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62"/>
      <c r="AI39" s="21" t="s">
        <v>223</v>
      </c>
      <c r="AJ39" s="18"/>
      <c r="AK39" s="18"/>
      <c r="AL39" s="18"/>
      <c r="AM39" s="18"/>
      <c r="AN39" s="18"/>
      <c r="AO39" s="18"/>
      <c r="AP39" s="18"/>
      <c r="AQ39" s="18"/>
      <c r="AR39" s="18"/>
      <c r="AS39"/>
      <c r="AT39"/>
      <c r="AU39"/>
      <c r="AV39"/>
      <c r="AW39"/>
      <c r="AX39"/>
    </row>
    <row r="40" spans="1:50" x14ac:dyDescent="0.25">
      <c r="A40" s="3" t="s">
        <v>49</v>
      </c>
      <c r="B40" s="2">
        <v>26.245279312133789</v>
      </c>
      <c r="C40" s="82">
        <f>AVERAGE(B40:B41)</f>
        <v>26.087495803833008</v>
      </c>
      <c r="D40" s="2">
        <v>14.146734237670898</v>
      </c>
      <c r="E40" s="82">
        <f>AVERAGE(D40:D41)</f>
        <v>14.114635944366455</v>
      </c>
      <c r="F40" s="82">
        <f t="shared" ref="F40" si="13">C40-E40</f>
        <v>11.972859859466553</v>
      </c>
      <c r="G40" s="83"/>
      <c r="H40" s="82">
        <f>F40-G$6</f>
        <v>-6.9729250240325911</v>
      </c>
      <c r="I40" s="83">
        <f t="shared" si="1"/>
        <v>125.62023159799948</v>
      </c>
      <c r="J40" s="84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</row>
    <row r="41" spans="1:50" x14ac:dyDescent="0.25">
      <c r="A41" s="3" t="s">
        <v>49</v>
      </c>
      <c r="B41" s="2">
        <v>25.929712295532227</v>
      </c>
      <c r="C41" s="83"/>
      <c r="D41" s="2">
        <v>14.082537651062012</v>
      </c>
      <c r="E41" s="83"/>
      <c r="F41" s="83"/>
      <c r="G41" s="83"/>
      <c r="H41" s="82"/>
      <c r="I41" s="83"/>
      <c r="J41" s="84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</row>
    <row r="42" spans="1:50" x14ac:dyDescent="0.25">
      <c r="A42" s="3" t="s">
        <v>51</v>
      </c>
      <c r="B42" s="4">
        <v>21.716066360473633</v>
      </c>
      <c r="C42" s="82">
        <f>AVERAGE(B42:B43)</f>
        <v>21.959036827087402</v>
      </c>
      <c r="D42" s="4">
        <v>11.120779991149902</v>
      </c>
      <c r="E42" s="82">
        <f>AVERAGE(D42:D43)</f>
        <v>11.285584449768066</v>
      </c>
      <c r="F42" s="82">
        <f t="shared" ref="F42" si="14">C42-E42</f>
        <v>10.673452377319336</v>
      </c>
      <c r="G42" s="83"/>
      <c r="H42" s="82">
        <f>F42-G$6</f>
        <v>-8.2723325061798079</v>
      </c>
      <c r="I42" s="83">
        <f t="shared" si="1"/>
        <v>309.18628314087829</v>
      </c>
      <c r="J42" s="84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50" x14ac:dyDescent="0.25">
      <c r="A43" s="3" t="s">
        <v>51</v>
      </c>
      <c r="B43" s="4">
        <v>22.202007293701172</v>
      </c>
      <c r="C43" s="83"/>
      <c r="D43" s="4">
        <v>11.45038890838623</v>
      </c>
      <c r="E43" s="83"/>
      <c r="F43" s="83"/>
      <c r="G43" s="83"/>
      <c r="H43" s="82"/>
      <c r="I43" s="83"/>
      <c r="J43" s="84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50" x14ac:dyDescent="0.25">
      <c r="A44" s="3" t="s">
        <v>52</v>
      </c>
      <c r="B44" s="4">
        <v>30.204999999999998</v>
      </c>
      <c r="C44" s="82">
        <f>AVERAGE(B44:B45)</f>
        <v>30.2455</v>
      </c>
      <c r="D44" s="7">
        <v>17.32</v>
      </c>
      <c r="E44" s="82">
        <f>AVERAGE(D44:D45)</f>
        <v>17.313000000000002</v>
      </c>
      <c r="F44" s="82">
        <f t="shared" ref="F44" si="15">C44-E44</f>
        <v>12.932499999999997</v>
      </c>
      <c r="G44" s="83"/>
      <c r="H44" s="82">
        <f>F44-G$6</f>
        <v>-6.0132848834991464</v>
      </c>
      <c r="I44" s="83">
        <f t="shared" si="1"/>
        <v>64.592058054707692</v>
      </c>
      <c r="J44" s="8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50" x14ac:dyDescent="0.25">
      <c r="A45" s="3" t="s">
        <v>52</v>
      </c>
      <c r="B45" s="2">
        <v>30.286000000000001</v>
      </c>
      <c r="C45" s="83"/>
      <c r="D45" s="7">
        <v>17.306000000000001</v>
      </c>
      <c r="E45" s="83"/>
      <c r="F45" s="83"/>
      <c r="G45" s="83"/>
      <c r="H45" s="82"/>
      <c r="I45" s="83"/>
      <c r="J45" s="84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50" x14ac:dyDescent="0.25">
      <c r="A46" s="3" t="s">
        <v>53</v>
      </c>
      <c r="B46" s="2">
        <v>25.70306396484375</v>
      </c>
      <c r="C46" s="82">
        <f>AVERAGE(B46:B47)</f>
        <v>25.888815879821777</v>
      </c>
      <c r="D46" s="2">
        <v>13.616080284118652</v>
      </c>
      <c r="E46" s="82">
        <f>AVERAGE(D46:D47)</f>
        <v>13.532102584838867</v>
      </c>
      <c r="F46" s="82">
        <f t="shared" ref="F46" si="16">C46-E46</f>
        <v>12.35671329498291</v>
      </c>
      <c r="G46" s="83"/>
      <c r="H46" s="82">
        <f>F46-G$6</f>
        <v>-6.5890715885162336</v>
      </c>
      <c r="I46" s="83">
        <f t="shared" si="1"/>
        <v>96.273817209844708</v>
      </c>
      <c r="J46" s="84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50" x14ac:dyDescent="0.25">
      <c r="A47" s="3" t="s">
        <v>53</v>
      </c>
      <c r="B47" s="2">
        <v>26.074567794799805</v>
      </c>
      <c r="C47" s="83"/>
      <c r="D47" s="2">
        <v>13.448124885559082</v>
      </c>
      <c r="E47" s="83"/>
      <c r="F47" s="83"/>
      <c r="G47" s="83"/>
      <c r="H47" s="82"/>
      <c r="I47" s="83"/>
      <c r="J47" s="84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50" x14ac:dyDescent="0.25">
      <c r="A48" s="3" t="s">
        <v>54</v>
      </c>
      <c r="B48" s="4">
        <v>23.792716979980469</v>
      </c>
      <c r="C48" s="82">
        <f>AVERAGE(B48:B49)</f>
        <v>24.677302360534668</v>
      </c>
      <c r="D48" s="4">
        <v>10.976380348205566</v>
      </c>
      <c r="E48" s="82">
        <f>AVERAGE(D48:D49)</f>
        <v>11.01494312286377</v>
      </c>
      <c r="F48" s="82">
        <f t="shared" ref="F48" si="17">C48-E48</f>
        <v>13.662359237670898</v>
      </c>
      <c r="G48" s="83"/>
      <c r="H48" s="82">
        <f>F48-G$6</f>
        <v>-5.2834256458282454</v>
      </c>
      <c r="I48" s="83">
        <f t="shared" si="1"/>
        <v>38.946604400831482</v>
      </c>
      <c r="J48" s="84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x14ac:dyDescent="0.25">
      <c r="A49" s="3" t="s">
        <v>54</v>
      </c>
      <c r="B49" s="4">
        <v>25.561887741088867</v>
      </c>
      <c r="C49" s="83"/>
      <c r="D49" s="4">
        <v>11.053505897521973</v>
      </c>
      <c r="E49" s="83"/>
      <c r="F49" s="83"/>
      <c r="G49" s="83"/>
      <c r="H49" s="82"/>
      <c r="I49" s="83"/>
      <c r="J49" s="84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x14ac:dyDescent="0.25">
      <c r="A50" s="3" t="s">
        <v>55</v>
      </c>
      <c r="B50" s="4">
        <v>24.006584167480469</v>
      </c>
      <c r="C50" s="82">
        <f>AVERAGE(B50:B51)</f>
        <v>24.024728775024414</v>
      </c>
      <c r="D50" s="4">
        <v>13.366735458374023</v>
      </c>
      <c r="E50" s="82">
        <f>AVERAGE(D50:D51)</f>
        <v>13.377331733703613</v>
      </c>
      <c r="F50" s="82">
        <f t="shared" ref="F50" si="18">C50-E50</f>
        <v>10.647397041320801</v>
      </c>
      <c r="G50" s="83"/>
      <c r="H50" s="82">
        <f>F50-G$6</f>
        <v>-8.298387842178343</v>
      </c>
      <c r="I50" s="83">
        <f t="shared" si="1"/>
        <v>314.82097250320294</v>
      </c>
      <c r="J50" s="84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x14ac:dyDescent="0.25">
      <c r="A51" s="3" t="s">
        <v>55</v>
      </c>
      <c r="B51" s="4">
        <v>24.042873382568359</v>
      </c>
      <c r="C51" s="83"/>
      <c r="D51" s="4">
        <v>13.387928009033203</v>
      </c>
      <c r="E51" s="83"/>
      <c r="F51" s="83"/>
      <c r="G51" s="83"/>
      <c r="H51" s="82"/>
      <c r="I51" s="83"/>
      <c r="J51" s="84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x14ac:dyDescent="0.25">
      <c r="A52" s="3" t="s">
        <v>56</v>
      </c>
      <c r="B52" s="2">
        <v>24.8240966796875</v>
      </c>
      <c r="C52" s="82">
        <f>AVERAGE(B52:B53)</f>
        <v>24.915910720825195</v>
      </c>
      <c r="D52" s="2">
        <v>14.100864410400391</v>
      </c>
      <c r="E52" s="82">
        <f>AVERAGE(D52:D53)</f>
        <v>14.169744491577148</v>
      </c>
      <c r="F52" s="82">
        <f t="shared" ref="F52" si="19">C52-E52</f>
        <v>10.746166229248047</v>
      </c>
      <c r="G52" s="83"/>
      <c r="H52" s="82">
        <f>F52-G$6</f>
        <v>-8.1996186542510969</v>
      </c>
      <c r="I52" s="83">
        <f t="shared" si="1"/>
        <v>293.9890588531178</v>
      </c>
      <c r="J52" s="84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x14ac:dyDescent="0.25">
      <c r="A53" s="3" t="s">
        <v>56</v>
      </c>
      <c r="B53" s="2">
        <v>25.007724761962891</v>
      </c>
      <c r="C53" s="83"/>
      <c r="D53" s="2">
        <v>14.238624572753906</v>
      </c>
      <c r="E53" s="83"/>
      <c r="F53" s="83"/>
      <c r="G53" s="83"/>
      <c r="H53" s="82"/>
      <c r="I53" s="83"/>
      <c r="J53" s="84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x14ac:dyDescent="0.25"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1:33" x14ac:dyDescent="0.25"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</sheetData>
  <mergeCells count="161">
    <mergeCell ref="R3:AP4"/>
    <mergeCell ref="R5:R20"/>
    <mergeCell ref="S5:T5"/>
    <mergeCell ref="AD5:AD20"/>
    <mergeCell ref="AE5:AF5"/>
    <mergeCell ref="R21:R37"/>
    <mergeCell ref="AH22:AH39"/>
    <mergeCell ref="S27:U27"/>
    <mergeCell ref="S11:U11"/>
    <mergeCell ref="AI29:AK29"/>
    <mergeCell ref="AI23:AJ23"/>
    <mergeCell ref="S21:T21"/>
    <mergeCell ref="I10:I11"/>
    <mergeCell ref="J16:J17"/>
    <mergeCell ref="J6:J7"/>
    <mergeCell ref="C8:C9"/>
    <mergeCell ref="E8:E9"/>
    <mergeCell ref="F8:F9"/>
    <mergeCell ref="H8:H9"/>
    <mergeCell ref="I8:I9"/>
    <mergeCell ref="J8:J9"/>
    <mergeCell ref="C6:C7"/>
    <mergeCell ref="E6:E7"/>
    <mergeCell ref="F6:F7"/>
    <mergeCell ref="G6:G17"/>
    <mergeCell ref="H6:H7"/>
    <mergeCell ref="I6:I7"/>
    <mergeCell ref="C10:C11"/>
    <mergeCell ref="E10:E11"/>
    <mergeCell ref="F10:F11"/>
    <mergeCell ref="H10:H11"/>
    <mergeCell ref="C14:C15"/>
    <mergeCell ref="E14:E15"/>
    <mergeCell ref="F14:F15"/>
    <mergeCell ref="H14:H15"/>
    <mergeCell ref="I14:I15"/>
    <mergeCell ref="J14:J15"/>
    <mergeCell ref="C20:C21"/>
    <mergeCell ref="E20:E21"/>
    <mergeCell ref="F20:F21"/>
    <mergeCell ref="J20:J21"/>
    <mergeCell ref="H20:H21"/>
    <mergeCell ref="I20:I21"/>
    <mergeCell ref="J10:J11"/>
    <mergeCell ref="C12:C13"/>
    <mergeCell ref="E12:E13"/>
    <mergeCell ref="F12:F13"/>
    <mergeCell ref="H12:H13"/>
    <mergeCell ref="I12:I13"/>
    <mergeCell ref="J12:J13"/>
    <mergeCell ref="C18:C19"/>
    <mergeCell ref="E18:E19"/>
    <mergeCell ref="F18:F19"/>
    <mergeCell ref="H18:H19"/>
    <mergeCell ref="I18:I19"/>
    <mergeCell ref="J18:J19"/>
    <mergeCell ref="C16:C17"/>
    <mergeCell ref="E16:E17"/>
    <mergeCell ref="F16:F17"/>
    <mergeCell ref="H16:H17"/>
    <mergeCell ref="I16:I17"/>
    <mergeCell ref="H24:H25"/>
    <mergeCell ref="I24:I25"/>
    <mergeCell ref="J24:J25"/>
    <mergeCell ref="J22:J23"/>
    <mergeCell ref="I22:I23"/>
    <mergeCell ref="H22:H23"/>
    <mergeCell ref="C22:C23"/>
    <mergeCell ref="E22:E23"/>
    <mergeCell ref="F22:F23"/>
    <mergeCell ref="J32:J33"/>
    <mergeCell ref="F40:F41"/>
    <mergeCell ref="C30:C31"/>
    <mergeCell ref="E30:E31"/>
    <mergeCell ref="F30:F31"/>
    <mergeCell ref="J30:J31"/>
    <mergeCell ref="H30:H31"/>
    <mergeCell ref="I30:I31"/>
    <mergeCell ref="C28:C29"/>
    <mergeCell ref="E28:E29"/>
    <mergeCell ref="F28:F29"/>
    <mergeCell ref="H28:H29"/>
    <mergeCell ref="I28:I29"/>
    <mergeCell ref="J28:J29"/>
    <mergeCell ref="G18:G29"/>
    <mergeCell ref="C26:C27"/>
    <mergeCell ref="E26:E27"/>
    <mergeCell ref="F26:F27"/>
    <mergeCell ref="H26:H27"/>
    <mergeCell ref="I26:I27"/>
    <mergeCell ref="J26:J27"/>
    <mergeCell ref="C24:C25"/>
    <mergeCell ref="E24:E25"/>
    <mergeCell ref="F24:F25"/>
    <mergeCell ref="J34:J35"/>
    <mergeCell ref="J36:J37"/>
    <mergeCell ref="J38:J39"/>
    <mergeCell ref="J40:J41"/>
    <mergeCell ref="C34:C35"/>
    <mergeCell ref="E34:E35"/>
    <mergeCell ref="F34:F35"/>
    <mergeCell ref="H34:H35"/>
    <mergeCell ref="I34:I35"/>
    <mergeCell ref="C36:C37"/>
    <mergeCell ref="E36:E37"/>
    <mergeCell ref="F36:F37"/>
    <mergeCell ref="H36:H37"/>
    <mergeCell ref="I36:I37"/>
    <mergeCell ref="C38:C39"/>
    <mergeCell ref="E38:E39"/>
    <mergeCell ref="F38:F39"/>
    <mergeCell ref="C40:C41"/>
    <mergeCell ref="E40:E41"/>
    <mergeCell ref="C32:C33"/>
    <mergeCell ref="E32:E33"/>
    <mergeCell ref="F32:F33"/>
    <mergeCell ref="H32:H33"/>
    <mergeCell ref="I32:I33"/>
    <mergeCell ref="J50:J51"/>
    <mergeCell ref="J52:J53"/>
    <mergeCell ref="C44:C45"/>
    <mergeCell ref="E44:E45"/>
    <mergeCell ref="F44:F45"/>
    <mergeCell ref="H44:H45"/>
    <mergeCell ref="I44:I45"/>
    <mergeCell ref="F52:F53"/>
    <mergeCell ref="H50:H51"/>
    <mergeCell ref="I50:I51"/>
    <mergeCell ref="H52:H53"/>
    <mergeCell ref="I52:I53"/>
    <mergeCell ref="G42:G53"/>
    <mergeCell ref="C50:C51"/>
    <mergeCell ref="E50:E51"/>
    <mergeCell ref="F50:F51"/>
    <mergeCell ref="C52:C53"/>
    <mergeCell ref="E52:E53"/>
    <mergeCell ref="C46:C47"/>
    <mergeCell ref="E46:E47"/>
    <mergeCell ref="F46:F47"/>
    <mergeCell ref="J42:J43"/>
    <mergeCell ref="C42:C43"/>
    <mergeCell ref="E42:E43"/>
    <mergeCell ref="A1:I4"/>
    <mergeCell ref="H46:H47"/>
    <mergeCell ref="I46:I47"/>
    <mergeCell ref="C48:C49"/>
    <mergeCell ref="E48:E49"/>
    <mergeCell ref="F48:F49"/>
    <mergeCell ref="H48:H49"/>
    <mergeCell ref="I48:I49"/>
    <mergeCell ref="J44:J45"/>
    <mergeCell ref="J46:J47"/>
    <mergeCell ref="J48:J49"/>
    <mergeCell ref="F42:F43"/>
    <mergeCell ref="H42:H43"/>
    <mergeCell ref="I42:I43"/>
    <mergeCell ref="I38:I39"/>
    <mergeCell ref="I40:I41"/>
    <mergeCell ref="H38:H39"/>
    <mergeCell ref="H40:H41"/>
    <mergeCell ref="G30:G41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SDFig 9A</vt:lpstr>
      <vt:lpstr>S D Fig 9 B-I</vt:lpstr>
      <vt:lpstr>S D Fig 9 B-II</vt:lpstr>
      <vt:lpstr>S D Fig 9 B-III</vt:lpstr>
      <vt:lpstr>S D Fig 9 B-IV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prasenjitm</dc:creator>
  <cp:lastModifiedBy>prasenjitm</cp:lastModifiedBy>
  <dcterms:created xsi:type="dcterms:W3CDTF">2020-06-07T06:17:12Z</dcterms:created>
  <dcterms:modified xsi:type="dcterms:W3CDTF">2020-11-17T14:28:26Z</dcterms:modified>
</cp:coreProperties>
</file>