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B\Desktop\Official Manuscript Materials\eLife\Revisions\Final\"/>
    </mc:Choice>
  </mc:AlternateContent>
  <bookViews>
    <workbookView xWindow="0" yWindow="0" windowWidth="24000" windowHeight="7380"/>
  </bookViews>
  <sheets>
    <sheet name="Mis12_CLPMLN_Dose-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  <c r="F5" i="1"/>
  <c r="G5" i="1"/>
  <c r="H5" i="1" s="1"/>
  <c r="I5" i="1" s="1"/>
  <c r="F6" i="1"/>
  <c r="G6" i="1"/>
  <c r="H6" i="1" s="1"/>
  <c r="I6" i="1" s="1"/>
  <c r="F7" i="1"/>
  <c r="G7" i="1"/>
  <c r="H7" i="1" s="1"/>
  <c r="I7" i="1" s="1"/>
  <c r="F8" i="1"/>
  <c r="G8" i="1"/>
  <c r="H8" i="1" s="1"/>
  <c r="I8" i="1" s="1"/>
  <c r="F9" i="1"/>
  <c r="G9" i="1"/>
  <c r="H9" i="1" s="1"/>
  <c r="I9" i="1" s="1"/>
  <c r="F13" i="1"/>
  <c r="G13" i="1"/>
  <c r="H13" i="1" s="1"/>
  <c r="I13" i="1" s="1"/>
  <c r="J13" i="1" s="1"/>
  <c r="F14" i="1"/>
  <c r="G14" i="1" s="1"/>
  <c r="H14" i="1" s="1"/>
  <c r="I14" i="1" s="1"/>
  <c r="J14" i="1" s="1"/>
  <c r="F15" i="1"/>
  <c r="G15" i="1"/>
  <c r="H15" i="1" s="1"/>
  <c r="I15" i="1" s="1"/>
  <c r="J15" i="1" s="1"/>
  <c r="F16" i="1"/>
  <c r="G16" i="1" s="1"/>
  <c r="H16" i="1" s="1"/>
  <c r="I16" i="1" s="1"/>
  <c r="J16" i="1" s="1"/>
  <c r="F17" i="1"/>
  <c r="G17" i="1"/>
  <c r="H17" i="1" s="1"/>
  <c r="I17" i="1" s="1"/>
  <c r="J17" i="1" s="1"/>
  <c r="F18" i="1"/>
  <c r="G18" i="1" s="1"/>
  <c r="H18" i="1" s="1"/>
  <c r="I18" i="1" s="1"/>
  <c r="J18" i="1" s="1"/>
  <c r="F22" i="1"/>
  <c r="G22" i="1"/>
  <c r="H22" i="1" s="1"/>
  <c r="I22" i="1" s="1"/>
  <c r="J22" i="1" s="1"/>
  <c r="F23" i="1"/>
  <c r="G23" i="1" s="1"/>
  <c r="H23" i="1" s="1"/>
  <c r="I23" i="1" s="1"/>
  <c r="J23" i="1" s="1"/>
  <c r="F24" i="1"/>
  <c r="G24" i="1"/>
  <c r="H24" i="1" s="1"/>
  <c r="I24" i="1" s="1"/>
  <c r="J24" i="1" s="1"/>
  <c r="F25" i="1"/>
  <c r="G25" i="1" s="1"/>
  <c r="H25" i="1" s="1"/>
  <c r="I25" i="1" s="1"/>
  <c r="J25" i="1" s="1"/>
  <c r="F26" i="1"/>
  <c r="G26" i="1"/>
  <c r="H26" i="1" s="1"/>
  <c r="I26" i="1" s="1"/>
  <c r="J26" i="1" s="1"/>
  <c r="F27" i="1"/>
  <c r="G27" i="1" s="1"/>
  <c r="H27" i="1" s="1"/>
  <c r="I27" i="1" s="1"/>
  <c r="J27" i="1" s="1"/>
  <c r="J9" i="1" l="1"/>
  <c r="M9" i="1"/>
  <c r="N9" i="1" s="1"/>
  <c r="O9" i="1"/>
  <c r="J7" i="1"/>
  <c r="M7" i="1"/>
  <c r="N7" i="1" s="1"/>
  <c r="O7" i="1"/>
  <c r="J5" i="1"/>
  <c r="O5" i="1"/>
  <c r="M5" i="1"/>
  <c r="N5" i="1" s="1"/>
  <c r="J8" i="1"/>
  <c r="M8" i="1"/>
  <c r="N8" i="1" s="1"/>
  <c r="O8" i="1"/>
  <c r="J6" i="1"/>
  <c r="M6" i="1"/>
  <c r="N6" i="1" s="1"/>
  <c r="O6" i="1"/>
  <c r="J4" i="1"/>
  <c r="M4" i="1"/>
  <c r="N4" i="1" s="1"/>
  <c r="O4" i="1"/>
</calcChain>
</file>

<file path=xl/sharedStrings.xml><?xml version="1.0" encoding="utf-8"?>
<sst xmlns="http://schemas.openxmlformats.org/spreadsheetml/2006/main" count="59" uniqueCount="24">
  <si>
    <t>500 nM</t>
  </si>
  <si>
    <t>250 nM</t>
  </si>
  <si>
    <t>100 nM</t>
  </si>
  <si>
    <t>50 nM</t>
  </si>
  <si>
    <t>25 nM</t>
  </si>
  <si>
    <t>DMSO</t>
  </si>
  <si>
    <t>Exp 3</t>
  </si>
  <si>
    <t>3/18/19 Ex 2</t>
  </si>
  <si>
    <t>% CLP-MLN Labeling</t>
  </si>
  <si>
    <t>% Rhodamine Labeling</t>
  </si>
  <si>
    <t>Normalized to DMSO</t>
  </si>
  <si>
    <t>Normalized Gel Signal</t>
  </si>
  <si>
    <t>Normalization</t>
  </si>
  <si>
    <t>WB</t>
  </si>
  <si>
    <t xml:space="preserve">Gel </t>
  </si>
  <si>
    <t>Mis12 Act 3</t>
  </si>
  <si>
    <t>Exp 2</t>
  </si>
  <si>
    <t>3/11/19 Ex 2</t>
  </si>
  <si>
    <t>Exp 1</t>
  </si>
  <si>
    <t>3/11/19 Ex 1</t>
  </si>
  <si>
    <t>SEM</t>
  </si>
  <si>
    <t>% CLP-MLN8237 Labeling</t>
  </si>
  <si>
    <t>Ex 1-3</t>
  </si>
  <si>
    <t>U2OS SNAP-Mis12 cells treated with CLP-MLN8237 for 4 hr followed by CLP-rhodamine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</si>
</sst>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sqref="A1:I1"/>
    </sheetView>
  </sheetViews>
  <sheetFormatPr defaultRowHeight="15" x14ac:dyDescent="0.25"/>
  <sheetData>
    <row r="1" spans="1:15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</row>
    <row r="2" spans="1:15" ht="15.75" thickBot="1" x14ac:dyDescent="0.3">
      <c r="H2" s="1"/>
      <c r="I2" s="1"/>
      <c r="J2" s="1"/>
      <c r="K2" s="1"/>
      <c r="L2" s="1" t="s">
        <v>22</v>
      </c>
      <c r="M2" s="1"/>
      <c r="N2" s="1"/>
    </row>
    <row r="3" spans="1:15" x14ac:dyDescent="0.25">
      <c r="C3" t="s">
        <v>15</v>
      </c>
      <c r="D3" t="s">
        <v>14</v>
      </c>
      <c r="E3" t="s">
        <v>13</v>
      </c>
      <c r="F3" t="s">
        <v>12</v>
      </c>
      <c r="G3" t="s">
        <v>11</v>
      </c>
      <c r="H3" s="1" t="s">
        <v>10</v>
      </c>
      <c r="I3" s="1" t="s">
        <v>9</v>
      </c>
      <c r="J3" s="1" t="s">
        <v>8</v>
      </c>
      <c r="K3" s="1"/>
      <c r="L3" s="9"/>
      <c r="M3" s="8" t="s">
        <v>9</v>
      </c>
      <c r="N3" s="8" t="s">
        <v>21</v>
      </c>
      <c r="O3" s="7" t="s">
        <v>20</v>
      </c>
    </row>
    <row r="4" spans="1:15" x14ac:dyDescent="0.25">
      <c r="A4" t="s">
        <v>19</v>
      </c>
      <c r="B4" t="s">
        <v>18</v>
      </c>
      <c r="C4" t="s">
        <v>5</v>
      </c>
      <c r="D4">
        <v>10174.187</v>
      </c>
      <c r="E4">
        <v>3802.5889999999999</v>
      </c>
      <c r="F4">
        <f>E4/E4</f>
        <v>1</v>
      </c>
      <c r="G4">
        <f>D4/F4</f>
        <v>10174.187</v>
      </c>
      <c r="H4" s="1">
        <f>G4/G4</f>
        <v>1</v>
      </c>
      <c r="I4" s="1">
        <f>H4*100</f>
        <v>100</v>
      </c>
      <c r="J4" s="1">
        <f>100-I4</f>
        <v>0</v>
      </c>
      <c r="K4" s="1"/>
      <c r="L4" s="6" t="s">
        <v>5</v>
      </c>
      <c r="M4" s="1">
        <f>AVERAGE(I4,I13,I22)</f>
        <v>100</v>
      </c>
      <c r="N4" s="1">
        <f>100-M4</f>
        <v>0</v>
      </c>
      <c r="O4" s="5">
        <f>STDEV(I4,I13,I22)/SQRT(3)</f>
        <v>0</v>
      </c>
    </row>
    <row r="5" spans="1:15" x14ac:dyDescent="0.25">
      <c r="C5" t="s">
        <v>4</v>
      </c>
      <c r="D5">
        <v>11601.359</v>
      </c>
      <c r="E5">
        <v>5329.8819999999996</v>
      </c>
      <c r="F5">
        <f>E5/E4</f>
        <v>1.4016455630624292</v>
      </c>
      <c r="G5">
        <f>D5/F5</f>
        <v>8276.9562475212406</v>
      </c>
      <c r="H5" s="1">
        <f>G5/G4</f>
        <v>0.81352507551917819</v>
      </c>
      <c r="I5" s="1">
        <f>H5*100</f>
        <v>81.352507551917824</v>
      </c>
      <c r="J5" s="1">
        <f>100-I5</f>
        <v>18.647492448082176</v>
      </c>
      <c r="K5" s="1"/>
      <c r="L5" s="6" t="s">
        <v>4</v>
      </c>
      <c r="M5" s="1">
        <f>AVERAGE(I5,I14,I23)</f>
        <v>91.882646651544789</v>
      </c>
      <c r="N5" s="1">
        <f>100-M5</f>
        <v>8.1173533484552109</v>
      </c>
      <c r="O5" s="5">
        <f>STDEV(I5,I14,I23)/SQRT(3)</f>
        <v>5.3449153723165699</v>
      </c>
    </row>
    <row r="6" spans="1:15" x14ac:dyDescent="0.25">
      <c r="C6" t="s">
        <v>3</v>
      </c>
      <c r="D6">
        <v>9222.8739999999998</v>
      </c>
      <c r="E6">
        <v>3592.3969999999999</v>
      </c>
      <c r="F6">
        <f>E6/E4</f>
        <v>0.94472397621725623</v>
      </c>
      <c r="G6">
        <f>D6/F6</f>
        <v>9762.5065438997972</v>
      </c>
      <c r="H6" s="1">
        <f>G6/G4</f>
        <v>0.95953677123290515</v>
      </c>
      <c r="I6" s="1">
        <f>H6*100</f>
        <v>95.953677123290518</v>
      </c>
      <c r="J6" s="1">
        <f>100-I6</f>
        <v>4.0463228767094819</v>
      </c>
      <c r="K6" s="1"/>
      <c r="L6" s="6" t="s">
        <v>3</v>
      </c>
      <c r="M6" s="1">
        <f>AVERAGE(I6,I15,I24)</f>
        <v>91.847037930451606</v>
      </c>
      <c r="N6" s="1">
        <f>100-M6</f>
        <v>8.1529620695483942</v>
      </c>
      <c r="O6" s="5">
        <f>STDEV(I6,I15,I24)/SQRT(3)</f>
        <v>2.7525148318857178</v>
      </c>
    </row>
    <row r="7" spans="1:15" x14ac:dyDescent="0.25">
      <c r="C7" t="s">
        <v>2</v>
      </c>
      <c r="D7">
        <v>5935.2579999999998</v>
      </c>
      <c r="E7">
        <v>3890.2249999999999</v>
      </c>
      <c r="F7">
        <f>E7/E4</f>
        <v>1.0230464033846414</v>
      </c>
      <c r="G7">
        <f>D7/F7</f>
        <v>5801.5530677433826</v>
      </c>
      <c r="H7" s="1">
        <f>G7/G4</f>
        <v>0.5702227674548721</v>
      </c>
      <c r="I7" s="1">
        <f>H7*100</f>
        <v>57.022276745487211</v>
      </c>
      <c r="J7" s="1">
        <f>100-I7</f>
        <v>42.977723254512789</v>
      </c>
      <c r="K7" s="1"/>
      <c r="L7" s="6" t="s">
        <v>2</v>
      </c>
      <c r="M7" s="1">
        <f>AVERAGE(I7,I16,I25)</f>
        <v>67.565063639657765</v>
      </c>
      <c r="N7" s="1">
        <f>100-M7</f>
        <v>32.434936360342235</v>
      </c>
      <c r="O7" s="5">
        <f>STDEV(I7,I16,I25)/SQRT(3)</f>
        <v>6.5545756653548919</v>
      </c>
    </row>
    <row r="8" spans="1:15" x14ac:dyDescent="0.25">
      <c r="C8" t="s">
        <v>1</v>
      </c>
      <c r="D8">
        <v>3933.3380000000002</v>
      </c>
      <c r="E8">
        <v>3487.8609999999999</v>
      </c>
      <c r="F8">
        <f>E8/E4</f>
        <v>0.9172332324108653</v>
      </c>
      <c r="G8">
        <f>D8/F8</f>
        <v>4288.2637272764032</v>
      </c>
      <c r="H8" s="1">
        <f>G8/G4</f>
        <v>0.42148465791678524</v>
      </c>
      <c r="I8" s="1">
        <f>H8*100</f>
        <v>42.148465791678525</v>
      </c>
      <c r="J8" s="1">
        <f>100-I8</f>
        <v>57.851534208321475</v>
      </c>
      <c r="K8" s="1"/>
      <c r="L8" s="6" t="s">
        <v>1</v>
      </c>
      <c r="M8" s="1">
        <f>AVERAGE(I8,I17,I26)</f>
        <v>30.971726077999467</v>
      </c>
      <c r="N8" s="1">
        <f>100-M8</f>
        <v>69.028273922000537</v>
      </c>
      <c r="O8" s="5">
        <f>STDEV(I8,I17,I26)/SQRT(3)</f>
        <v>5.6311655171558499</v>
      </c>
    </row>
    <row r="9" spans="1:15" ht="15.75" thickBot="1" x14ac:dyDescent="0.3">
      <c r="C9" t="s">
        <v>0</v>
      </c>
      <c r="D9">
        <v>1599.2170000000001</v>
      </c>
      <c r="E9">
        <v>2507.2550000000001</v>
      </c>
      <c r="F9">
        <f>E9/E4</f>
        <v>0.65935471858778327</v>
      </c>
      <c r="G9">
        <f>D9/F9</f>
        <v>2425.427398813842</v>
      </c>
      <c r="H9" s="1">
        <f>G9/G5</f>
        <v>0.29303373441658609</v>
      </c>
      <c r="I9" s="1">
        <f>H9*100</f>
        <v>29.303373441658607</v>
      </c>
      <c r="J9" s="1">
        <f>100-I9</f>
        <v>70.696626558341393</v>
      </c>
      <c r="K9" s="1"/>
      <c r="L9" s="4" t="s">
        <v>0</v>
      </c>
      <c r="M9" s="3">
        <f>AVERAGE(I9,I18,I27)</f>
        <v>20.022084512184559</v>
      </c>
      <c r="N9" s="3">
        <f>100-M9</f>
        <v>79.977915487815437</v>
      </c>
      <c r="O9" s="2">
        <f>STDEV(I9,I18,I27)/SQRT(3)</f>
        <v>6.3619450240967952</v>
      </c>
    </row>
    <row r="10" spans="1:15" x14ac:dyDescent="0.25">
      <c r="H10" s="1"/>
      <c r="I10" s="1"/>
      <c r="J10" s="1"/>
      <c r="K10" s="1"/>
      <c r="L10" s="1"/>
      <c r="M10" s="1"/>
      <c r="N10" s="1"/>
    </row>
    <row r="11" spans="1:15" x14ac:dyDescent="0.25">
      <c r="H11" s="1"/>
      <c r="I11" s="1"/>
      <c r="J11" s="1"/>
      <c r="K11" s="1"/>
      <c r="L11" s="1"/>
      <c r="M11" s="1"/>
      <c r="N11" s="1"/>
    </row>
    <row r="12" spans="1:15" x14ac:dyDescent="0.25">
      <c r="C12" t="s">
        <v>15</v>
      </c>
      <c r="D12" t="s">
        <v>14</v>
      </c>
      <c r="E12" t="s">
        <v>13</v>
      </c>
      <c r="F12" t="s">
        <v>12</v>
      </c>
      <c r="G12" t="s">
        <v>11</v>
      </c>
      <c r="H12" s="1" t="s">
        <v>10</v>
      </c>
      <c r="I12" s="1" t="s">
        <v>9</v>
      </c>
      <c r="J12" s="1" t="s">
        <v>8</v>
      </c>
      <c r="K12" s="1"/>
      <c r="L12" s="1"/>
      <c r="M12" s="1"/>
      <c r="N12" s="1"/>
    </row>
    <row r="13" spans="1:15" x14ac:dyDescent="0.25">
      <c r="A13" t="s">
        <v>17</v>
      </c>
      <c r="B13" t="s">
        <v>16</v>
      </c>
      <c r="C13" t="s">
        <v>5</v>
      </c>
      <c r="D13">
        <v>6924.8739999999998</v>
      </c>
      <c r="E13">
        <v>3878.2460000000001</v>
      </c>
      <c r="F13">
        <f>E13/E13</f>
        <v>1</v>
      </c>
      <c r="G13">
        <f>D13/F13</f>
        <v>6924.8739999999998</v>
      </c>
      <c r="H13" s="1">
        <f>G13/G13</f>
        <v>1</v>
      </c>
      <c r="I13" s="1">
        <f>H13*100</f>
        <v>100</v>
      </c>
      <c r="J13" s="1">
        <f>100-I13</f>
        <v>0</v>
      </c>
      <c r="K13" s="1"/>
      <c r="L13" s="1"/>
      <c r="M13" s="1"/>
      <c r="N13" s="1"/>
    </row>
    <row r="14" spans="1:15" x14ac:dyDescent="0.25">
      <c r="C14" t="s">
        <v>4</v>
      </c>
      <c r="D14">
        <v>7790.48</v>
      </c>
      <c r="E14">
        <v>4566.0540000000001</v>
      </c>
      <c r="F14">
        <f>E14/E13</f>
        <v>1.177350276387831</v>
      </c>
      <c r="G14">
        <f>D14/F14</f>
        <v>6616.9602676797076</v>
      </c>
      <c r="H14" s="1">
        <f>G14/G13</f>
        <v>0.95553511409445258</v>
      </c>
      <c r="I14" s="1">
        <f>H14*100</f>
        <v>95.553511409445264</v>
      </c>
      <c r="J14" s="1">
        <f>100-I14</f>
        <v>4.4464885905547362</v>
      </c>
      <c r="K14" s="1"/>
      <c r="L14" s="1"/>
      <c r="M14" s="1"/>
      <c r="N14" s="1"/>
    </row>
    <row r="15" spans="1:15" x14ac:dyDescent="0.25">
      <c r="C15" t="s">
        <v>3</v>
      </c>
      <c r="D15">
        <v>6323.7939999999999</v>
      </c>
      <c r="E15">
        <v>3809.4679999999998</v>
      </c>
      <c r="F15">
        <f>E15/E13</f>
        <v>0.98226569433707911</v>
      </c>
      <c r="G15">
        <f>D15/F15</f>
        <v>6437.9668723622308</v>
      </c>
      <c r="H15" s="1">
        <f>G15/G13</f>
        <v>0.92968722208696231</v>
      </c>
      <c r="I15" s="1">
        <f>H15*100</f>
        <v>92.968722208696235</v>
      </c>
      <c r="J15" s="1">
        <f>100-I15</f>
        <v>7.031277791303765</v>
      </c>
      <c r="K15" s="1"/>
      <c r="L15" s="1"/>
      <c r="M15" s="1"/>
      <c r="N15" s="1"/>
    </row>
    <row r="16" spans="1:15" x14ac:dyDescent="0.25">
      <c r="C16" t="s">
        <v>2</v>
      </c>
      <c r="D16">
        <v>4842.915</v>
      </c>
      <c r="E16">
        <v>3408.0540000000001</v>
      </c>
      <c r="F16">
        <f>E16/E13</f>
        <v>0.87876168762889206</v>
      </c>
      <c r="G16">
        <f>D16/F16</f>
        <v>5511.0675262451823</v>
      </c>
      <c r="H16" s="1">
        <f>G16/G13</f>
        <v>0.79583650565269237</v>
      </c>
      <c r="I16" s="1">
        <f>H16*100</f>
        <v>79.583650565269238</v>
      </c>
      <c r="J16" s="1">
        <f>100-I16</f>
        <v>20.416349434730762</v>
      </c>
      <c r="K16" s="1"/>
      <c r="L16" s="1"/>
      <c r="M16" s="1"/>
      <c r="N16" s="1"/>
    </row>
    <row r="17" spans="1:14" x14ac:dyDescent="0.25">
      <c r="C17" t="s">
        <v>1</v>
      </c>
      <c r="D17">
        <v>2055.0239999999999</v>
      </c>
      <c r="E17">
        <v>4759.125</v>
      </c>
      <c r="F17">
        <f>E17/E13</f>
        <v>1.2271333484260667</v>
      </c>
      <c r="G17">
        <f>D17/F17</f>
        <v>1674.6541870415256</v>
      </c>
      <c r="H17" s="1">
        <f>G17/G13</f>
        <v>0.24183171954342067</v>
      </c>
      <c r="I17" s="1">
        <f>H17*100</f>
        <v>24.183171954342068</v>
      </c>
      <c r="J17" s="1">
        <f>100-I17</f>
        <v>75.816828045657928</v>
      </c>
      <c r="K17" s="1"/>
      <c r="L17" s="1"/>
      <c r="M17" s="1"/>
      <c r="N17" s="1"/>
    </row>
    <row r="18" spans="1:14" x14ac:dyDescent="0.25">
      <c r="C18" t="s">
        <v>0</v>
      </c>
      <c r="D18">
        <v>1183.8320000000001</v>
      </c>
      <c r="E18">
        <v>3027.3969999999999</v>
      </c>
      <c r="F18">
        <f>E18/E13</f>
        <v>0.78060984269693046</v>
      </c>
      <c r="G18">
        <f>D18/F18</f>
        <v>1516.5476211649814</v>
      </c>
      <c r="H18" s="1">
        <f>G18/G14</f>
        <v>0.2291909819335777</v>
      </c>
      <c r="I18" s="1">
        <f>H18*100</f>
        <v>22.919098193357769</v>
      </c>
      <c r="J18" s="1">
        <f>100-I18</f>
        <v>77.080901806642231</v>
      </c>
      <c r="K18" s="1"/>
      <c r="L18" s="1"/>
      <c r="M18" s="1"/>
      <c r="N18" s="1"/>
    </row>
    <row r="19" spans="1:14" x14ac:dyDescent="0.25">
      <c r="H19" s="1"/>
      <c r="I19" s="1"/>
      <c r="J19" s="1"/>
      <c r="K19" s="1"/>
      <c r="L19" s="1"/>
      <c r="M19" s="1"/>
      <c r="N19" s="1"/>
    </row>
    <row r="20" spans="1:14" x14ac:dyDescent="0.25">
      <c r="H20" s="1"/>
      <c r="I20" s="1"/>
      <c r="J20" s="1"/>
      <c r="K20" s="1"/>
      <c r="L20" s="1"/>
      <c r="M20" s="1"/>
      <c r="N20" s="1"/>
    </row>
    <row r="21" spans="1:14" x14ac:dyDescent="0.25">
      <c r="C21" t="s">
        <v>15</v>
      </c>
      <c r="D21" t="s">
        <v>14</v>
      </c>
      <c r="E21" t="s">
        <v>13</v>
      </c>
      <c r="F21" t="s">
        <v>12</v>
      </c>
      <c r="G21" t="s">
        <v>11</v>
      </c>
      <c r="H21" s="1" t="s">
        <v>10</v>
      </c>
      <c r="I21" s="1" t="s">
        <v>9</v>
      </c>
      <c r="J21" s="1" t="s">
        <v>8</v>
      </c>
      <c r="K21" s="1"/>
      <c r="L21" s="1"/>
      <c r="M21" s="1"/>
      <c r="N21" s="1"/>
    </row>
    <row r="22" spans="1:14" x14ac:dyDescent="0.25">
      <c r="A22" t="s">
        <v>7</v>
      </c>
      <c r="B22" t="s">
        <v>6</v>
      </c>
      <c r="C22" t="s">
        <v>5</v>
      </c>
      <c r="D22">
        <v>2822.64</v>
      </c>
      <c r="E22">
        <v>2343.4470000000001</v>
      </c>
      <c r="F22">
        <f>E22/E22</f>
        <v>1</v>
      </c>
      <c r="G22">
        <f>D22/F22</f>
        <v>2822.64</v>
      </c>
      <c r="H22" s="1">
        <f>G22/G22</f>
        <v>1</v>
      </c>
      <c r="I22" s="1">
        <f>H22*100</f>
        <v>100</v>
      </c>
      <c r="J22" s="1">
        <f>100-I22</f>
        <v>0</v>
      </c>
      <c r="K22" s="1"/>
      <c r="L22" s="1"/>
      <c r="M22" s="1"/>
      <c r="N22" s="1"/>
    </row>
    <row r="23" spans="1:14" x14ac:dyDescent="0.25">
      <c r="C23" t="s">
        <v>4</v>
      </c>
      <c r="D23">
        <v>4121.0039999999999</v>
      </c>
      <c r="E23">
        <v>3464.9830000000002</v>
      </c>
      <c r="F23">
        <f>E23/E22</f>
        <v>1.4785838979929993</v>
      </c>
      <c r="G23">
        <f>D23/F23</f>
        <v>2787.1289587244728</v>
      </c>
      <c r="H23" s="1">
        <f>G23/G22</f>
        <v>0.98741920993271293</v>
      </c>
      <c r="I23" s="1">
        <f>H23*100</f>
        <v>98.741920993271293</v>
      </c>
      <c r="J23" s="1">
        <f>100-I23</f>
        <v>1.2580790067287069</v>
      </c>
      <c r="K23" s="1"/>
      <c r="L23" s="1"/>
      <c r="M23" s="1"/>
      <c r="N23" s="1"/>
    </row>
    <row r="24" spans="1:14" x14ac:dyDescent="0.25">
      <c r="C24" t="s">
        <v>3</v>
      </c>
      <c r="D24">
        <v>4529.5889999999999</v>
      </c>
      <c r="E24">
        <v>4341.5690000000004</v>
      </c>
      <c r="F24">
        <f>E24/E22</f>
        <v>1.8526422829276703</v>
      </c>
      <c r="G24">
        <f>D24/F24</f>
        <v>2444.9344818159057</v>
      </c>
      <c r="H24" s="1">
        <f>G24/G22</f>
        <v>0.86618714459368029</v>
      </c>
      <c r="I24" s="1">
        <f>H24*100</f>
        <v>86.618714459368036</v>
      </c>
      <c r="J24" s="1">
        <f>100-I24</f>
        <v>13.381285540631964</v>
      </c>
      <c r="K24" s="1"/>
      <c r="L24" s="1"/>
      <c r="M24" s="1"/>
      <c r="N24" s="1"/>
    </row>
    <row r="25" spans="1:14" x14ac:dyDescent="0.25">
      <c r="C25" t="s">
        <v>2</v>
      </c>
      <c r="D25">
        <v>3571.4180000000001</v>
      </c>
      <c r="E25">
        <v>4486.518</v>
      </c>
      <c r="F25">
        <f>E25/E22</f>
        <v>1.914495185937638</v>
      </c>
      <c r="G25">
        <f>D25/F25</f>
        <v>1865.4619903109717</v>
      </c>
      <c r="H25" s="1">
        <f>G25/G22</f>
        <v>0.66089263608216842</v>
      </c>
      <c r="I25" s="1">
        <f>H25*100</f>
        <v>66.089263608216839</v>
      </c>
      <c r="J25" s="1">
        <f>100-I25</f>
        <v>33.910736391783161</v>
      </c>
      <c r="K25" s="1"/>
      <c r="L25" s="1"/>
      <c r="M25" s="1"/>
      <c r="N25" s="1"/>
    </row>
    <row r="26" spans="1:14" x14ac:dyDescent="0.25">
      <c r="C26" t="s">
        <v>1</v>
      </c>
      <c r="D26">
        <v>1340.9829999999999</v>
      </c>
      <c r="E26">
        <v>4188.0330000000004</v>
      </c>
      <c r="F26">
        <f>E26/E22</f>
        <v>1.7871251195354536</v>
      </c>
      <c r="G26">
        <f>D26/F26</f>
        <v>750.35764722985698</v>
      </c>
      <c r="H26" s="1">
        <f>G26/G22</f>
        <v>0.26583540487977814</v>
      </c>
      <c r="I26" s="1">
        <f>H26*100</f>
        <v>26.583540487977814</v>
      </c>
      <c r="J26" s="1">
        <f>100-I26</f>
        <v>73.416459512022186</v>
      </c>
      <c r="K26" s="1"/>
      <c r="L26" s="1"/>
      <c r="M26" s="1"/>
      <c r="N26" s="1"/>
    </row>
    <row r="27" spans="1:14" x14ac:dyDescent="0.25">
      <c r="C27" t="s">
        <v>0</v>
      </c>
      <c r="D27">
        <v>325.16299999999995</v>
      </c>
      <c r="E27">
        <v>3485.569</v>
      </c>
      <c r="F27">
        <f>E27/E22</f>
        <v>1.4873683936525979</v>
      </c>
      <c r="G27">
        <f>D27/F27</f>
        <v>218.61631683693537</v>
      </c>
      <c r="H27" s="1">
        <f>G27/G23</f>
        <v>7.8437819015373056E-2</v>
      </c>
      <c r="I27" s="1">
        <f>H27*100</f>
        <v>7.8437819015373051</v>
      </c>
      <c r="J27" s="1">
        <f>100-I27</f>
        <v>92.156218098462688</v>
      </c>
      <c r="K27" s="1"/>
      <c r="L27" s="1"/>
      <c r="M27" s="1"/>
      <c r="N27" s="1"/>
    </row>
    <row r="28" spans="1:14" x14ac:dyDescent="0.25">
      <c r="H28" s="1"/>
      <c r="I28" s="1"/>
      <c r="J28" s="1"/>
      <c r="K28" s="1"/>
      <c r="L28" s="1"/>
      <c r="M28" s="1"/>
      <c r="N28" s="1"/>
    </row>
    <row r="29" spans="1:14" x14ac:dyDescent="0.25">
      <c r="H29" s="1"/>
      <c r="I29" s="1"/>
      <c r="J29" s="1"/>
      <c r="K29" s="1"/>
      <c r="L29" s="1"/>
      <c r="M29" s="1"/>
      <c r="N29" s="1"/>
    </row>
    <row r="30" spans="1:14" x14ac:dyDescent="0.25">
      <c r="H30" s="1"/>
      <c r="I30" s="1"/>
      <c r="J30" s="1"/>
      <c r="K30" s="1"/>
      <c r="L30" s="1"/>
      <c r="M30" s="1"/>
      <c r="N30" s="1"/>
    </row>
    <row r="31" spans="1:14" x14ac:dyDescent="0.25">
      <c r="H31" s="1"/>
      <c r="I31" s="1"/>
      <c r="J31" s="1"/>
      <c r="K31" s="1"/>
      <c r="L31" s="1"/>
      <c r="M31" s="1"/>
      <c r="N31" s="1"/>
    </row>
    <row r="32" spans="1:14" x14ac:dyDescent="0.25">
      <c r="H32" s="1"/>
      <c r="I32" s="1"/>
      <c r="J32" s="1"/>
      <c r="K32" s="1"/>
      <c r="L32" s="1"/>
      <c r="M32" s="1"/>
      <c r="N32" s="1"/>
    </row>
    <row r="33" spans="8:14" x14ac:dyDescent="0.25">
      <c r="H33" s="1"/>
      <c r="I33" s="1"/>
      <c r="J33" s="1"/>
      <c r="K33" s="1"/>
      <c r="L33" s="1"/>
      <c r="M33" s="1"/>
      <c r="N33" s="1"/>
    </row>
    <row r="34" spans="8:14" x14ac:dyDescent="0.25"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Mis12_CLPMLN_Dose-res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Bucko</dc:creator>
  <cp:lastModifiedBy>Paula Bucko</cp:lastModifiedBy>
  <dcterms:created xsi:type="dcterms:W3CDTF">2019-11-18T18:26:53Z</dcterms:created>
  <dcterms:modified xsi:type="dcterms:W3CDTF">2019-11-18T18:32:32Z</dcterms:modified>
</cp:coreProperties>
</file>