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a B\Desktop\Official Manuscript Materials\eLife\Revisions\Final\"/>
    </mc:Choice>
  </mc:AlternateContent>
  <bookViews>
    <workbookView xWindow="0" yWindow="0" windowWidth="24000" windowHeight="7380"/>
  </bookViews>
  <sheets>
    <sheet name="Mis12_CLPBI_Dose-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 s="1"/>
  <c r="F5" i="1"/>
  <c r="G5" i="1"/>
  <c r="H5" i="1"/>
  <c r="I5" i="1" s="1"/>
  <c r="J5" i="1" s="1"/>
  <c r="F6" i="1"/>
  <c r="G6" i="1"/>
  <c r="H6" i="1"/>
  <c r="I6" i="1" s="1"/>
  <c r="J6" i="1" s="1"/>
  <c r="F7" i="1"/>
  <c r="G7" i="1"/>
  <c r="H7" i="1"/>
  <c r="I7" i="1" s="1"/>
  <c r="J7" i="1" s="1"/>
  <c r="F8" i="1"/>
  <c r="G8" i="1"/>
  <c r="H8" i="1"/>
  <c r="I8" i="1" s="1"/>
  <c r="J8" i="1" s="1"/>
  <c r="F10" i="1"/>
  <c r="G10" i="1"/>
  <c r="H10" i="1"/>
  <c r="I10" i="1"/>
  <c r="J10" i="1" s="1"/>
  <c r="F11" i="1"/>
  <c r="G11" i="1"/>
  <c r="H11" i="1"/>
  <c r="I11" i="1" s="1"/>
  <c r="J11" i="1" s="1"/>
  <c r="F12" i="1"/>
  <c r="G12" i="1"/>
  <c r="H12" i="1" s="1"/>
  <c r="I12" i="1" s="1"/>
  <c r="J12" i="1" s="1"/>
  <c r="F13" i="1"/>
  <c r="G13" i="1" s="1"/>
  <c r="H13" i="1" s="1"/>
  <c r="I13" i="1" s="1"/>
  <c r="J13" i="1" s="1"/>
  <c r="F14" i="1"/>
  <c r="G14" i="1"/>
  <c r="H14" i="1"/>
  <c r="I14" i="1"/>
  <c r="J14" i="1" s="1"/>
  <c r="F16" i="1"/>
  <c r="G16" i="1"/>
  <c r="H16" i="1"/>
  <c r="I16" i="1" s="1"/>
  <c r="J16" i="1" s="1"/>
  <c r="F17" i="1"/>
  <c r="G17" i="1"/>
  <c r="H17" i="1" s="1"/>
  <c r="I17" i="1" s="1"/>
  <c r="F18" i="1"/>
  <c r="G18" i="1"/>
  <c r="H18" i="1" s="1"/>
  <c r="I18" i="1" s="1"/>
  <c r="F19" i="1"/>
  <c r="G19" i="1"/>
  <c r="H19" i="1" s="1"/>
  <c r="I19" i="1" s="1"/>
  <c r="J19" i="1" s="1"/>
  <c r="F20" i="1"/>
  <c r="G20" i="1" s="1"/>
  <c r="H20" i="1" s="1"/>
  <c r="I20" i="1" s="1"/>
  <c r="J20" i="1" s="1"/>
  <c r="O6" i="1" l="1"/>
  <c r="N6" i="1"/>
  <c r="M6" i="1" s="1"/>
  <c r="O5" i="1"/>
  <c r="N5" i="1"/>
  <c r="M5" i="1" s="1"/>
  <c r="O7" i="1"/>
  <c r="N7" i="1"/>
  <c r="M7" i="1" s="1"/>
  <c r="N9" i="1"/>
  <c r="M9" i="1" s="1"/>
  <c r="O9" i="1"/>
  <c r="O8" i="1"/>
  <c r="N8" i="1"/>
  <c r="M8" i="1" s="1"/>
</calcChain>
</file>

<file path=xl/sharedStrings.xml><?xml version="1.0" encoding="utf-8"?>
<sst xmlns="http://schemas.openxmlformats.org/spreadsheetml/2006/main" count="48" uniqueCount="20">
  <si>
    <t>Since CLP-rhodamine singal was above 100 the amount of drug labeling was below 0%, indicated value as 0</t>
  </si>
  <si>
    <t>500 nM</t>
  </si>
  <si>
    <t>250 nM</t>
  </si>
  <si>
    <t>100 nM</t>
  </si>
  <si>
    <t>50 nM</t>
  </si>
  <si>
    <t>DMSO</t>
  </si>
  <si>
    <t>Exp 3</t>
  </si>
  <si>
    <t>% CLP-BI Labeling</t>
  </si>
  <si>
    <t>% Rhodamine Labeling</t>
  </si>
  <si>
    <t>Normalized to DMSO</t>
  </si>
  <si>
    <t>Normalized Gel Signal</t>
  </si>
  <si>
    <t>Normalization</t>
  </si>
  <si>
    <t>WB</t>
  </si>
  <si>
    <t xml:space="preserve">Gel </t>
  </si>
  <si>
    <t>Mis12 Act 3</t>
  </si>
  <si>
    <t>Exp 2</t>
  </si>
  <si>
    <t>SEM</t>
  </si>
  <si>
    <t>Exp 1</t>
  </si>
  <si>
    <t>Ex 1-3</t>
  </si>
  <si>
    <t>U2OS SNAP-Mis12 cells treated with CLP-BI2536 for 4 hr followed by CLP-rhodamine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</si>
</sst>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Border="1"/>
    <xf numFmtId="0" fontId="0" fillId="2" borderId="0" xfId="0" applyFill="1"/>
    <xf numFmtId="0" fontId="1" fillId="0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workbookViewId="0">
      <selection activeCell="G9" sqref="G9"/>
    </sheetView>
  </sheetViews>
  <sheetFormatPr defaultRowHeight="15" x14ac:dyDescent="0.25"/>
  <cols>
    <col min="3" max="3" width="13.28515625" customWidth="1"/>
    <col min="6" max="6" width="16.85546875" customWidth="1"/>
    <col min="7" max="7" width="15.28515625" customWidth="1"/>
    <col min="8" max="8" width="13" customWidth="1"/>
    <col min="9" max="9" width="11.140625" customWidth="1"/>
  </cols>
  <sheetData>
    <row r="1" spans="1:3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</row>
    <row r="3" spans="1:31" ht="15.75" thickBot="1" x14ac:dyDescent="0.3">
      <c r="C3" t="s">
        <v>14</v>
      </c>
      <c r="D3" t="s">
        <v>13</v>
      </c>
      <c r="E3" t="s">
        <v>12</v>
      </c>
      <c r="F3" t="s">
        <v>11</v>
      </c>
      <c r="G3" t="s">
        <v>10</v>
      </c>
      <c r="H3" t="s">
        <v>9</v>
      </c>
      <c r="I3" s="2" t="s">
        <v>8</v>
      </c>
      <c r="J3" s="2" t="s">
        <v>7</v>
      </c>
      <c r="M3" s="2" t="s">
        <v>18</v>
      </c>
      <c r="N3" s="2"/>
      <c r="O3" s="2"/>
    </row>
    <row r="4" spans="1:31" x14ac:dyDescent="0.25">
      <c r="A4" s="13"/>
      <c r="B4" t="s">
        <v>17</v>
      </c>
      <c r="C4" t="s">
        <v>5</v>
      </c>
      <c r="D4">
        <v>7296.6310000000003</v>
      </c>
      <c r="E4">
        <v>2129.9830000000002</v>
      </c>
      <c r="F4">
        <f>E4/E4</f>
        <v>1</v>
      </c>
      <c r="G4">
        <f>D4/F4</f>
        <v>7296.6310000000003</v>
      </c>
      <c r="H4">
        <f>G4/G4</f>
        <v>1</v>
      </c>
      <c r="I4">
        <f>H4*100</f>
        <v>100</v>
      </c>
      <c r="J4">
        <f>100-I4</f>
        <v>0</v>
      </c>
      <c r="M4" s="12" t="s">
        <v>8</v>
      </c>
      <c r="N4" s="11" t="s">
        <v>7</v>
      </c>
      <c r="O4" s="10" t="s">
        <v>16</v>
      </c>
    </row>
    <row r="5" spans="1:31" x14ac:dyDescent="0.25">
      <c r="C5" t="s">
        <v>4</v>
      </c>
      <c r="D5">
        <v>9034.43</v>
      </c>
      <c r="E5">
        <v>3105.2759999999998</v>
      </c>
      <c r="F5">
        <f>E5/E4</f>
        <v>1.4578876920613919</v>
      </c>
      <c r="G5">
        <f>D5/F5</f>
        <v>6196.9313886076479</v>
      </c>
      <c r="H5">
        <f>G5/G4</f>
        <v>0.84928666237989114</v>
      </c>
      <c r="I5">
        <f>H5*100</f>
        <v>84.92866623798912</v>
      </c>
      <c r="J5">
        <f>100-I5</f>
        <v>15.07133376201088</v>
      </c>
      <c r="M5" s="9">
        <f>100-N5</f>
        <v>100</v>
      </c>
      <c r="N5" s="2">
        <f>AVERAGE(J4,J10,J16)</f>
        <v>0</v>
      </c>
      <c r="O5" s="8">
        <f>STDEV(J4,J10,J16)/SQRT(3)</f>
        <v>0</v>
      </c>
    </row>
    <row r="6" spans="1:31" x14ac:dyDescent="0.25">
      <c r="C6" t="s">
        <v>3</v>
      </c>
      <c r="D6">
        <v>6476.7520000000004</v>
      </c>
      <c r="E6">
        <v>3034.2049999999999</v>
      </c>
      <c r="F6">
        <f>E6/E4</f>
        <v>1.4245207590858704</v>
      </c>
      <c r="G6">
        <f>D6/F6</f>
        <v>4546.6181933046719</v>
      </c>
      <c r="H6">
        <f>G6/G4</f>
        <v>0.6231119804886216</v>
      </c>
      <c r="I6">
        <f>H6*100</f>
        <v>62.31119804886216</v>
      </c>
      <c r="J6">
        <f>100-I6</f>
        <v>37.68880195113784</v>
      </c>
      <c r="M6" s="9">
        <f>100-N6</f>
        <v>89.287707721667644</v>
      </c>
      <c r="N6" s="2">
        <f>AVERAGE(J5,J11,J17)</f>
        <v>10.712292278332351</v>
      </c>
      <c r="O6" s="8">
        <f>STDEV(J5,J11,J17)/SQRT(3)</f>
        <v>5.386994279011545</v>
      </c>
    </row>
    <row r="7" spans="1:31" x14ac:dyDescent="0.25">
      <c r="C7" t="s">
        <v>2</v>
      </c>
      <c r="D7">
        <v>5269.2879999999996</v>
      </c>
      <c r="E7">
        <v>4668.518</v>
      </c>
      <c r="F7">
        <f>E7/E4</f>
        <v>2.1918099815820127</v>
      </c>
      <c r="G7">
        <f>D7/F7</f>
        <v>2404.0806658781221</v>
      </c>
      <c r="H7">
        <f>G7/G4</f>
        <v>0.32947817504792581</v>
      </c>
      <c r="I7">
        <f>H7*100</f>
        <v>32.947817504792582</v>
      </c>
      <c r="J7">
        <f>100-I7</f>
        <v>67.052182495207418</v>
      </c>
      <c r="M7" s="9">
        <f>100-N7</f>
        <v>81.21227933817255</v>
      </c>
      <c r="N7" s="2">
        <f>AVERAGE(J6,J12,J18)</f>
        <v>18.787720661827453</v>
      </c>
      <c r="O7" s="8">
        <f>STDEV(J6,J12,J18)/SQRT(3)</f>
        <v>10.87996761793466</v>
      </c>
    </row>
    <row r="8" spans="1:31" x14ac:dyDescent="0.25">
      <c r="C8" t="s">
        <v>1</v>
      </c>
      <c r="D8">
        <v>3046.6309999999999</v>
      </c>
      <c r="E8">
        <v>4997.6899999999996</v>
      </c>
      <c r="F8">
        <f>E8/E4</f>
        <v>2.3463520600868644</v>
      </c>
      <c r="G8">
        <f>D8/F8</f>
        <v>1298.4543333566107</v>
      </c>
      <c r="H8">
        <f>G8/G4</f>
        <v>0.17795258296008262</v>
      </c>
      <c r="I8">
        <f>H8*100</f>
        <v>17.795258296008264</v>
      </c>
      <c r="J8">
        <f>100-I8</f>
        <v>82.204741703991743</v>
      </c>
      <c r="M8" s="9">
        <f>100-N8</f>
        <v>48.158271119785354</v>
      </c>
      <c r="N8" s="2">
        <f>AVERAGE(J7,J13,J19)</f>
        <v>51.841728880214646</v>
      </c>
      <c r="O8" s="8">
        <f>STDEV(J7,J13,J19)/SQRT(3)</f>
        <v>11.481960448720795</v>
      </c>
    </row>
    <row r="9" spans="1:31" ht="15.75" thickBot="1" x14ac:dyDescent="0.3">
      <c r="C9" t="s">
        <v>14</v>
      </c>
      <c r="D9" t="s">
        <v>13</v>
      </c>
      <c r="E9" t="s">
        <v>12</v>
      </c>
      <c r="F9" t="s">
        <v>11</v>
      </c>
      <c r="G9" t="s">
        <v>10</v>
      </c>
      <c r="H9" t="s">
        <v>9</v>
      </c>
      <c r="I9" s="2" t="s">
        <v>8</v>
      </c>
      <c r="J9" s="2" t="s">
        <v>7</v>
      </c>
      <c r="K9" s="1"/>
      <c r="L9" s="1"/>
      <c r="M9" s="7">
        <f>100-N9</f>
        <v>33.246680647614255</v>
      </c>
      <c r="N9" s="6">
        <f>AVERAGE(J8,J14,J20)</f>
        <v>66.753319352385745</v>
      </c>
      <c r="O9" s="5">
        <f>STDEV(J8,J14,J20)/SQRT(3)</f>
        <v>12.154096863030189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5">
      <c r="B10" t="s">
        <v>15</v>
      </c>
      <c r="C10" t="s">
        <v>5</v>
      </c>
      <c r="D10">
        <v>6735.6809999999996</v>
      </c>
      <c r="E10">
        <v>4211.2250000000004</v>
      </c>
      <c r="F10">
        <f>E10/E10</f>
        <v>1</v>
      </c>
      <c r="G10">
        <f>D10/F10</f>
        <v>6735.6809999999996</v>
      </c>
      <c r="H10">
        <f>G10/G10</f>
        <v>1</v>
      </c>
      <c r="I10">
        <f>H10*100</f>
        <v>100</v>
      </c>
      <c r="J10">
        <f>100-I10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C11" t="s">
        <v>4</v>
      </c>
      <c r="D11">
        <v>8530.5810000000001</v>
      </c>
      <c r="E11">
        <v>6430.8819999999996</v>
      </c>
      <c r="F11">
        <f>E11/E10</f>
        <v>1.5270810749841195</v>
      </c>
      <c r="G11">
        <f>D11/F11</f>
        <v>5586.2004576860545</v>
      </c>
      <c r="H11">
        <f>G11/G10</f>
        <v>0.82934456927013833</v>
      </c>
      <c r="I11">
        <f>H11*100</f>
        <v>82.934456927013827</v>
      </c>
      <c r="J11">
        <f>100-I11</f>
        <v>17.065543072986173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 spans="1:31" x14ac:dyDescent="0.25">
      <c r="C12" t="s">
        <v>3</v>
      </c>
      <c r="D12">
        <v>8036.924</v>
      </c>
      <c r="E12">
        <v>6178.5889999999999</v>
      </c>
      <c r="F12">
        <f>E12/E10</f>
        <v>1.4671714287410431</v>
      </c>
      <c r="G12">
        <f>D12/F12</f>
        <v>5477.8356792950626</v>
      </c>
      <c r="H12">
        <f>G12/G10</f>
        <v>0.81325639965655483</v>
      </c>
      <c r="I12">
        <f>H12*100</f>
        <v>81.325639965655483</v>
      </c>
      <c r="J12">
        <f>100-I12</f>
        <v>18.674360034344517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C13" t="s">
        <v>2</v>
      </c>
      <c r="D13">
        <v>2818.1959999999999</v>
      </c>
      <c r="E13">
        <v>4311.7610000000004</v>
      </c>
      <c r="F13">
        <f>E13/E10</f>
        <v>1.0238733385178898</v>
      </c>
      <c r="G13">
        <f>D13/F13</f>
        <v>2752.48499397346</v>
      </c>
      <c r="H13">
        <f>G13/G10</f>
        <v>0.40864242145277668</v>
      </c>
      <c r="I13">
        <f>H13*100</f>
        <v>40.864242145277672</v>
      </c>
      <c r="J13">
        <f>100-I13</f>
        <v>59.135757854722328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x14ac:dyDescent="0.25">
      <c r="C14" t="s">
        <v>1</v>
      </c>
      <c r="D14">
        <v>2609.2170000000001</v>
      </c>
      <c r="E14">
        <v>6598.8819999999996</v>
      </c>
      <c r="F14">
        <f>E14/E10</f>
        <v>1.566974455176344</v>
      </c>
      <c r="G14">
        <f>D14/F14</f>
        <v>1665.1305267809003</v>
      </c>
      <c r="H14">
        <f>G14/G10</f>
        <v>0.24721041967113649</v>
      </c>
      <c r="I14">
        <f>H14*100</f>
        <v>24.721041967113649</v>
      </c>
      <c r="J14">
        <f>100-I14</f>
        <v>75.278958032886351</v>
      </c>
    </row>
    <row r="15" spans="1:31" x14ac:dyDescent="0.25">
      <c r="C15" t="s">
        <v>14</v>
      </c>
      <c r="D15" t="s">
        <v>13</v>
      </c>
      <c r="E15" t="s">
        <v>12</v>
      </c>
      <c r="F15" t="s">
        <v>11</v>
      </c>
      <c r="G15" t="s">
        <v>10</v>
      </c>
      <c r="H15" t="s">
        <v>9</v>
      </c>
      <c r="I15" s="2" t="s">
        <v>8</v>
      </c>
      <c r="J15" s="2" t="s">
        <v>7</v>
      </c>
    </row>
    <row r="16" spans="1:31" x14ac:dyDescent="0.25">
      <c r="B16" t="s">
        <v>6</v>
      </c>
      <c r="C16" t="s">
        <v>5</v>
      </c>
      <c r="D16">
        <v>10669.701999999999</v>
      </c>
      <c r="E16">
        <v>7228.933</v>
      </c>
      <c r="F16">
        <f>E16/E16</f>
        <v>1</v>
      </c>
      <c r="G16">
        <f>D16/F16</f>
        <v>10669.701999999999</v>
      </c>
      <c r="H16">
        <f>G16/G16</f>
        <v>1</v>
      </c>
      <c r="I16">
        <f>H16*100</f>
        <v>100</v>
      </c>
      <c r="J16">
        <f>100-I16</f>
        <v>0</v>
      </c>
    </row>
    <row r="17" spans="2:14" x14ac:dyDescent="0.25">
      <c r="C17" t="s">
        <v>4</v>
      </c>
      <c r="D17">
        <v>9952.5810000000001</v>
      </c>
      <c r="E17">
        <v>6244.518</v>
      </c>
      <c r="F17">
        <f>E17/E16</f>
        <v>0.86382291826470103</v>
      </c>
      <c r="G17">
        <f>D17/F17</f>
        <v>11521.552380195397</v>
      </c>
      <c r="H17">
        <f>G17/G16</f>
        <v>1.0798382541701161</v>
      </c>
      <c r="I17">
        <f>H17*100</f>
        <v>107.98382541701162</v>
      </c>
      <c r="J17" s="3">
        <v>0</v>
      </c>
    </row>
    <row r="18" spans="2:14" x14ac:dyDescent="0.25">
      <c r="C18" t="s">
        <v>3</v>
      </c>
      <c r="D18">
        <v>6252.1670000000004</v>
      </c>
      <c r="E18">
        <v>4062.518</v>
      </c>
      <c r="F18">
        <f>E18/E16</f>
        <v>0.56198030885055927</v>
      </c>
      <c r="G18">
        <f>D18/F18</f>
        <v>11125.24211531149</v>
      </c>
      <c r="H18">
        <f>G18/G16</f>
        <v>1.0426947364895001</v>
      </c>
      <c r="I18">
        <f>H18*100</f>
        <v>104.26947364895001</v>
      </c>
      <c r="J18" s="3">
        <v>0</v>
      </c>
    </row>
    <row r="19" spans="2:14" x14ac:dyDescent="0.25">
      <c r="C19" t="s">
        <v>2</v>
      </c>
      <c r="D19">
        <v>4246.3879999999999</v>
      </c>
      <c r="E19">
        <v>4071.4679999999998</v>
      </c>
      <c r="F19">
        <f>E19/E16</f>
        <v>0.56321838921456313</v>
      </c>
      <c r="G19">
        <f>D19/F19</f>
        <v>7539.5052457747433</v>
      </c>
      <c r="H19">
        <f>G19/G16</f>
        <v>0.70662753709285819</v>
      </c>
      <c r="I19">
        <f>H19*100</f>
        <v>70.662753709285823</v>
      </c>
      <c r="J19">
        <f>100-I19</f>
        <v>29.337246290714177</v>
      </c>
    </row>
    <row r="20" spans="2:14" x14ac:dyDescent="0.25">
      <c r="C20" t="s">
        <v>1</v>
      </c>
      <c r="D20">
        <v>3714.9740000000002</v>
      </c>
      <c r="E20">
        <v>4398.4679999999998</v>
      </c>
      <c r="F20">
        <f>E20/E16</f>
        <v>0.60845328072621507</v>
      </c>
      <c r="G20">
        <f>D20/F20</f>
        <v>6105.6027104760115</v>
      </c>
      <c r="H20">
        <f>G20/G16</f>
        <v>0.57223741679720874</v>
      </c>
      <c r="I20">
        <f>H20*100</f>
        <v>57.223741679720874</v>
      </c>
      <c r="J20">
        <f>100-I20</f>
        <v>42.776258320279126</v>
      </c>
    </row>
    <row r="21" spans="2:14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2"/>
      <c r="N21" s="2"/>
    </row>
    <row r="22" spans="2:14" x14ac:dyDescent="0.25">
      <c r="B22" s="1"/>
      <c r="C22" s="3" t="s">
        <v>0</v>
      </c>
      <c r="D22" s="3"/>
      <c r="E22" s="3"/>
      <c r="F22" s="3"/>
      <c r="G22" s="3"/>
      <c r="H22" s="3"/>
      <c r="I22" s="3"/>
      <c r="J22" s="3"/>
      <c r="L22" s="2"/>
      <c r="M22" s="2"/>
      <c r="N22" s="2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Mis12_CLPBI_Dose-res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Bucko</dc:creator>
  <cp:lastModifiedBy>Paula Bucko</cp:lastModifiedBy>
  <dcterms:created xsi:type="dcterms:W3CDTF">2019-11-18T18:27:15Z</dcterms:created>
  <dcterms:modified xsi:type="dcterms:W3CDTF">2019-11-18T18:34:59Z</dcterms:modified>
</cp:coreProperties>
</file>