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bias/Documents/Projects/Auto_FIB/Submitted/RevisedSubmission/Files/"/>
    </mc:Choice>
  </mc:AlternateContent>
  <xr:revisionPtr revIDLastSave="0" documentId="13_ncr:1_{2518DB80-A5C8-D44E-959A-1E8288B59DC1}" xr6:coauthVersionLast="45" xr6:coauthVersionMax="45" xr10:uidLastSave="{00000000-0000-0000-0000-000000000000}"/>
  <bookViews>
    <workbookView xWindow="53140" yWindow="2860" windowWidth="28040" windowHeight="17440" xr2:uid="{8C6736CE-C257-6942-BB8C-53D81F4E2C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1" l="1"/>
  <c r="P6" i="1" l="1"/>
  <c r="P7" i="1" l="1"/>
  <c r="E33" i="1"/>
  <c r="E34" i="1"/>
  <c r="E35" i="1" s="1"/>
  <c r="P8" i="1" l="1"/>
  <c r="P9" i="1" s="1"/>
  <c r="E32" i="1"/>
  <c r="P10" i="1" l="1"/>
</calcChain>
</file>

<file path=xl/sharedStrings.xml><?xml version="1.0" encoding="utf-8"?>
<sst xmlns="http://schemas.openxmlformats.org/spreadsheetml/2006/main" count="57" uniqueCount="31">
  <si>
    <t>Session ID</t>
  </si>
  <si>
    <t>A</t>
  </si>
  <si>
    <t>C</t>
  </si>
  <si>
    <t>D</t>
  </si>
  <si>
    <t>E</t>
  </si>
  <si>
    <t>F</t>
  </si>
  <si>
    <t>Lamellae #</t>
  </si>
  <si>
    <t>N.A.*</t>
  </si>
  <si>
    <t>* Indicates that data collection failed</t>
  </si>
  <si>
    <t>Manual milling lamellae thickenss</t>
  </si>
  <si>
    <t>Automated milling lamellae thickness</t>
  </si>
  <si>
    <t>B.1</t>
  </si>
  <si>
    <t>B.2</t>
  </si>
  <si>
    <t>Total Lamellae Lost in Transfer</t>
  </si>
  <si>
    <t>G</t>
  </si>
  <si>
    <t>H</t>
  </si>
  <si>
    <t>I</t>
  </si>
  <si>
    <t>Contam.</t>
  </si>
  <si>
    <t>Lost in Tran.</t>
  </si>
  <si>
    <t>Average Lamellae Loss in Transfer</t>
  </si>
  <si>
    <t>Number</t>
  </si>
  <si>
    <t>Broken</t>
  </si>
  <si>
    <t>Crack</t>
  </si>
  <si>
    <t>Crack/Cont.</t>
  </si>
  <si>
    <t>100-149</t>
  </si>
  <si>
    <t>150-199</t>
  </si>
  <si>
    <t>200-249</t>
  </si>
  <si>
    <t>250-299</t>
  </si>
  <si>
    <t>300-349</t>
  </si>
  <si>
    <t>350-400</t>
  </si>
  <si>
    <t>Lamella Thickness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</si>
</sst>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1" fontId="1" fillId="0" borderId="3" xfId="0" applyNumberFormat="1" applyFont="1" applyBorder="1"/>
    <xf numFmtId="0" fontId="1" fillId="0" borderId="3" xfId="0" applyFont="1" applyBorder="1"/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0" borderId="5" xfId="0" applyBorder="1"/>
    <xf numFmtId="0" fontId="0" fillId="0" borderId="6" xfId="0" applyBorder="1"/>
    <xf numFmtId="0" fontId="0" fillId="0" borderId="5" xfId="0" applyFill="1" applyBorder="1"/>
    <xf numFmtId="0" fontId="0" fillId="0" borderId="7" xfId="0" applyBorder="1"/>
    <xf numFmtId="0" fontId="0" fillId="0" borderId="0" xfId="0" applyFill="1" applyBorder="1"/>
    <xf numFmtId="9" fontId="1" fillId="0" borderId="3" xfId="1" applyFont="1" applyBorder="1"/>
    <xf numFmtId="0" fontId="3" fillId="0" borderId="2" xfId="0" applyFont="1" applyFill="1" applyBorder="1"/>
    <xf numFmtId="0" fontId="0" fillId="0" borderId="7" xfId="0" applyFill="1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2" xfId="0" applyFill="1" applyBorder="1" applyAlignment="1">
      <alignment horizontal="lef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1E42-B9AC-9140-9434-865909D5C332}">
  <dimension ref="B3:P35"/>
  <sheetViews>
    <sheetView tabSelected="1" workbookViewId="0">
      <selection activeCell="R16" sqref="R16"/>
    </sheetView>
  </sheetViews>
  <sheetFormatPr baseColWidth="10" defaultRowHeight="16" x14ac:dyDescent="0.2"/>
  <cols>
    <col min="1" max="3" width="10.83203125" customWidth="1"/>
    <col min="5" max="5" width="12.6640625" bestFit="1" customWidth="1"/>
  </cols>
  <sheetData>
    <row r="3" spans="2:16" x14ac:dyDescent="0.2">
      <c r="B3" s="22" t="s">
        <v>0</v>
      </c>
      <c r="C3" s="22"/>
      <c r="D3" s="22"/>
      <c r="E3" s="22"/>
      <c r="F3" s="22"/>
      <c r="G3" s="22"/>
      <c r="H3" s="22"/>
      <c r="I3" s="22"/>
    </row>
    <row r="4" spans="2:16" x14ac:dyDescent="0.2">
      <c r="B4" s="8" t="s">
        <v>6</v>
      </c>
      <c r="C4" s="4" t="s">
        <v>1</v>
      </c>
      <c r="D4" s="4" t="s">
        <v>11</v>
      </c>
      <c r="E4" s="4" t="s">
        <v>12</v>
      </c>
      <c r="F4" s="4" t="s">
        <v>2</v>
      </c>
      <c r="G4" s="4" t="s">
        <v>3</v>
      </c>
      <c r="H4" s="4" t="s">
        <v>4</v>
      </c>
      <c r="I4" s="9" t="s">
        <v>5</v>
      </c>
      <c r="J4" s="9" t="s">
        <v>14</v>
      </c>
      <c r="K4" s="9" t="s">
        <v>15</v>
      </c>
      <c r="L4" s="9" t="s">
        <v>16</v>
      </c>
      <c r="N4" s="27" t="s">
        <v>30</v>
      </c>
      <c r="O4" s="28"/>
      <c r="P4" s="9" t="s">
        <v>20</v>
      </c>
    </row>
    <row r="5" spans="2:16" x14ac:dyDescent="0.2">
      <c r="B5" s="3">
        <v>1</v>
      </c>
      <c r="C5" s="3" t="s">
        <v>7</v>
      </c>
      <c r="D5" s="3">
        <v>291</v>
      </c>
      <c r="E5" s="3">
        <v>225</v>
      </c>
      <c r="F5" s="3">
        <v>222</v>
      </c>
      <c r="G5" s="3">
        <v>230</v>
      </c>
      <c r="H5" s="3">
        <v>245</v>
      </c>
      <c r="I5" s="3">
        <v>222</v>
      </c>
      <c r="J5" s="2">
        <v>298</v>
      </c>
      <c r="K5" s="12">
        <v>117</v>
      </c>
      <c r="L5" s="2">
        <v>309</v>
      </c>
      <c r="N5" s="29" t="s">
        <v>24</v>
      </c>
      <c r="O5" s="30"/>
      <c r="P5" s="3">
        <f>COUNTIF(C5:L24,"&lt;=149")</f>
        <v>2</v>
      </c>
    </row>
    <row r="6" spans="2:16" x14ac:dyDescent="0.2">
      <c r="B6" s="3">
        <v>2</v>
      </c>
      <c r="C6" s="3">
        <v>252</v>
      </c>
      <c r="D6" s="3">
        <v>274</v>
      </c>
      <c r="E6" s="3">
        <v>217</v>
      </c>
      <c r="F6" s="3" t="s">
        <v>7</v>
      </c>
      <c r="G6" s="3">
        <v>278</v>
      </c>
      <c r="H6" s="3">
        <v>216</v>
      </c>
      <c r="I6" s="3">
        <v>257</v>
      </c>
      <c r="J6" s="3">
        <v>308</v>
      </c>
      <c r="K6" s="11">
        <v>128</v>
      </c>
      <c r="L6" s="3">
        <v>263</v>
      </c>
      <c r="N6" s="23" t="s">
        <v>25</v>
      </c>
      <c r="O6" s="24"/>
      <c r="P6" s="3">
        <f>COUNTIF(C5:L24,"&lt;=199")-P5</f>
        <v>7</v>
      </c>
    </row>
    <row r="7" spans="2:16" x14ac:dyDescent="0.2">
      <c r="B7" s="3">
        <v>3</v>
      </c>
      <c r="C7" s="3">
        <v>273</v>
      </c>
      <c r="D7" s="3">
        <v>230</v>
      </c>
      <c r="E7" s="3">
        <v>174</v>
      </c>
      <c r="F7" s="3">
        <v>255</v>
      </c>
      <c r="G7" s="3">
        <v>219</v>
      </c>
      <c r="H7" s="3">
        <v>282</v>
      </c>
      <c r="I7" s="3">
        <v>252</v>
      </c>
      <c r="J7" s="3">
        <v>273</v>
      </c>
      <c r="K7" s="11">
        <v>219</v>
      </c>
      <c r="L7" s="3">
        <v>220</v>
      </c>
      <c r="N7" s="23" t="s">
        <v>26</v>
      </c>
      <c r="O7" s="24"/>
      <c r="P7" s="3">
        <f>COUNTIF(C5:L24,"&lt;=249")-SUM(P5:P6)</f>
        <v>29</v>
      </c>
    </row>
    <row r="8" spans="2:16" x14ac:dyDescent="0.2">
      <c r="B8" s="3">
        <v>4</v>
      </c>
      <c r="C8" s="3">
        <v>272</v>
      </c>
      <c r="D8" s="3">
        <v>344</v>
      </c>
      <c r="E8" s="3">
        <v>267</v>
      </c>
      <c r="F8" s="3">
        <v>225</v>
      </c>
      <c r="G8" s="3">
        <v>206</v>
      </c>
      <c r="H8" s="3">
        <v>256</v>
      </c>
      <c r="I8" s="3">
        <v>291</v>
      </c>
      <c r="J8" s="3">
        <v>294</v>
      </c>
      <c r="K8" s="11">
        <v>154</v>
      </c>
      <c r="L8" s="3">
        <v>286</v>
      </c>
      <c r="N8" s="23" t="s">
        <v>27</v>
      </c>
      <c r="O8" s="24"/>
      <c r="P8" s="3">
        <f>COUNTIF(C5:L24,"&lt;=299")-SUM(P5:P7)</f>
        <v>29</v>
      </c>
    </row>
    <row r="9" spans="2:16" x14ac:dyDescent="0.2">
      <c r="B9" s="3">
        <v>5</v>
      </c>
      <c r="C9" s="3">
        <v>236</v>
      </c>
      <c r="D9" s="3" t="s">
        <v>7</v>
      </c>
      <c r="E9" s="3">
        <v>228</v>
      </c>
      <c r="F9" s="3">
        <v>379</v>
      </c>
      <c r="G9" s="3">
        <v>256</v>
      </c>
      <c r="H9" s="3">
        <v>220</v>
      </c>
      <c r="I9" s="3">
        <v>208</v>
      </c>
      <c r="J9" s="3" t="s">
        <v>22</v>
      </c>
      <c r="K9" s="11" t="s">
        <v>7</v>
      </c>
      <c r="L9" s="3" t="s">
        <v>7</v>
      </c>
      <c r="N9" s="25" t="s">
        <v>28</v>
      </c>
      <c r="O9" s="26"/>
      <c r="P9" s="3">
        <f>COUNTIF(C5:L24,"&lt;=349")-SUM(P5:P8)</f>
        <v>9</v>
      </c>
    </row>
    <row r="10" spans="2:16" x14ac:dyDescent="0.2">
      <c r="B10" s="3">
        <v>6</v>
      </c>
      <c r="C10" s="3">
        <v>254</v>
      </c>
      <c r="D10" s="3"/>
      <c r="E10" s="3"/>
      <c r="F10" s="3">
        <v>162</v>
      </c>
      <c r="G10" s="3">
        <v>257</v>
      </c>
      <c r="H10" s="3">
        <v>281</v>
      </c>
      <c r="I10" s="3">
        <v>190</v>
      </c>
      <c r="J10" s="3" t="s">
        <v>17</v>
      </c>
      <c r="K10" s="13">
        <v>332</v>
      </c>
      <c r="L10" s="10" t="s">
        <v>7</v>
      </c>
      <c r="N10" s="31" t="s">
        <v>29</v>
      </c>
      <c r="O10" s="32"/>
      <c r="P10" s="5">
        <f>COUNTIF(C5:L24, "&lt;=400")-SUM(P5:P9)</f>
        <v>1</v>
      </c>
    </row>
    <row r="11" spans="2:16" x14ac:dyDescent="0.2">
      <c r="B11" s="3">
        <v>7</v>
      </c>
      <c r="C11" s="3">
        <v>205</v>
      </c>
      <c r="D11" s="3"/>
      <c r="E11" s="3"/>
      <c r="F11" s="3">
        <v>216</v>
      </c>
      <c r="G11" s="3">
        <v>221</v>
      </c>
      <c r="H11" s="3" t="s">
        <v>21</v>
      </c>
      <c r="I11" s="3">
        <v>221</v>
      </c>
      <c r="J11" s="3" t="s">
        <v>17</v>
      </c>
      <c r="K11" s="13">
        <v>203</v>
      </c>
      <c r="L11" s="10">
        <v>251</v>
      </c>
    </row>
    <row r="12" spans="2:16" x14ac:dyDescent="0.2">
      <c r="B12" s="3">
        <v>8</v>
      </c>
      <c r="C12" s="3">
        <v>216</v>
      </c>
      <c r="D12" s="3"/>
      <c r="E12" s="3"/>
      <c r="F12" s="3">
        <v>189</v>
      </c>
      <c r="G12" s="3"/>
      <c r="H12" s="3"/>
      <c r="I12" s="3">
        <v>261</v>
      </c>
      <c r="J12" s="3" t="s">
        <v>21</v>
      </c>
      <c r="K12" s="13">
        <v>299</v>
      </c>
      <c r="L12" s="10">
        <v>266</v>
      </c>
    </row>
    <row r="13" spans="2:16" x14ac:dyDescent="0.2">
      <c r="B13" s="3">
        <v>9</v>
      </c>
      <c r="C13" s="3">
        <v>243</v>
      </c>
      <c r="D13" s="3"/>
      <c r="E13" s="3"/>
      <c r="F13" s="3">
        <v>200</v>
      </c>
      <c r="G13" s="3"/>
      <c r="H13" s="3"/>
      <c r="I13" s="3">
        <v>228</v>
      </c>
      <c r="J13" s="3" t="s">
        <v>21</v>
      </c>
      <c r="K13" s="13">
        <v>251</v>
      </c>
      <c r="L13" s="10" t="s">
        <v>7</v>
      </c>
    </row>
    <row r="14" spans="2:16" x14ac:dyDescent="0.2">
      <c r="B14" s="3">
        <v>10</v>
      </c>
      <c r="C14" s="3" t="s">
        <v>7</v>
      </c>
      <c r="D14" s="3"/>
      <c r="E14" s="3"/>
      <c r="F14" s="3">
        <v>190</v>
      </c>
      <c r="G14" s="3"/>
      <c r="H14" s="3"/>
      <c r="I14" s="3">
        <v>204</v>
      </c>
      <c r="J14" s="3" t="s">
        <v>21</v>
      </c>
      <c r="K14" s="13" t="s">
        <v>7</v>
      </c>
      <c r="L14" s="17">
        <v>305</v>
      </c>
    </row>
    <row r="15" spans="2:16" x14ac:dyDescent="0.2">
      <c r="B15" s="3">
        <v>11</v>
      </c>
      <c r="C15" s="3"/>
      <c r="D15" s="3"/>
      <c r="E15" s="3"/>
      <c r="F15" s="3">
        <v>155</v>
      </c>
      <c r="G15" s="3"/>
      <c r="H15" s="3"/>
      <c r="I15" s="3">
        <v>243</v>
      </c>
      <c r="J15" s="3"/>
      <c r="K15" s="13">
        <v>202</v>
      </c>
      <c r="L15" s="10" t="s">
        <v>7</v>
      </c>
    </row>
    <row r="16" spans="2:16" x14ac:dyDescent="0.2">
      <c r="B16" s="3">
        <v>12</v>
      </c>
      <c r="C16" s="3"/>
      <c r="D16" s="3"/>
      <c r="E16" s="3"/>
      <c r="F16" s="3"/>
      <c r="G16" s="3"/>
      <c r="H16" s="3"/>
      <c r="I16" s="3" t="s">
        <v>23</v>
      </c>
      <c r="J16" s="3"/>
      <c r="K16" s="13">
        <v>314</v>
      </c>
      <c r="L16" s="17">
        <v>310</v>
      </c>
    </row>
    <row r="17" spans="2:13" x14ac:dyDescent="0.2">
      <c r="B17" s="3">
        <v>13</v>
      </c>
      <c r="C17" s="3"/>
      <c r="D17" s="3"/>
      <c r="E17" s="3"/>
      <c r="F17" s="3"/>
      <c r="G17" s="3"/>
      <c r="H17" s="3"/>
      <c r="I17" s="3" t="s">
        <v>21</v>
      </c>
      <c r="J17" s="3"/>
      <c r="K17" s="13">
        <v>288</v>
      </c>
      <c r="L17" s="3">
        <v>301</v>
      </c>
    </row>
    <row r="18" spans="2:13" x14ac:dyDescent="0.2">
      <c r="B18" s="3">
        <v>14</v>
      </c>
      <c r="C18" s="3"/>
      <c r="D18" s="3"/>
      <c r="E18" s="3"/>
      <c r="F18" s="3"/>
      <c r="G18" s="3"/>
      <c r="H18" s="3"/>
      <c r="I18" s="3" t="s">
        <v>21</v>
      </c>
      <c r="J18" s="3"/>
      <c r="K18" s="13">
        <v>269</v>
      </c>
      <c r="L18" s="3">
        <v>307</v>
      </c>
    </row>
    <row r="19" spans="2:13" x14ac:dyDescent="0.2">
      <c r="B19" s="3">
        <v>15</v>
      </c>
      <c r="C19" s="3"/>
      <c r="D19" s="3"/>
      <c r="E19" s="3"/>
      <c r="F19" s="3"/>
      <c r="G19" s="3"/>
      <c r="H19" s="3"/>
      <c r="I19" s="3" t="s">
        <v>21</v>
      </c>
      <c r="J19" s="3"/>
      <c r="K19" t="s">
        <v>22</v>
      </c>
      <c r="L19" s="3" t="s">
        <v>22</v>
      </c>
    </row>
    <row r="20" spans="2:13" x14ac:dyDescent="0.2">
      <c r="B20" s="3">
        <v>16</v>
      </c>
      <c r="C20" s="3"/>
      <c r="D20" s="3"/>
      <c r="E20" s="3"/>
      <c r="F20" s="3"/>
      <c r="G20" s="3"/>
      <c r="H20" s="3"/>
      <c r="I20" s="3" t="s">
        <v>21</v>
      </c>
      <c r="J20" s="3"/>
      <c r="K20" t="s">
        <v>21</v>
      </c>
      <c r="L20" s="3" t="s">
        <v>21</v>
      </c>
    </row>
    <row r="21" spans="2:13" x14ac:dyDescent="0.2">
      <c r="B21" s="3">
        <v>17</v>
      </c>
      <c r="C21" s="3"/>
      <c r="D21" s="3"/>
      <c r="E21" s="3"/>
      <c r="F21" s="3"/>
      <c r="G21" s="3"/>
      <c r="H21" s="3"/>
      <c r="I21" s="3"/>
      <c r="J21" s="3"/>
      <c r="K21" t="s">
        <v>21</v>
      </c>
      <c r="L21" s="3" t="s">
        <v>21</v>
      </c>
    </row>
    <row r="22" spans="2:13" x14ac:dyDescent="0.2">
      <c r="B22" s="11">
        <v>18</v>
      </c>
      <c r="C22" s="11"/>
      <c r="D22" s="11"/>
      <c r="E22" s="11"/>
      <c r="F22" s="11"/>
      <c r="G22" s="11"/>
      <c r="H22" s="11"/>
      <c r="I22" s="11"/>
      <c r="J22" s="11"/>
      <c r="K22" s="3" t="s">
        <v>21</v>
      </c>
      <c r="L22" s="3" t="s">
        <v>21</v>
      </c>
    </row>
    <row r="23" spans="2:13" x14ac:dyDescent="0.2">
      <c r="B23" s="13">
        <v>19</v>
      </c>
      <c r="C23" s="11"/>
      <c r="D23" s="11"/>
      <c r="E23" s="11"/>
      <c r="F23" s="11"/>
      <c r="G23" s="11"/>
      <c r="H23" s="11"/>
      <c r="I23" s="11"/>
      <c r="J23" s="11"/>
      <c r="K23" s="11"/>
      <c r="L23" s="11" t="s">
        <v>21</v>
      </c>
      <c r="M23" s="11"/>
    </row>
    <row r="24" spans="2:13" x14ac:dyDescent="0.2">
      <c r="B24" s="18">
        <v>20</v>
      </c>
      <c r="C24" s="14"/>
      <c r="D24" s="14"/>
      <c r="E24" s="14"/>
      <c r="F24" s="14"/>
      <c r="G24" s="14"/>
      <c r="H24" s="14"/>
      <c r="I24" s="14"/>
      <c r="J24" s="14"/>
      <c r="K24" s="5"/>
      <c r="L24" s="5"/>
      <c r="M24" s="11"/>
    </row>
    <row r="26" spans="2:13" x14ac:dyDescent="0.2">
      <c r="B26" s="1" t="s">
        <v>18</v>
      </c>
      <c r="C26" s="1">
        <v>0</v>
      </c>
      <c r="D26" s="1">
        <v>0</v>
      </c>
      <c r="E26" s="1">
        <v>0</v>
      </c>
      <c r="F26" s="15">
        <v>0</v>
      </c>
      <c r="G26" s="15">
        <v>0</v>
      </c>
      <c r="H26" s="15">
        <v>1</v>
      </c>
      <c r="I26" s="15">
        <v>4</v>
      </c>
      <c r="J26" s="15">
        <v>3</v>
      </c>
      <c r="K26" s="15">
        <v>3</v>
      </c>
      <c r="L26" s="15">
        <v>4</v>
      </c>
    </row>
    <row r="31" spans="2:13" x14ac:dyDescent="0.2">
      <c r="B31" s="20" t="s">
        <v>8</v>
      </c>
      <c r="C31" s="20"/>
      <c r="D31" s="20"/>
    </row>
    <row r="32" spans="2:13" x14ac:dyDescent="0.2">
      <c r="B32" s="21" t="s">
        <v>9</v>
      </c>
      <c r="C32" s="21"/>
      <c r="D32" s="21"/>
      <c r="E32" s="6">
        <f>AVERAGE(C5:D14)</f>
        <v>257.5</v>
      </c>
    </row>
    <row r="33" spans="2:5" x14ac:dyDescent="0.2">
      <c r="B33" s="21" t="s">
        <v>10</v>
      </c>
      <c r="C33" s="21"/>
      <c r="D33" s="21"/>
      <c r="E33" s="6">
        <f>AVERAGE(E5:L18)</f>
        <v>243.30769230769232</v>
      </c>
    </row>
    <row r="34" spans="2:5" x14ac:dyDescent="0.2">
      <c r="B34" s="21" t="s">
        <v>13</v>
      </c>
      <c r="C34" s="21"/>
      <c r="D34" s="21"/>
      <c r="E34" s="7">
        <f>SUM(C26:L26)</f>
        <v>15</v>
      </c>
    </row>
    <row r="35" spans="2:5" x14ac:dyDescent="0.2">
      <c r="B35" s="19" t="s">
        <v>19</v>
      </c>
      <c r="C35" s="19"/>
      <c r="D35" s="19"/>
      <c r="E35" s="16">
        <f>E34/93</f>
        <v>0.16129032258064516</v>
      </c>
    </row>
  </sheetData>
  <mergeCells count="12">
    <mergeCell ref="N9:O9"/>
    <mergeCell ref="N10:O10"/>
    <mergeCell ref="N5:O5"/>
    <mergeCell ref="N6:O6"/>
    <mergeCell ref="N7:O7"/>
    <mergeCell ref="N8:O8"/>
    <mergeCell ref="B35:D35"/>
    <mergeCell ref="B31:D31"/>
    <mergeCell ref="B32:D32"/>
    <mergeCell ref="B33:D33"/>
    <mergeCell ref="B3:I3"/>
    <mergeCell ref="B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Zachs</dc:creator>
  <cp:lastModifiedBy>Tobias Zachs</cp:lastModifiedBy>
  <dcterms:created xsi:type="dcterms:W3CDTF">2019-10-15T10:23:14Z</dcterms:created>
  <dcterms:modified xsi:type="dcterms:W3CDTF">2020-02-29T17:49:35Z</dcterms:modified>
</cp:coreProperties>
</file>