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18140" yWindow="0" windowWidth="28060" windowHeight="17820" tabRatio="500"/>
  </bookViews>
  <sheets>
    <sheet name="MPZ" sheetId="1" r:id="rId1"/>
    <sheet name="rhodopsin EL1-EL3" sheetId="2" r:id="rId2"/>
    <sheet name="aa comp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" i="3" l="1"/>
  <c r="S3" i="3"/>
  <c r="R4" i="3"/>
  <c r="S4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2" i="3"/>
  <c r="S12" i="3"/>
  <c r="R13" i="3"/>
  <c r="S13" i="3"/>
  <c r="R14" i="3"/>
  <c r="S14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" i="3"/>
  <c r="S2" i="3"/>
  <c r="M2" i="3"/>
  <c r="M5" i="3"/>
  <c r="M8" i="3"/>
  <c r="K79" i="1"/>
  <c r="L79" i="1"/>
  <c r="K78" i="1"/>
  <c r="L78" i="1"/>
  <c r="K77" i="1"/>
  <c r="L77" i="1"/>
  <c r="K76" i="1"/>
  <c r="L76" i="1"/>
  <c r="K75" i="1"/>
  <c r="L75" i="1"/>
  <c r="K74" i="1"/>
  <c r="L74" i="1"/>
  <c r="K73" i="1"/>
  <c r="L73" i="1"/>
  <c r="K72" i="1"/>
  <c r="L72" i="1"/>
  <c r="K71" i="1"/>
  <c r="L71" i="1"/>
  <c r="K70" i="1"/>
  <c r="L70" i="1"/>
  <c r="K69" i="1"/>
  <c r="L69" i="1"/>
  <c r="K68" i="1"/>
  <c r="L68" i="1"/>
  <c r="K67" i="1"/>
  <c r="L67" i="1"/>
  <c r="K66" i="1"/>
  <c r="L66" i="1"/>
  <c r="K65" i="1"/>
  <c r="L65" i="1"/>
  <c r="K64" i="1"/>
  <c r="L64" i="1"/>
  <c r="K63" i="1"/>
  <c r="L63" i="1"/>
  <c r="K62" i="1"/>
  <c r="L62" i="1"/>
  <c r="K61" i="1"/>
  <c r="L61" i="1"/>
  <c r="K60" i="1"/>
  <c r="L60" i="1"/>
  <c r="K59" i="1"/>
  <c r="L59" i="1"/>
  <c r="K58" i="1"/>
  <c r="L58" i="1"/>
  <c r="K57" i="1"/>
  <c r="L57" i="1"/>
  <c r="K56" i="1"/>
  <c r="L56" i="1"/>
  <c r="K55" i="1"/>
  <c r="L55" i="1"/>
  <c r="K54" i="1"/>
  <c r="L54" i="1"/>
  <c r="K53" i="1"/>
  <c r="L53" i="1"/>
  <c r="K52" i="1"/>
  <c r="L52" i="1"/>
  <c r="K51" i="1"/>
  <c r="L51" i="1"/>
  <c r="K50" i="1"/>
  <c r="L50" i="1"/>
  <c r="K49" i="1"/>
  <c r="L49" i="1"/>
  <c r="K48" i="1"/>
  <c r="L48" i="1"/>
  <c r="K47" i="1"/>
  <c r="L47" i="1"/>
  <c r="K46" i="1"/>
  <c r="L46" i="1"/>
  <c r="K45" i="1"/>
  <c r="L45" i="1"/>
  <c r="K44" i="1"/>
  <c r="L44" i="1"/>
  <c r="K43" i="1"/>
  <c r="L43" i="1"/>
  <c r="K42" i="1"/>
  <c r="L42" i="1"/>
  <c r="K41" i="1"/>
  <c r="L41" i="1"/>
  <c r="K40" i="1"/>
  <c r="L40" i="1"/>
  <c r="K39" i="1"/>
  <c r="L39" i="1"/>
  <c r="K38" i="1"/>
  <c r="L38" i="1"/>
  <c r="K37" i="1"/>
  <c r="L37" i="1"/>
  <c r="K36" i="1"/>
  <c r="L36" i="1"/>
  <c r="K35" i="1"/>
  <c r="L35" i="1"/>
  <c r="K34" i="1"/>
  <c r="L34" i="1"/>
  <c r="K33" i="1"/>
  <c r="L33" i="1"/>
  <c r="K32" i="1"/>
  <c r="L32" i="1"/>
  <c r="K31" i="1"/>
  <c r="L31" i="1"/>
  <c r="K30" i="1"/>
  <c r="L30" i="1"/>
  <c r="K29" i="1"/>
  <c r="L29" i="1"/>
  <c r="K28" i="1"/>
  <c r="L28" i="1"/>
  <c r="K27" i="1"/>
  <c r="L27" i="1"/>
  <c r="K26" i="1"/>
  <c r="L26" i="1"/>
  <c r="K25" i="1"/>
  <c r="L25" i="1"/>
  <c r="K24" i="1"/>
  <c r="L24" i="1"/>
  <c r="K23" i="1"/>
  <c r="L23" i="1"/>
  <c r="K22" i="1"/>
  <c r="L22" i="1"/>
  <c r="K21" i="1"/>
  <c r="L21" i="1"/>
  <c r="K20" i="1"/>
  <c r="L20" i="1"/>
  <c r="K19" i="1"/>
  <c r="L19" i="1"/>
  <c r="K18" i="1"/>
  <c r="L18" i="1"/>
  <c r="K17" i="1"/>
  <c r="L17" i="1"/>
  <c r="K16" i="1"/>
  <c r="L16" i="1"/>
  <c r="K15" i="1"/>
  <c r="L15" i="1"/>
  <c r="K14" i="1"/>
  <c r="L14" i="1"/>
  <c r="K13" i="1"/>
  <c r="L13" i="1"/>
  <c r="K12" i="1"/>
  <c r="L12" i="1"/>
  <c r="K11" i="1"/>
  <c r="L11" i="1"/>
  <c r="K10" i="1"/>
  <c r="L10" i="1"/>
  <c r="K9" i="1"/>
  <c r="L9" i="1"/>
  <c r="K8" i="1"/>
  <c r="L8" i="1"/>
  <c r="K7" i="1"/>
  <c r="L7" i="1"/>
  <c r="K6" i="1"/>
  <c r="L6" i="1"/>
  <c r="K5" i="1"/>
  <c r="L5" i="1"/>
  <c r="K4" i="1"/>
  <c r="L4" i="1"/>
  <c r="K3" i="1"/>
  <c r="L3" i="1"/>
  <c r="K2" i="1"/>
  <c r="L2" i="1"/>
</calcChain>
</file>

<file path=xl/sharedStrings.xml><?xml version="1.0" encoding="utf-8"?>
<sst xmlns="http://schemas.openxmlformats.org/spreadsheetml/2006/main" count="655" uniqueCount="207">
  <si>
    <t>peptide</t>
  </si>
  <si>
    <t>Row</t>
  </si>
  <si>
    <t>column</t>
  </si>
  <si>
    <t>ROI</t>
  </si>
  <si>
    <t>area</t>
  </si>
  <si>
    <t>mean</t>
  </si>
  <si>
    <t>min</t>
  </si>
  <si>
    <t>max</t>
  </si>
  <si>
    <t>intden</t>
  </si>
  <si>
    <t>rawintden</t>
  </si>
  <si>
    <t>Corrected rawintden - min</t>
  </si>
  <si>
    <t>normalized</t>
  </si>
  <si>
    <t>domain</t>
  </si>
  <si>
    <t>arbitrary x-axis</t>
  </si>
  <si>
    <t>mapgapssspspilaall</t>
  </si>
  <si>
    <t>B</t>
  </si>
  <si>
    <t>signal peptide</t>
  </si>
  <si>
    <t>gapssspspilaallfss</t>
  </si>
  <si>
    <t>ssspspilaallfsslvl</t>
  </si>
  <si>
    <t>pspilaallfsslvlspa</t>
  </si>
  <si>
    <t>ilaallfsslvlspalai</t>
  </si>
  <si>
    <t>C</t>
  </si>
  <si>
    <t>allfsslvlspalaivvy</t>
  </si>
  <si>
    <t>extracellular</t>
  </si>
  <si>
    <t>fsslvlspalaivvytdr</t>
  </si>
  <si>
    <t>lvlspalaivvytdreiy</t>
  </si>
  <si>
    <t>spalaivvytdreiygav</t>
  </si>
  <si>
    <t>laivvytdreiygavgsq</t>
  </si>
  <si>
    <t>vvytdreiygavgsqvtl</t>
  </si>
  <si>
    <t>tdreiygavgsqvtlhcs</t>
  </si>
  <si>
    <t>eiygavgsqvtlhcsfws</t>
  </si>
  <si>
    <t>gavgsqvtlhcsfwssew</t>
  </si>
  <si>
    <t>gsqvtlhcsfwssewvsd</t>
  </si>
  <si>
    <t>vtlhcsfwssewvsddiS</t>
  </si>
  <si>
    <t>hcsfwssewvsddiSftw</t>
  </si>
  <si>
    <t>fwssewvsddiSftwryq</t>
  </si>
  <si>
    <t>sewvsddiSftwryqpeg</t>
  </si>
  <si>
    <t>vsddiSftwryqpeggrd</t>
  </si>
  <si>
    <t>diSftwryqpeggrdais</t>
  </si>
  <si>
    <t>ftwryqpeggrdaisifh</t>
  </si>
  <si>
    <t>ryqpeggrdaisifhyak</t>
  </si>
  <si>
    <t>peggrdaisifhyakgqp</t>
  </si>
  <si>
    <t>grdaisifhyakgqpyid</t>
  </si>
  <si>
    <t>D</t>
  </si>
  <si>
    <t>aisifhyakgqpyidevg</t>
  </si>
  <si>
    <t>ifhyakgqpyidevgtfk</t>
  </si>
  <si>
    <t>yakgqpyidevgtfkeri</t>
  </si>
  <si>
    <t>gqpyidevgtfkeriqwv</t>
  </si>
  <si>
    <t>yidevgtfkeriqwvgdp</t>
  </si>
  <si>
    <t>evgtfkeriqwvgdprwk</t>
  </si>
  <si>
    <t>tfkeriqwvgdprwkdgs</t>
  </si>
  <si>
    <t>eriqwvgdprwkdgsivi</t>
  </si>
  <si>
    <t>qwvgdprwkdgsivihnl</t>
  </si>
  <si>
    <t>gdprwkdgsivihnldys</t>
  </si>
  <si>
    <t>rwkdgsivihnldysdng</t>
  </si>
  <si>
    <t>dgsivihnldysdngtft</t>
  </si>
  <si>
    <t>ivihnldysdngtftcdv</t>
  </si>
  <si>
    <t>hnldysdngtftcdvknp</t>
  </si>
  <si>
    <t>dysdngtftcdvknppdi</t>
  </si>
  <si>
    <t>dngtftcdvknppdivgk</t>
  </si>
  <si>
    <t>tftcdvknppdivgktsq</t>
  </si>
  <si>
    <t>cdvknppdivgktsqvtl</t>
  </si>
  <si>
    <t>knppdivgktsqvtlyvf</t>
  </si>
  <si>
    <t>pdivgktsqvtlyvfekv</t>
  </si>
  <si>
    <t>E</t>
  </si>
  <si>
    <t>vgktsqvtlyvfekvptr</t>
  </si>
  <si>
    <t>tsqvtlyvfekvptrygv</t>
  </si>
  <si>
    <t>TM</t>
  </si>
  <si>
    <t>vtlyvfekvptrygvvlg</t>
  </si>
  <si>
    <t>yvfekvptrygvvlgavi</t>
  </si>
  <si>
    <t>ekvptrygvvlgaviggi</t>
  </si>
  <si>
    <t>ptrygvvlgaviggilgv</t>
  </si>
  <si>
    <t>ygvvlgaviggilgvvll</t>
  </si>
  <si>
    <t>vlgaviggilgvvlllll</t>
  </si>
  <si>
    <t>aviggilgvvllllllfy</t>
  </si>
  <si>
    <t>ggilgvvllllllfylir</t>
  </si>
  <si>
    <t>lgvvllllllfylirycw</t>
  </si>
  <si>
    <t>cytosolic</t>
  </si>
  <si>
    <t>vllllllfylirycwlrr</t>
  </si>
  <si>
    <t>llllfylirycwlrrqaa</t>
  </si>
  <si>
    <t>lfylirycwlrrqaalqr</t>
  </si>
  <si>
    <t>lirycwlrrqaalqrrls</t>
  </si>
  <si>
    <t>ycwlrrqaalqrrlsame</t>
  </si>
  <si>
    <t>lrrqaalqrrlsamekgr</t>
  </si>
  <si>
    <t>qaalqrrlsamekgrfhk</t>
  </si>
  <si>
    <t>lqrrlsamekgrfhkssk</t>
  </si>
  <si>
    <t>rlsamekgrfhksskdss</t>
  </si>
  <si>
    <t>F</t>
  </si>
  <si>
    <t>amekgrfhksskdsskrg</t>
  </si>
  <si>
    <t>kgrfhksskdsskrgrqt</t>
  </si>
  <si>
    <t>fhksskdsskrgrqtpvl</t>
  </si>
  <si>
    <t>sskdsskrgrqtpvlyam</t>
  </si>
  <si>
    <t>dsskrgrqtpvlyamldh</t>
  </si>
  <si>
    <t>krgrqtpvlyamldhsrs</t>
  </si>
  <si>
    <t>rqtpvlyamldhsrstka</t>
  </si>
  <si>
    <t>pvlyamldhsrstkaase</t>
  </si>
  <si>
    <t>yamldhsrstkaasekks</t>
  </si>
  <si>
    <t>ldhsrstkaasekkskgl</t>
  </si>
  <si>
    <t>srstkaasekkskglges</t>
  </si>
  <si>
    <t>tkaasekkskglgesrkd</t>
  </si>
  <si>
    <t>asekkskglgesrkdkkk</t>
  </si>
  <si>
    <t>MNGTEGPNFYVPFSNVTG</t>
  </si>
  <si>
    <t>V</t>
  </si>
  <si>
    <t>extracellular 1-36</t>
  </si>
  <si>
    <t>TEGPNFYVPFSNVTGVVR</t>
  </si>
  <si>
    <t>PNFYVPFSNVTGVVRSPF</t>
  </si>
  <si>
    <t>YVPFSNVTGVVRSPFEQP</t>
  </si>
  <si>
    <t>FSNVTGVVRSPFEQPQYY</t>
  </si>
  <si>
    <t>VTGVVRSPFEQPQYYLAE</t>
  </si>
  <si>
    <t>VVRSPFEQPQYYLAEPWQ</t>
  </si>
  <si>
    <t>SPFEQPQYYLAEPWQLHG</t>
  </si>
  <si>
    <t>EQPQYYLAEPWQLHGYFV</t>
  </si>
  <si>
    <t>QYYLAEPWQLHGYFVFGP</t>
  </si>
  <si>
    <t>LAEPWQLHGYFVFGPTGC</t>
  </si>
  <si>
    <t>extracellular 97-110</t>
  </si>
  <si>
    <t>PWQLHGYFVFGPTGCNLE</t>
  </si>
  <si>
    <t>LHGYFVFGPTGCNLERYI</t>
  </si>
  <si>
    <t>YFVFGPTGCNLERYIPEG</t>
  </si>
  <si>
    <t>FGPTGCNLERYIPEGMQC</t>
  </si>
  <si>
    <t>TGCNLERYIPEGMQCSCG</t>
  </si>
  <si>
    <t>extracellular 174-202</t>
  </si>
  <si>
    <t>NLERYIPEGMQCSCGIDY</t>
  </si>
  <si>
    <t>RYIPEGMQCSCGIDYYTL</t>
  </si>
  <si>
    <t>W</t>
  </si>
  <si>
    <t>PEGMQCSCGIDYYTLKPE</t>
  </si>
  <si>
    <t>MQCSCGIDYYTLKPEVNN</t>
  </si>
  <si>
    <t>SCGIDYYTLKPEVNNEST</t>
  </si>
  <si>
    <t>IDYYTLKPEVNNESTHQG</t>
  </si>
  <si>
    <t>YTLKPEVNNESTHQGSNF</t>
  </si>
  <si>
    <t>KPEVNNESTHQGSNFMNG</t>
  </si>
  <si>
    <t>VNNESTHQGSNFMNGTEG</t>
  </si>
  <si>
    <t>ESTHQGSNFMNGTEGPNF</t>
  </si>
  <si>
    <t>extracellular 275-286</t>
  </si>
  <si>
    <t>HQGSNFMNGTEGPNFYVP</t>
  </si>
  <si>
    <t>SNFMNGTEGPNFYVPFSN</t>
  </si>
  <si>
    <t>average</t>
  </si>
  <si>
    <t>st dev</t>
  </si>
  <si>
    <t>AVERAGE + ST DEV</t>
  </si>
  <si>
    <t>Ala (A)  12</t>
  </si>
  <si>
    <t>Arg (R)  25</t>
  </si>
  <si>
    <t>Asn (N)   0</t>
  </si>
  <si>
    <t>Asp (D)   7</t>
  </si>
  <si>
    <t>Cys (C)   5</t>
  </si>
  <si>
    <t>Gln (Q)   9</t>
  </si>
  <si>
    <t>Glu (E)   4</t>
  </si>
  <si>
    <t>Gly (G)  19</t>
  </si>
  <si>
    <t>His (H)   2</t>
  </si>
  <si>
    <t>Ile (I)  18</t>
  </si>
  <si>
    <t>Leu (L)  52</t>
  </si>
  <si>
    <t>Lys (K)   1</t>
  </si>
  <si>
    <t>Met (M)   0</t>
  </si>
  <si>
    <t>Phe (F)  11</t>
  </si>
  <si>
    <t>Pro (P)   4</t>
  </si>
  <si>
    <t>Ser (S)   7</t>
  </si>
  <si>
    <t>Thr (T)   3</t>
  </si>
  <si>
    <t>Trp (W)   8</t>
  </si>
  <si>
    <t>Tyr (Y)  16</t>
  </si>
  <si>
    <t>Val (V)  13</t>
  </si>
  <si>
    <t>aa</t>
  </si>
  <si>
    <t>%enriched (avg + stdev)</t>
  </si>
  <si>
    <t>total</t>
  </si>
  <si>
    <t>fold-enrichment (avg + stdev)</t>
  </si>
  <si>
    <t>log2 fold-enrichment (avg + stdev)</t>
  </si>
  <si>
    <t>category</t>
  </si>
  <si>
    <t>Ala</t>
  </si>
  <si>
    <t>(A)</t>
  </si>
  <si>
    <t>hb-a</t>
  </si>
  <si>
    <t>Gly</t>
  </si>
  <si>
    <t>(G)</t>
  </si>
  <si>
    <t>Ile</t>
  </si>
  <si>
    <t>(I)</t>
  </si>
  <si>
    <t>Leu</t>
  </si>
  <si>
    <t>(L)</t>
  </si>
  <si>
    <t>Pro</t>
  </si>
  <si>
    <t>(P)</t>
  </si>
  <si>
    <t>Val</t>
  </si>
  <si>
    <t>(V)</t>
  </si>
  <si>
    <t>Phe</t>
  </si>
  <si>
    <t>(F)</t>
  </si>
  <si>
    <t>hb-ar</t>
  </si>
  <si>
    <t>Trp</t>
  </si>
  <si>
    <t>(W)</t>
  </si>
  <si>
    <t>Tyr</t>
  </si>
  <si>
    <t>(Y)</t>
  </si>
  <si>
    <t>Cys</t>
  </si>
  <si>
    <t>(C)</t>
  </si>
  <si>
    <t>hb-s</t>
  </si>
  <si>
    <t>hc</t>
  </si>
  <si>
    <t>Gln</t>
  </si>
  <si>
    <t>(Q)</t>
  </si>
  <si>
    <t>His</t>
  </si>
  <si>
    <t>(H)</t>
  </si>
  <si>
    <t>Ser</t>
  </si>
  <si>
    <t>(S)</t>
  </si>
  <si>
    <t>Thr</t>
  </si>
  <si>
    <t>(T)</t>
  </si>
  <si>
    <t>Asp</t>
  </si>
  <si>
    <t>(D)</t>
  </si>
  <si>
    <t>n</t>
  </si>
  <si>
    <t>Glu</t>
  </si>
  <si>
    <t>(E)</t>
  </si>
  <si>
    <t>Arg</t>
  </si>
  <si>
    <t>(R)</t>
  </si>
  <si>
    <t>p</t>
  </si>
  <si>
    <t>Lys</t>
  </si>
  <si>
    <t>(K)</t>
  </si>
  <si>
    <t>hb-az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</si>
</sst>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Arial"/>
      <family val="2"/>
      <scheme val="minor"/>
    </font>
    <font>
      <sz val="12"/>
      <color rgb="FF9C6500"/>
      <name val="Arial"/>
      <family val="2"/>
    </font>
    <font>
      <sz val="12"/>
      <color rgb="FF000000"/>
      <name val="Arial"/>
      <family val="2"/>
    </font>
    <font>
      <u/>
      <sz val="12"/>
      <color theme="10"/>
      <name val="Arial"/>
      <family val="2"/>
      <scheme val="minor"/>
    </font>
    <font>
      <u/>
      <sz val="12"/>
      <color theme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  <bgColor rgb="FF000000"/>
      </patternFill>
    </fill>
  </fills>
  <borders count="1">
    <border>
      <left/>
      <right/>
      <top/>
      <bottom/>
      <diagonal/>
    </border>
  </borders>
  <cellStyleXfs count="2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10" fontId="0" fillId="0" borderId="0" xfId="0" applyNumberFormat="1"/>
    <xf numFmtId="2" fontId="0" fillId="0" borderId="0" xfId="0" applyNumberFormat="1"/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43851720576"/>
          <c:y val="0.0588235294117647"/>
          <c:w val="0.871784426278776"/>
          <c:h val="0.826485908718424"/>
        </c:manualLayout>
      </c:layout>
      <c:scatterChart>
        <c:scatterStyle val="lineMarker"/>
        <c:varyColors val="0"/>
        <c:ser>
          <c:idx val="0"/>
          <c:order val="0"/>
          <c:tx>
            <c:v>signal peptide</c:v>
          </c:tx>
          <c:spPr>
            <a:ln w="47625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0.0</c:v>
                </c:pt>
              </c:numLit>
            </c:plus>
            <c:minus>
              <c:numRef>
                <c:f>MPZ!$L$2:$L$6</c:f>
                <c:numCache>
                  <c:formatCode>General</c:formatCode>
                  <c:ptCount val="5"/>
                  <c:pt idx="0">
                    <c:v>0.342960142904827</c:v>
                  </c:pt>
                  <c:pt idx="1">
                    <c:v>0.318958773651813</c:v>
                  </c:pt>
                  <c:pt idx="2">
                    <c:v>0.190788754498339</c:v>
                  </c:pt>
                  <c:pt idx="3">
                    <c:v>0.126628148715875</c:v>
                  </c:pt>
                  <c:pt idx="4">
                    <c:v>0.19760117779132</c:v>
                  </c:pt>
                </c:numCache>
              </c:numRef>
            </c:minus>
            <c:spPr>
              <a:ln w="31750">
                <a:solidFill>
                  <a:srgbClr val="004A00"/>
                </a:solidFill>
              </a:ln>
            </c:spPr>
          </c:errBars>
          <c:xVal>
            <c:numRef>
              <c:f>MPZ!$N$2:$N$6</c:f>
              <c:numCache>
                <c:formatCode>General</c:formatCode>
                <c:ptCount val="5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</c:numCache>
            </c:numRef>
          </c:xVal>
          <c:yVal>
            <c:numRef>
              <c:f>MPZ!$L$2:$L$6</c:f>
              <c:numCache>
                <c:formatCode>General</c:formatCode>
                <c:ptCount val="5"/>
                <c:pt idx="0">
                  <c:v>0.342960142904827</c:v>
                </c:pt>
                <c:pt idx="1">
                  <c:v>0.318958773651813</c:v>
                </c:pt>
                <c:pt idx="2">
                  <c:v>0.190788754498339</c:v>
                </c:pt>
                <c:pt idx="3">
                  <c:v>0.126628148715875</c:v>
                </c:pt>
                <c:pt idx="4">
                  <c:v>0.19760117779132</c:v>
                </c:pt>
              </c:numCache>
            </c:numRef>
          </c:yVal>
          <c:smooth val="0"/>
        </c:ser>
        <c:ser>
          <c:idx val="1"/>
          <c:order val="1"/>
          <c:tx>
            <c:v>extracellular</c:v>
          </c:tx>
          <c:spPr>
            <a:ln w="47625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0.0</c:v>
                </c:pt>
              </c:numLit>
            </c:plus>
            <c:minus>
              <c:numRef>
                <c:f>MPZ!$L$7:$L$47</c:f>
                <c:numCache>
                  <c:formatCode>General</c:formatCode>
                  <c:ptCount val="41"/>
                  <c:pt idx="0">
                    <c:v>0.139299825751354</c:v>
                  </c:pt>
                  <c:pt idx="1">
                    <c:v>0.3756447285098</c:v>
                  </c:pt>
                  <c:pt idx="2">
                    <c:v>0.364325018399946</c:v>
                  </c:pt>
                  <c:pt idx="3">
                    <c:v>0.378096188076543</c:v>
                  </c:pt>
                  <c:pt idx="4">
                    <c:v>0.270636607700003</c:v>
                  </c:pt>
                  <c:pt idx="5">
                    <c:v>0.302906083705086</c:v>
                  </c:pt>
                  <c:pt idx="6">
                    <c:v>0.195990406464121</c:v>
                  </c:pt>
                  <c:pt idx="7">
                    <c:v>0.257030751465239</c:v>
                  </c:pt>
                  <c:pt idx="8">
                    <c:v>0.283053862722647</c:v>
                  </c:pt>
                  <c:pt idx="9">
                    <c:v>0.23517943082022</c:v>
                  </c:pt>
                  <c:pt idx="10">
                    <c:v>0.299710348451032</c:v>
                  </c:pt>
                  <c:pt idx="11">
                    <c:v>0.329504505217355</c:v>
                  </c:pt>
                  <c:pt idx="12">
                    <c:v>0.447191850509903</c:v>
                  </c:pt>
                  <c:pt idx="13">
                    <c:v>0.495679086437505</c:v>
                  </c:pt>
                  <c:pt idx="14">
                    <c:v>0.643457617066385</c:v>
                  </c:pt>
                  <c:pt idx="15">
                    <c:v>0.718071924250898</c:v>
                  </c:pt>
                  <c:pt idx="16">
                    <c:v>0.806984505090753</c:v>
                  </c:pt>
                  <c:pt idx="17">
                    <c:v>0.998625634198603</c:v>
                  </c:pt>
                  <c:pt idx="18">
                    <c:v>0.450816816394224</c:v>
                  </c:pt>
                  <c:pt idx="19">
                    <c:v>0.373371486085064</c:v>
                  </c:pt>
                  <c:pt idx="20">
                    <c:v>0.175521972931932</c:v>
                  </c:pt>
                  <c:pt idx="21">
                    <c:v>0.29858991773039</c:v>
                  </c:pt>
                  <c:pt idx="22">
                    <c:v>0.40438711197904</c:v>
                  </c:pt>
                  <c:pt idx="23">
                    <c:v>0.286118126314564</c:v>
                  </c:pt>
                  <c:pt idx="24">
                    <c:v>0.136545250963578</c:v>
                  </c:pt>
                  <c:pt idx="25">
                    <c:v>0.196269662013138</c:v>
                  </c:pt>
                  <c:pt idx="26">
                    <c:v>0.177867037838762</c:v>
                  </c:pt>
                  <c:pt idx="27">
                    <c:v>0.347379051548821</c:v>
                  </c:pt>
                  <c:pt idx="28">
                    <c:v>0.418721175142409</c:v>
                  </c:pt>
                  <c:pt idx="29">
                    <c:v>0.334404015826267</c:v>
                  </c:pt>
                  <c:pt idx="30">
                    <c:v>0.262197100855077</c:v>
                  </c:pt>
                  <c:pt idx="31">
                    <c:v>0.233097796169744</c:v>
                  </c:pt>
                  <c:pt idx="32">
                    <c:v>0.135350319634392</c:v>
                  </c:pt>
                  <c:pt idx="33">
                    <c:v>0.351446395229624</c:v>
                  </c:pt>
                  <c:pt idx="34">
                    <c:v>0.452615300039028</c:v>
                  </c:pt>
                  <c:pt idx="35">
                    <c:v>0.353448659950737</c:v>
                  </c:pt>
                  <c:pt idx="36">
                    <c:v>0.444701436376602</c:v>
                  </c:pt>
                  <c:pt idx="37">
                    <c:v>0.449893836632826</c:v>
                  </c:pt>
                  <c:pt idx="38">
                    <c:v>0.226760131656696</c:v>
                  </c:pt>
                  <c:pt idx="39">
                    <c:v>0.133870046105164</c:v>
                  </c:pt>
                  <c:pt idx="40">
                    <c:v>0.112639320398632</c:v>
                  </c:pt>
                </c:numCache>
              </c:numRef>
            </c:minus>
            <c:spPr>
              <a:ln w="31750">
                <a:solidFill>
                  <a:srgbClr val="008000"/>
                </a:solidFill>
              </a:ln>
            </c:spPr>
          </c:errBars>
          <c:xVal>
            <c:numRef>
              <c:f>MPZ!$N$7:$N$47</c:f>
              <c:numCache>
                <c:formatCode>General</c:formatCode>
                <c:ptCount val="41"/>
                <c:pt idx="0">
                  <c:v>6.0</c:v>
                </c:pt>
                <c:pt idx="1">
                  <c:v>7.0</c:v>
                </c:pt>
                <c:pt idx="2">
                  <c:v>8.0</c:v>
                </c:pt>
                <c:pt idx="3">
                  <c:v>9.0</c:v>
                </c:pt>
                <c:pt idx="4">
                  <c:v>10.0</c:v>
                </c:pt>
                <c:pt idx="5">
                  <c:v>11.0</c:v>
                </c:pt>
                <c:pt idx="6">
                  <c:v>12.0</c:v>
                </c:pt>
                <c:pt idx="7">
                  <c:v>13.0</c:v>
                </c:pt>
                <c:pt idx="8">
                  <c:v>14.0</c:v>
                </c:pt>
                <c:pt idx="9">
                  <c:v>15.0</c:v>
                </c:pt>
                <c:pt idx="10">
                  <c:v>16.0</c:v>
                </c:pt>
                <c:pt idx="11">
                  <c:v>17.0</c:v>
                </c:pt>
                <c:pt idx="12">
                  <c:v>18.0</c:v>
                </c:pt>
                <c:pt idx="13">
                  <c:v>19.0</c:v>
                </c:pt>
                <c:pt idx="14">
                  <c:v>20.0</c:v>
                </c:pt>
                <c:pt idx="15">
                  <c:v>21.0</c:v>
                </c:pt>
                <c:pt idx="16">
                  <c:v>22.0</c:v>
                </c:pt>
                <c:pt idx="17">
                  <c:v>23.0</c:v>
                </c:pt>
                <c:pt idx="18">
                  <c:v>24.0</c:v>
                </c:pt>
                <c:pt idx="19">
                  <c:v>25.0</c:v>
                </c:pt>
                <c:pt idx="20">
                  <c:v>26.0</c:v>
                </c:pt>
                <c:pt idx="21">
                  <c:v>27.0</c:v>
                </c:pt>
                <c:pt idx="22">
                  <c:v>28.0</c:v>
                </c:pt>
                <c:pt idx="23">
                  <c:v>29.0</c:v>
                </c:pt>
                <c:pt idx="24">
                  <c:v>30.0</c:v>
                </c:pt>
                <c:pt idx="25">
                  <c:v>31.0</c:v>
                </c:pt>
                <c:pt idx="26">
                  <c:v>32.0</c:v>
                </c:pt>
                <c:pt idx="27">
                  <c:v>33.0</c:v>
                </c:pt>
                <c:pt idx="28">
                  <c:v>34.0</c:v>
                </c:pt>
                <c:pt idx="29">
                  <c:v>35.0</c:v>
                </c:pt>
                <c:pt idx="30">
                  <c:v>36.0</c:v>
                </c:pt>
                <c:pt idx="31">
                  <c:v>37.0</c:v>
                </c:pt>
                <c:pt idx="32">
                  <c:v>38.0</c:v>
                </c:pt>
                <c:pt idx="33">
                  <c:v>39.0</c:v>
                </c:pt>
                <c:pt idx="34">
                  <c:v>40.0</c:v>
                </c:pt>
                <c:pt idx="35">
                  <c:v>41.0</c:v>
                </c:pt>
                <c:pt idx="36">
                  <c:v>42.0</c:v>
                </c:pt>
                <c:pt idx="37">
                  <c:v>43.0</c:v>
                </c:pt>
                <c:pt idx="38">
                  <c:v>44.0</c:v>
                </c:pt>
                <c:pt idx="39">
                  <c:v>45.0</c:v>
                </c:pt>
                <c:pt idx="40">
                  <c:v>46.0</c:v>
                </c:pt>
              </c:numCache>
            </c:numRef>
          </c:xVal>
          <c:yVal>
            <c:numRef>
              <c:f>MPZ!$L$7:$L$47</c:f>
              <c:numCache>
                <c:formatCode>General</c:formatCode>
                <c:ptCount val="41"/>
                <c:pt idx="0">
                  <c:v>0.139299825751354</c:v>
                </c:pt>
                <c:pt idx="1">
                  <c:v>0.3756447285098</c:v>
                </c:pt>
                <c:pt idx="2">
                  <c:v>0.364325018399946</c:v>
                </c:pt>
                <c:pt idx="3">
                  <c:v>0.378096188076543</c:v>
                </c:pt>
                <c:pt idx="4">
                  <c:v>0.270636607700003</c:v>
                </c:pt>
                <c:pt idx="5">
                  <c:v>0.302906083705086</c:v>
                </c:pt>
                <c:pt idx="6">
                  <c:v>0.195990406464121</c:v>
                </c:pt>
                <c:pt idx="7">
                  <c:v>0.257030751465239</c:v>
                </c:pt>
                <c:pt idx="8">
                  <c:v>0.283053862722647</c:v>
                </c:pt>
                <c:pt idx="9">
                  <c:v>0.23517943082022</c:v>
                </c:pt>
                <c:pt idx="10">
                  <c:v>0.299710348451032</c:v>
                </c:pt>
                <c:pt idx="11">
                  <c:v>0.329504505217355</c:v>
                </c:pt>
                <c:pt idx="12">
                  <c:v>0.447191850509903</c:v>
                </c:pt>
                <c:pt idx="13">
                  <c:v>0.495679086437505</c:v>
                </c:pt>
                <c:pt idx="14">
                  <c:v>0.643457617066385</c:v>
                </c:pt>
                <c:pt idx="15">
                  <c:v>0.718071924250898</c:v>
                </c:pt>
                <c:pt idx="16">
                  <c:v>0.806984505090753</c:v>
                </c:pt>
                <c:pt idx="17">
                  <c:v>0.998625634198603</c:v>
                </c:pt>
                <c:pt idx="18">
                  <c:v>0.450816816394224</c:v>
                </c:pt>
                <c:pt idx="19">
                  <c:v>0.373371486085064</c:v>
                </c:pt>
                <c:pt idx="20">
                  <c:v>0.175521972931932</c:v>
                </c:pt>
                <c:pt idx="21">
                  <c:v>0.29858991773039</c:v>
                </c:pt>
                <c:pt idx="22">
                  <c:v>0.40438711197904</c:v>
                </c:pt>
                <c:pt idx="23">
                  <c:v>0.286118126314564</c:v>
                </c:pt>
                <c:pt idx="24">
                  <c:v>0.136545250963578</c:v>
                </c:pt>
                <c:pt idx="25">
                  <c:v>0.196269662013138</c:v>
                </c:pt>
                <c:pt idx="26">
                  <c:v>0.177867037838762</c:v>
                </c:pt>
                <c:pt idx="27">
                  <c:v>0.347379051548821</c:v>
                </c:pt>
                <c:pt idx="28">
                  <c:v>0.418721175142409</c:v>
                </c:pt>
                <c:pt idx="29">
                  <c:v>0.334404015826267</c:v>
                </c:pt>
                <c:pt idx="30">
                  <c:v>0.262197100855077</c:v>
                </c:pt>
                <c:pt idx="31">
                  <c:v>0.233097796169744</c:v>
                </c:pt>
                <c:pt idx="32">
                  <c:v>0.135350319634392</c:v>
                </c:pt>
                <c:pt idx="33">
                  <c:v>0.351446395229624</c:v>
                </c:pt>
                <c:pt idx="34">
                  <c:v>0.452615300039028</c:v>
                </c:pt>
                <c:pt idx="35">
                  <c:v>0.353448659950737</c:v>
                </c:pt>
                <c:pt idx="36">
                  <c:v>0.444701436376602</c:v>
                </c:pt>
                <c:pt idx="37">
                  <c:v>0.449893836632826</c:v>
                </c:pt>
                <c:pt idx="38">
                  <c:v>0.226760131656696</c:v>
                </c:pt>
                <c:pt idx="39">
                  <c:v>0.133870046105164</c:v>
                </c:pt>
                <c:pt idx="40">
                  <c:v>0.112639320398632</c:v>
                </c:pt>
              </c:numCache>
            </c:numRef>
          </c:yVal>
          <c:smooth val="0"/>
        </c:ser>
        <c:ser>
          <c:idx val="2"/>
          <c:order val="2"/>
          <c:tx>
            <c:v>transmembrane</c:v>
          </c:tx>
          <c:spPr>
            <a:ln w="47625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0.0</c:v>
                </c:pt>
              </c:numLit>
            </c:plus>
            <c:minus>
              <c:numRef>
                <c:f>MPZ!$L$48:$L$56</c:f>
                <c:numCache>
                  <c:formatCode>General</c:formatCode>
                  <c:ptCount val="9"/>
                  <c:pt idx="0">
                    <c:v>0.221625432852188</c:v>
                  </c:pt>
                  <c:pt idx="1">
                    <c:v>0.329923266807861</c:v>
                  </c:pt>
                  <c:pt idx="2">
                    <c:v>0.257785496192313</c:v>
                  </c:pt>
                  <c:pt idx="3">
                    <c:v>0.330725243946886</c:v>
                  </c:pt>
                  <c:pt idx="4">
                    <c:v>0.351284003380282</c:v>
                  </c:pt>
                  <c:pt idx="5">
                    <c:v>0.35016113799923</c:v>
                  </c:pt>
                  <c:pt idx="6">
                    <c:v>0.536276805306781</c:v>
                  </c:pt>
                  <c:pt idx="7">
                    <c:v>0.755175905431946</c:v>
                  </c:pt>
                  <c:pt idx="8">
                    <c:v>0.732511895142098</c:v>
                  </c:pt>
                </c:numCache>
              </c:numRef>
            </c:minus>
            <c:spPr>
              <a:ln w="31750">
                <a:solidFill>
                  <a:srgbClr val="00BF04"/>
                </a:solidFill>
              </a:ln>
            </c:spPr>
          </c:errBars>
          <c:xVal>
            <c:numRef>
              <c:f>MPZ!$N$48:$N$56</c:f>
              <c:numCache>
                <c:formatCode>General</c:formatCode>
                <c:ptCount val="9"/>
                <c:pt idx="0">
                  <c:v>47.0</c:v>
                </c:pt>
                <c:pt idx="1">
                  <c:v>48.0</c:v>
                </c:pt>
                <c:pt idx="2">
                  <c:v>49.0</c:v>
                </c:pt>
                <c:pt idx="3">
                  <c:v>50.0</c:v>
                </c:pt>
                <c:pt idx="4">
                  <c:v>51.0</c:v>
                </c:pt>
                <c:pt idx="5">
                  <c:v>52.0</c:v>
                </c:pt>
                <c:pt idx="6">
                  <c:v>53.0</c:v>
                </c:pt>
                <c:pt idx="7">
                  <c:v>54.0</c:v>
                </c:pt>
                <c:pt idx="8">
                  <c:v>55.0</c:v>
                </c:pt>
              </c:numCache>
            </c:numRef>
          </c:xVal>
          <c:yVal>
            <c:numRef>
              <c:f>MPZ!$L$48:$L$56</c:f>
              <c:numCache>
                <c:formatCode>General</c:formatCode>
                <c:ptCount val="9"/>
                <c:pt idx="0">
                  <c:v>0.221625432852188</c:v>
                </c:pt>
                <c:pt idx="1">
                  <c:v>0.329923266807861</c:v>
                </c:pt>
                <c:pt idx="2">
                  <c:v>0.257785496192313</c:v>
                </c:pt>
                <c:pt idx="3">
                  <c:v>0.330725243946886</c:v>
                </c:pt>
                <c:pt idx="4">
                  <c:v>0.351284003380282</c:v>
                </c:pt>
                <c:pt idx="5">
                  <c:v>0.35016113799923</c:v>
                </c:pt>
                <c:pt idx="6">
                  <c:v>0.536276805306781</c:v>
                </c:pt>
                <c:pt idx="7">
                  <c:v>0.755175905431946</c:v>
                </c:pt>
                <c:pt idx="8">
                  <c:v>0.732511895142098</c:v>
                </c:pt>
              </c:numCache>
            </c:numRef>
          </c:yVal>
          <c:smooth val="0"/>
        </c:ser>
        <c:ser>
          <c:idx val="3"/>
          <c:order val="3"/>
          <c:tx>
            <c:v>cytosolic</c:v>
          </c:tx>
          <c:spPr>
            <a:ln w="47625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0.0</c:v>
                </c:pt>
              </c:numLit>
            </c:plus>
            <c:minus>
              <c:numRef>
                <c:f>MPZ!$L$57:$L$79</c:f>
                <c:numCache>
                  <c:formatCode>General</c:formatCode>
                  <c:ptCount val="23"/>
                  <c:pt idx="0">
                    <c:v>0.753179727361858</c:v>
                  </c:pt>
                  <c:pt idx="1">
                    <c:v>0.95078382674567</c:v>
                  </c:pt>
                  <c:pt idx="2">
                    <c:v>0.864499705284357</c:v>
                  </c:pt>
                  <c:pt idx="3">
                    <c:v>0.718439801438835</c:v>
                  </c:pt>
                  <c:pt idx="4">
                    <c:v>0.578735335127353</c:v>
                  </c:pt>
                  <c:pt idx="5">
                    <c:v>0.441449217001039</c:v>
                  </c:pt>
                  <c:pt idx="6">
                    <c:v>0.377722711169662</c:v>
                  </c:pt>
                  <c:pt idx="7">
                    <c:v>0.224155288484129</c:v>
                  </c:pt>
                  <c:pt idx="8">
                    <c:v>0.447998453503708</c:v>
                  </c:pt>
                  <c:pt idx="9">
                    <c:v>0.390455985113512</c:v>
                  </c:pt>
                  <c:pt idx="10">
                    <c:v>0.436801450278513</c:v>
                  </c:pt>
                  <c:pt idx="11">
                    <c:v>0.228758987853236</c:v>
                  </c:pt>
                  <c:pt idx="12">
                    <c:v>0.389127390927822</c:v>
                  </c:pt>
                  <c:pt idx="13">
                    <c:v>0.243315578978071</c:v>
                  </c:pt>
                  <c:pt idx="14">
                    <c:v>0.175500547920325</c:v>
                  </c:pt>
                  <c:pt idx="15">
                    <c:v>0.136329540051259</c:v>
                  </c:pt>
                  <c:pt idx="16">
                    <c:v>0.112172839464092</c:v>
                  </c:pt>
                  <c:pt idx="17">
                    <c:v>0.158469854886936</c:v>
                  </c:pt>
                  <c:pt idx="18">
                    <c:v>0.127213441078418</c:v>
                  </c:pt>
                  <c:pt idx="19">
                    <c:v>0.183277827133755</c:v>
                  </c:pt>
                  <c:pt idx="20">
                    <c:v>0.256158656106408</c:v>
                  </c:pt>
                  <c:pt idx="21">
                    <c:v>0.167091474330523</c:v>
                  </c:pt>
                  <c:pt idx="22">
                    <c:v>0.305765105424448</c:v>
                  </c:pt>
                </c:numCache>
              </c:numRef>
            </c:minus>
            <c:spPr>
              <a:ln w="31750">
                <a:solidFill>
                  <a:srgbClr val="A0D671"/>
                </a:solidFill>
              </a:ln>
            </c:spPr>
          </c:errBars>
          <c:xVal>
            <c:numRef>
              <c:f>MPZ!$N$57:$N$79</c:f>
              <c:numCache>
                <c:formatCode>General</c:formatCode>
                <c:ptCount val="23"/>
                <c:pt idx="0">
                  <c:v>56.0</c:v>
                </c:pt>
                <c:pt idx="1">
                  <c:v>57.0</c:v>
                </c:pt>
                <c:pt idx="2">
                  <c:v>58.0</c:v>
                </c:pt>
                <c:pt idx="3">
                  <c:v>59.0</c:v>
                </c:pt>
                <c:pt idx="4">
                  <c:v>60.0</c:v>
                </c:pt>
                <c:pt idx="5">
                  <c:v>61.0</c:v>
                </c:pt>
                <c:pt idx="6">
                  <c:v>62.0</c:v>
                </c:pt>
                <c:pt idx="7">
                  <c:v>63.0</c:v>
                </c:pt>
                <c:pt idx="8">
                  <c:v>64.0</c:v>
                </c:pt>
                <c:pt idx="9">
                  <c:v>65.0</c:v>
                </c:pt>
                <c:pt idx="10">
                  <c:v>66.0</c:v>
                </c:pt>
                <c:pt idx="11">
                  <c:v>67.0</c:v>
                </c:pt>
                <c:pt idx="12">
                  <c:v>68.0</c:v>
                </c:pt>
                <c:pt idx="13">
                  <c:v>69.0</c:v>
                </c:pt>
                <c:pt idx="14">
                  <c:v>70.0</c:v>
                </c:pt>
                <c:pt idx="15">
                  <c:v>71.0</c:v>
                </c:pt>
                <c:pt idx="16">
                  <c:v>72.0</c:v>
                </c:pt>
                <c:pt idx="17">
                  <c:v>73.0</c:v>
                </c:pt>
                <c:pt idx="18">
                  <c:v>74.0</c:v>
                </c:pt>
                <c:pt idx="19">
                  <c:v>75.0</c:v>
                </c:pt>
                <c:pt idx="20">
                  <c:v>76.0</c:v>
                </c:pt>
                <c:pt idx="21">
                  <c:v>77.0</c:v>
                </c:pt>
                <c:pt idx="22">
                  <c:v>78.0</c:v>
                </c:pt>
              </c:numCache>
            </c:numRef>
          </c:xVal>
          <c:yVal>
            <c:numRef>
              <c:f>MPZ!$L$57:$L$79</c:f>
              <c:numCache>
                <c:formatCode>General</c:formatCode>
                <c:ptCount val="23"/>
                <c:pt idx="0">
                  <c:v>0.753179727361858</c:v>
                </c:pt>
                <c:pt idx="1">
                  <c:v>0.95078382674567</c:v>
                </c:pt>
                <c:pt idx="2">
                  <c:v>0.864499705284357</c:v>
                </c:pt>
                <c:pt idx="3">
                  <c:v>0.718439801438835</c:v>
                </c:pt>
                <c:pt idx="4">
                  <c:v>0.578735335127353</c:v>
                </c:pt>
                <c:pt idx="5">
                  <c:v>0.441449217001039</c:v>
                </c:pt>
                <c:pt idx="6">
                  <c:v>0.377722711169662</c:v>
                </c:pt>
                <c:pt idx="7">
                  <c:v>0.224155288484129</c:v>
                </c:pt>
                <c:pt idx="8">
                  <c:v>0.447998453503708</c:v>
                </c:pt>
                <c:pt idx="9">
                  <c:v>0.390455985113512</c:v>
                </c:pt>
                <c:pt idx="10">
                  <c:v>0.436801450278513</c:v>
                </c:pt>
                <c:pt idx="11">
                  <c:v>0.228758987853236</c:v>
                </c:pt>
                <c:pt idx="12">
                  <c:v>0.389127390927822</c:v>
                </c:pt>
                <c:pt idx="13">
                  <c:v>0.243315578978071</c:v>
                </c:pt>
                <c:pt idx="14">
                  <c:v>0.175500547920325</c:v>
                </c:pt>
                <c:pt idx="15">
                  <c:v>0.136329540051259</c:v>
                </c:pt>
                <c:pt idx="16">
                  <c:v>0.112172839464092</c:v>
                </c:pt>
                <c:pt idx="17">
                  <c:v>0.158469854886936</c:v>
                </c:pt>
                <c:pt idx="18">
                  <c:v>0.127213441078418</c:v>
                </c:pt>
                <c:pt idx="19">
                  <c:v>0.183277827133755</c:v>
                </c:pt>
                <c:pt idx="20">
                  <c:v>0.256158656106408</c:v>
                </c:pt>
                <c:pt idx="21">
                  <c:v>0.167091474330523</c:v>
                </c:pt>
                <c:pt idx="22">
                  <c:v>0.305765105424448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4175256"/>
        <c:axId val="-2114008264"/>
      </c:scatterChart>
      <c:valAx>
        <c:axId val="-2114175256"/>
        <c:scaling>
          <c:orientation val="minMax"/>
          <c:max val="78.0"/>
          <c:min val="0.0"/>
        </c:scaling>
        <c:delete val="1"/>
        <c:axPos val="b"/>
        <c:numFmt formatCode="General" sourceLinked="1"/>
        <c:majorTickMark val="out"/>
        <c:minorTickMark val="none"/>
        <c:tickLblPos val="nextTo"/>
        <c:crossAx val="-2114008264"/>
        <c:crosses val="autoZero"/>
        <c:crossBetween val="midCat"/>
      </c:valAx>
      <c:valAx>
        <c:axId val="-211400826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Normalized</a:t>
                </a:r>
                <a:r>
                  <a:rPr lang="en-US" baseline="0"/>
                  <a:t> Intensity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4175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Loop 1-36</c:v>
          </c:tx>
          <c:spPr>
            <a:ln w="47625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1.0</c:v>
                </c:pt>
              </c:numLit>
            </c:plus>
            <c:minus>
              <c:numRef>
                <c:f>'rhodopsin EL1-EL3'!$L$2:$L$11</c:f>
                <c:numCache>
                  <c:formatCode>General</c:formatCode>
                  <c:ptCount val="10"/>
                  <c:pt idx="0">
                    <c:v>0.20164570627232</c:v>
                  </c:pt>
                  <c:pt idx="1">
                    <c:v>0.288257026835676</c:v>
                  </c:pt>
                  <c:pt idx="2">
                    <c:v>0.152291584180623</c:v>
                  </c:pt>
                  <c:pt idx="3">
                    <c:v>0.156237505192964</c:v>
                  </c:pt>
                  <c:pt idx="4">
                    <c:v>0.114654055972835</c:v>
                  </c:pt>
                  <c:pt idx="5">
                    <c:v>0.0981462826181509</c:v>
                  </c:pt>
                  <c:pt idx="6">
                    <c:v>0.0915836442610193</c:v>
                  </c:pt>
                  <c:pt idx="7">
                    <c:v>0.126065410863388</c:v>
                  </c:pt>
                  <c:pt idx="8">
                    <c:v>0.123655924464564</c:v>
                  </c:pt>
                  <c:pt idx="9">
                    <c:v>0.242919528079062</c:v>
                  </c:pt>
                </c:numCache>
              </c:numRef>
            </c:minus>
            <c:spPr>
              <a:ln w="31750">
                <a:solidFill>
                  <a:srgbClr val="000090"/>
                </a:solidFill>
              </a:ln>
            </c:spPr>
          </c:errBars>
          <c:xVal>
            <c:numRef>
              <c:f>'rhodopsin EL1-EL3'!$N$2:$N$11</c:f>
              <c:numCache>
                <c:formatCode>General</c:formatCode>
                <c:ptCount val="1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</c:numCache>
            </c:numRef>
          </c:xVal>
          <c:yVal>
            <c:numRef>
              <c:f>'rhodopsin EL1-EL3'!$L$2:$L$11</c:f>
              <c:numCache>
                <c:formatCode>General</c:formatCode>
                <c:ptCount val="10"/>
                <c:pt idx="0">
                  <c:v>0.20164570627232</c:v>
                </c:pt>
                <c:pt idx="1">
                  <c:v>0.288257026835676</c:v>
                </c:pt>
                <c:pt idx="2">
                  <c:v>0.152291584180623</c:v>
                </c:pt>
                <c:pt idx="3">
                  <c:v>0.156237505192964</c:v>
                </c:pt>
                <c:pt idx="4">
                  <c:v>0.114654055972835</c:v>
                </c:pt>
                <c:pt idx="5">
                  <c:v>0.0981462826181509</c:v>
                </c:pt>
                <c:pt idx="6">
                  <c:v>0.0915836442610193</c:v>
                </c:pt>
                <c:pt idx="7">
                  <c:v>0.126065410863388</c:v>
                </c:pt>
                <c:pt idx="8">
                  <c:v>0.123655924464564</c:v>
                </c:pt>
                <c:pt idx="9">
                  <c:v>0.242919528079062</c:v>
                </c:pt>
              </c:numCache>
            </c:numRef>
          </c:yVal>
          <c:smooth val="0"/>
        </c:ser>
        <c:ser>
          <c:idx val="1"/>
          <c:order val="1"/>
          <c:tx>
            <c:v>Loop 97-110</c:v>
          </c:tx>
          <c:spPr>
            <a:ln w="47625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1.0</c:v>
                </c:pt>
              </c:numLit>
            </c:plus>
            <c:minus>
              <c:numRef>
                <c:f>'rhodopsin EL1-EL3'!$L$12:$L$16</c:f>
                <c:numCache>
                  <c:formatCode>General</c:formatCode>
                  <c:ptCount val="5"/>
                  <c:pt idx="0">
                    <c:v>0.217168035528649</c:v>
                  </c:pt>
                  <c:pt idx="1">
                    <c:v>0.266661855658039</c:v>
                  </c:pt>
                  <c:pt idx="2">
                    <c:v>0.278619568842608</c:v>
                  </c:pt>
                  <c:pt idx="3">
                    <c:v>0.119617602830433</c:v>
                  </c:pt>
                  <c:pt idx="4">
                    <c:v>0.380861466356422</c:v>
                  </c:pt>
                </c:numCache>
              </c:numRef>
            </c:minus>
            <c:spPr>
              <a:ln w="31750"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errBars>
          <c:xVal>
            <c:numRef>
              <c:f>'rhodopsin EL1-EL3'!$N$12:$N$16</c:f>
              <c:numCache>
                <c:formatCode>General</c:formatCode>
                <c:ptCount val="5"/>
                <c:pt idx="0">
                  <c:v>11.0</c:v>
                </c:pt>
                <c:pt idx="1">
                  <c:v>12.0</c:v>
                </c:pt>
                <c:pt idx="2">
                  <c:v>13.0</c:v>
                </c:pt>
                <c:pt idx="3">
                  <c:v>14.0</c:v>
                </c:pt>
                <c:pt idx="4">
                  <c:v>15.0</c:v>
                </c:pt>
              </c:numCache>
            </c:numRef>
          </c:xVal>
          <c:yVal>
            <c:numRef>
              <c:f>'rhodopsin EL1-EL3'!$L$12:$L$16</c:f>
              <c:numCache>
                <c:formatCode>General</c:formatCode>
                <c:ptCount val="5"/>
                <c:pt idx="0">
                  <c:v>0.217168035528649</c:v>
                </c:pt>
                <c:pt idx="1">
                  <c:v>0.266661855658039</c:v>
                </c:pt>
                <c:pt idx="2">
                  <c:v>0.278619568842608</c:v>
                </c:pt>
                <c:pt idx="3">
                  <c:v>0.119617602830433</c:v>
                </c:pt>
                <c:pt idx="4">
                  <c:v>0.380861466356422</c:v>
                </c:pt>
              </c:numCache>
            </c:numRef>
          </c:yVal>
          <c:smooth val="0"/>
        </c:ser>
        <c:ser>
          <c:idx val="2"/>
          <c:order val="2"/>
          <c:tx>
            <c:v>Loop 174-202</c:v>
          </c:tx>
          <c:spPr>
            <a:ln w="47625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1.0</c:v>
                </c:pt>
              </c:numLit>
            </c:plus>
            <c:minus>
              <c:numRef>
                <c:f>'rhodopsin EL1-EL3'!$L$17:$L$26</c:f>
                <c:numCache>
                  <c:formatCode>General</c:formatCode>
                  <c:ptCount val="10"/>
                  <c:pt idx="0">
                    <c:v>0.280367379021012</c:v>
                  </c:pt>
                  <c:pt idx="1">
                    <c:v>0.0963911584063599</c:v>
                  </c:pt>
                  <c:pt idx="2">
                    <c:v>0.326807590211288</c:v>
                  </c:pt>
                  <c:pt idx="3">
                    <c:v>0.404143253633124</c:v>
                  </c:pt>
                  <c:pt idx="4">
                    <c:v>0.414762254906741</c:v>
                  </c:pt>
                  <c:pt idx="5">
                    <c:v>0.362922092866769</c:v>
                  </c:pt>
                  <c:pt idx="6">
                    <c:v>0.346327526315892</c:v>
                  </c:pt>
                  <c:pt idx="7">
                    <c:v>0.212122083894889</c:v>
                  </c:pt>
                  <c:pt idx="8">
                    <c:v>0.229609206320105</c:v>
                  </c:pt>
                  <c:pt idx="9">
                    <c:v>0.0716997130948503</c:v>
                  </c:pt>
                </c:numCache>
              </c:numRef>
            </c:minus>
            <c:spPr>
              <a:ln w="31750">
                <a:solidFill>
                  <a:schemeClr val="accent5"/>
                </a:solidFill>
              </a:ln>
            </c:spPr>
          </c:errBars>
          <c:xVal>
            <c:numRef>
              <c:f>'rhodopsin EL1-EL3'!$N$17:$N$26</c:f>
              <c:numCache>
                <c:formatCode>General</c:formatCode>
                <c:ptCount val="10"/>
                <c:pt idx="0">
                  <c:v>16.0</c:v>
                </c:pt>
                <c:pt idx="1">
                  <c:v>17.0</c:v>
                </c:pt>
                <c:pt idx="2">
                  <c:v>18.0</c:v>
                </c:pt>
                <c:pt idx="3">
                  <c:v>19.0</c:v>
                </c:pt>
                <c:pt idx="4">
                  <c:v>20.0</c:v>
                </c:pt>
                <c:pt idx="5">
                  <c:v>21.0</c:v>
                </c:pt>
                <c:pt idx="6">
                  <c:v>22.0</c:v>
                </c:pt>
                <c:pt idx="7">
                  <c:v>23.0</c:v>
                </c:pt>
                <c:pt idx="8">
                  <c:v>24.0</c:v>
                </c:pt>
                <c:pt idx="9">
                  <c:v>25.0</c:v>
                </c:pt>
              </c:numCache>
            </c:numRef>
          </c:xVal>
          <c:yVal>
            <c:numRef>
              <c:f>'rhodopsin EL1-EL3'!$L$17:$L$26</c:f>
              <c:numCache>
                <c:formatCode>General</c:formatCode>
                <c:ptCount val="10"/>
                <c:pt idx="0">
                  <c:v>0.280367379021012</c:v>
                </c:pt>
                <c:pt idx="1">
                  <c:v>0.0963911584063599</c:v>
                </c:pt>
                <c:pt idx="2">
                  <c:v>0.326807590211288</c:v>
                </c:pt>
                <c:pt idx="3">
                  <c:v>0.404143253633124</c:v>
                </c:pt>
                <c:pt idx="4">
                  <c:v>0.414762254906741</c:v>
                </c:pt>
                <c:pt idx="5">
                  <c:v>0.362922092866769</c:v>
                </c:pt>
                <c:pt idx="6">
                  <c:v>0.346327526315892</c:v>
                </c:pt>
                <c:pt idx="7">
                  <c:v>0.212122083894889</c:v>
                </c:pt>
                <c:pt idx="8">
                  <c:v>0.229609206320105</c:v>
                </c:pt>
                <c:pt idx="9">
                  <c:v>0.0716997130948503</c:v>
                </c:pt>
              </c:numCache>
            </c:numRef>
          </c:yVal>
          <c:smooth val="0"/>
        </c:ser>
        <c:ser>
          <c:idx val="3"/>
          <c:order val="3"/>
          <c:tx>
            <c:v>Loop 275-286</c:v>
          </c:tx>
          <c:spPr>
            <a:ln w="47625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1.0</c:v>
                </c:pt>
              </c:numLit>
            </c:plus>
            <c:minus>
              <c:numRef>
                <c:f>'rhodopsin EL1-EL3'!$L$27:$L$29</c:f>
                <c:numCache>
                  <c:formatCode>General</c:formatCode>
                  <c:ptCount val="3"/>
                  <c:pt idx="0">
                    <c:v>0.0780343974114173</c:v>
                  </c:pt>
                  <c:pt idx="1">
                    <c:v>0.0878013137954372</c:v>
                  </c:pt>
                  <c:pt idx="2">
                    <c:v>0.0823584539498706</c:v>
                  </c:pt>
                </c:numCache>
              </c:numRef>
            </c:minus>
            <c:spPr>
              <a:ln w="31750">
                <a:solidFill>
                  <a:schemeClr val="accent5">
                    <a:lumMod val="50000"/>
                  </a:schemeClr>
                </a:solidFill>
              </a:ln>
            </c:spPr>
          </c:errBars>
          <c:xVal>
            <c:numRef>
              <c:f>'rhodopsin EL1-EL3'!$N$27:$N$29</c:f>
              <c:numCache>
                <c:formatCode>General</c:formatCode>
                <c:ptCount val="3"/>
                <c:pt idx="0">
                  <c:v>26.0</c:v>
                </c:pt>
                <c:pt idx="1">
                  <c:v>27.0</c:v>
                </c:pt>
                <c:pt idx="2">
                  <c:v>28.0</c:v>
                </c:pt>
              </c:numCache>
            </c:numRef>
          </c:xVal>
          <c:yVal>
            <c:numRef>
              <c:f>'rhodopsin EL1-EL3'!$L$27:$L$29</c:f>
              <c:numCache>
                <c:formatCode>General</c:formatCode>
                <c:ptCount val="3"/>
                <c:pt idx="0">
                  <c:v>0.0780343974114173</c:v>
                </c:pt>
                <c:pt idx="1">
                  <c:v>0.0878013137954372</c:v>
                </c:pt>
                <c:pt idx="2">
                  <c:v>0.0823584539498706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0803016"/>
        <c:axId val="-2070799896"/>
      </c:scatterChart>
      <c:valAx>
        <c:axId val="-2070803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70799896"/>
        <c:crosses val="autoZero"/>
        <c:crossBetween val="midCat"/>
      </c:valAx>
      <c:valAx>
        <c:axId val="-207079989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Normalized Intensity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0803016"/>
        <c:crosses val="autoZero"/>
        <c:crossBetween val="midCat"/>
        <c:majorUnit val="0.2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Fc-DR5 ECD</c:v>
          </c:tx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7EB66"/>
              </a:solidFill>
              <a:ln w="19050">
                <a:solidFill>
                  <a:srgbClr val="BD9622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rgbClr val="F7EB66"/>
              </a:solidFill>
              <a:ln w="19050">
                <a:solidFill>
                  <a:srgbClr val="BD9622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rgbClr val="F7EB66"/>
              </a:solidFill>
              <a:ln w="19050">
                <a:solidFill>
                  <a:srgbClr val="BD9622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Pt>
            <c:idx val="1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accent2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accent2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rgbClr val="0000FF"/>
                </a:solidFill>
              </a:ln>
            </c:spPr>
          </c:dPt>
          <c:dPt>
            <c:idx val="17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rgbClr val="0000FF"/>
                </a:solidFill>
              </a:ln>
            </c:spPr>
          </c:dPt>
          <c:dPt>
            <c:idx val="18"/>
            <c:invertIfNegative val="0"/>
            <c:bubble3D val="0"/>
            <c:spPr>
              <a:solidFill>
                <a:srgbClr val="8EB4E8"/>
              </a:solidFill>
              <a:ln w="19050">
                <a:solidFill>
                  <a:srgbClr val="1436B7"/>
                </a:solidFill>
              </a:ln>
            </c:spPr>
          </c:dPt>
          <c:dPt>
            <c:idx val="19"/>
            <c:invertIfNegative val="0"/>
            <c:bubble3D val="0"/>
            <c:spPr>
              <a:solidFill>
                <a:srgbClr val="8EB4E8"/>
              </a:solidFill>
              <a:ln w="19050">
                <a:solidFill>
                  <a:srgbClr val="1436B7"/>
                </a:solidFill>
              </a:ln>
            </c:spPr>
          </c:dPt>
          <c:cat>
            <c:strRef>
              <c:f>'aa comp'!$U$2:$U$19</c:f>
              <c:strCache>
                <c:ptCount val="18"/>
                <c:pt idx="0">
                  <c:v>Ala</c:v>
                </c:pt>
                <c:pt idx="1">
                  <c:v>Gly</c:v>
                </c:pt>
                <c:pt idx="2">
                  <c:v>Ile</c:v>
                </c:pt>
                <c:pt idx="3">
                  <c:v>Leu</c:v>
                </c:pt>
                <c:pt idx="4">
                  <c:v>Val</c:v>
                </c:pt>
                <c:pt idx="5">
                  <c:v>Phe</c:v>
                </c:pt>
                <c:pt idx="6">
                  <c:v>Trp</c:v>
                </c:pt>
                <c:pt idx="7">
                  <c:v>Tyr</c:v>
                </c:pt>
                <c:pt idx="8">
                  <c:v>Pro</c:v>
                </c:pt>
                <c:pt idx="9">
                  <c:v>Cys</c:v>
                </c:pt>
                <c:pt idx="10">
                  <c:v>Gln</c:v>
                </c:pt>
                <c:pt idx="11">
                  <c:v>His</c:v>
                </c:pt>
                <c:pt idx="12">
                  <c:v>Ser</c:v>
                </c:pt>
                <c:pt idx="13">
                  <c:v>Thr</c:v>
                </c:pt>
                <c:pt idx="14">
                  <c:v>Asp</c:v>
                </c:pt>
                <c:pt idx="15">
                  <c:v>Glu</c:v>
                </c:pt>
                <c:pt idx="16">
                  <c:v>Arg</c:v>
                </c:pt>
                <c:pt idx="17">
                  <c:v>Lys</c:v>
                </c:pt>
              </c:strCache>
            </c:strRef>
          </c:cat>
          <c:val>
            <c:numRef>
              <c:f>'aa comp'!$X$2:$X$19</c:f>
              <c:numCache>
                <c:formatCode>General</c:formatCode>
                <c:ptCount val="18"/>
                <c:pt idx="0">
                  <c:v>1.166666666666667</c:v>
                </c:pt>
                <c:pt idx="1">
                  <c:v>1.023255813953488</c:v>
                </c:pt>
                <c:pt idx="2">
                  <c:v>1.66</c:v>
                </c:pt>
                <c:pt idx="3">
                  <c:v>2.802325581395349</c:v>
                </c:pt>
                <c:pt idx="4">
                  <c:v>0.731707317073171</c:v>
                </c:pt>
                <c:pt idx="5">
                  <c:v>1.085106382978723</c:v>
                </c:pt>
                <c:pt idx="6">
                  <c:v>1.681818181818182</c:v>
                </c:pt>
                <c:pt idx="7">
                  <c:v>1.298245614035087</c:v>
                </c:pt>
                <c:pt idx="8">
                  <c:v>0.339285714285714</c:v>
                </c:pt>
                <c:pt idx="9">
                  <c:v>1.210526315789474</c:v>
                </c:pt>
                <c:pt idx="10">
                  <c:v>1.024390243902439</c:v>
                </c:pt>
                <c:pt idx="11">
                  <c:v>0.409090909090909</c:v>
                </c:pt>
                <c:pt idx="12">
                  <c:v>0.344086021505376</c:v>
                </c:pt>
                <c:pt idx="13">
                  <c:v>0.28</c:v>
                </c:pt>
                <c:pt idx="14">
                  <c:v>0.711111111111111</c:v>
                </c:pt>
                <c:pt idx="15">
                  <c:v>0.387755102040816</c:v>
                </c:pt>
                <c:pt idx="16">
                  <c:v>2.109090909090909</c:v>
                </c:pt>
                <c:pt idx="17">
                  <c:v>0.104166666666667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2281832"/>
        <c:axId val="-2122207480"/>
      </c:barChart>
      <c:catAx>
        <c:axId val="-2122281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-2122207480"/>
        <c:crossesAt val="1.0"/>
        <c:auto val="1"/>
        <c:lblAlgn val="ctr"/>
        <c:lblOffset val="100"/>
        <c:noMultiLvlLbl val="0"/>
      </c:catAx>
      <c:valAx>
        <c:axId val="-2122207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/>
                  <a:t>Amino</a:t>
                </a:r>
                <a:r>
                  <a:rPr lang="en-US" sz="1000" baseline="0"/>
                  <a:t> acid enrichment ratio</a:t>
                </a:r>
                <a:endParaRPr lang="en-US" sz="1000"/>
              </a:p>
            </c:rich>
          </c:tx>
          <c:layout>
            <c:manualLayout>
              <c:xMode val="edge"/>
              <c:yMode val="edge"/>
              <c:x val="0.0258364840958757"/>
              <c:y val="0.2099337204061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-2122281832"/>
        <c:crossesAt val="1.0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474135</xdr:colOff>
      <xdr:row>10</xdr:row>
      <xdr:rowOff>143933</xdr:rowOff>
    </xdr:from>
    <xdr:to>
      <xdr:col>11</xdr:col>
      <xdr:colOff>203201</xdr:colOff>
      <xdr:row>19</xdr:row>
      <xdr:rowOff>33866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33</xdr:row>
      <xdr:rowOff>50800</xdr:rowOff>
    </xdr:from>
    <xdr:to>
      <xdr:col>8</xdr:col>
      <xdr:colOff>177800</xdr:colOff>
      <xdr:row>42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23</xdr:row>
      <xdr:rowOff>0</xdr:rowOff>
    </xdr:from>
    <xdr:to>
      <xdr:col>20</xdr:col>
      <xdr:colOff>901700</xdr:colOff>
      <xdr:row>46</xdr:row>
      <xdr:rowOff>127000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workbookViewId="0">
      <selection activeCell="A43" sqref="A43"/>
    </sheetView>
  </sheetViews>
  <sheetFormatPr baseColWidth="10" defaultRowHeight="15" x14ac:dyDescent="0"/>
  <cols>
    <col min="1" max="1" width="26.28515625" customWidth="1"/>
    <col min="11" max="11" width="26.5703125" customWidth="1"/>
    <col min="13" max="13" width="19.710937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t="s">
        <v>11</v>
      </c>
      <c r="M1" t="s">
        <v>12</v>
      </c>
      <c r="N1" t="s">
        <v>13</v>
      </c>
    </row>
    <row r="2" spans="1:14">
      <c r="A2" s="1" t="s">
        <v>14</v>
      </c>
      <c r="B2" s="1" t="s">
        <v>15</v>
      </c>
      <c r="C2" s="1">
        <v>17</v>
      </c>
      <c r="D2">
        <v>37</v>
      </c>
      <c r="E2">
        <v>1.0999999999999999E-2</v>
      </c>
      <c r="F2">
        <v>9494.3780000000006</v>
      </c>
      <c r="G2">
        <v>6154</v>
      </c>
      <c r="H2">
        <v>16150</v>
      </c>
      <c r="I2">
        <v>108.059</v>
      </c>
      <c r="J2">
        <v>1481123</v>
      </c>
      <c r="K2">
        <f t="shared" ref="K2:K65" si="0">J2-72466</f>
        <v>1408657</v>
      </c>
      <c r="L2">
        <f>K2/4107349</f>
        <v>0.3429601429048274</v>
      </c>
      <c r="M2" t="s">
        <v>16</v>
      </c>
      <c r="N2">
        <v>1</v>
      </c>
    </row>
    <row r="3" spans="1:14">
      <c r="A3" s="1" t="s">
        <v>17</v>
      </c>
      <c r="B3" s="1" t="s">
        <v>15</v>
      </c>
      <c r="C3" s="1">
        <v>18</v>
      </c>
      <c r="D3">
        <v>38</v>
      </c>
      <c r="E3">
        <v>1.0999999999999999E-2</v>
      </c>
      <c r="F3">
        <v>8862.4419999999991</v>
      </c>
      <c r="G3">
        <v>5271</v>
      </c>
      <c r="H3">
        <v>16820</v>
      </c>
      <c r="I3">
        <v>100.866</v>
      </c>
      <c r="J3">
        <v>1382541</v>
      </c>
      <c r="K3">
        <f t="shared" si="0"/>
        <v>1310075</v>
      </c>
      <c r="L3">
        <f t="shared" ref="L3:L66" si="1">K3/4107349</f>
        <v>0.31895877365181291</v>
      </c>
      <c r="M3" t="s">
        <v>16</v>
      </c>
      <c r="N3">
        <v>2</v>
      </c>
    </row>
    <row r="4" spans="1:14">
      <c r="A4" s="1" t="s">
        <v>18</v>
      </c>
      <c r="B4" s="1" t="s">
        <v>15</v>
      </c>
      <c r="C4" s="1">
        <v>19</v>
      </c>
      <c r="D4">
        <v>39</v>
      </c>
      <c r="E4">
        <v>1.0999999999999999E-2</v>
      </c>
      <c r="F4">
        <v>5487.8329999999996</v>
      </c>
      <c r="G4">
        <v>4425</v>
      </c>
      <c r="H4">
        <v>7385</v>
      </c>
      <c r="I4">
        <v>62.459000000000003</v>
      </c>
      <c r="J4">
        <v>856102</v>
      </c>
      <c r="K4">
        <f t="shared" si="0"/>
        <v>783636</v>
      </c>
      <c r="L4">
        <f t="shared" si="1"/>
        <v>0.19078875449833943</v>
      </c>
      <c r="M4" t="s">
        <v>16</v>
      </c>
      <c r="N4">
        <v>3</v>
      </c>
    </row>
    <row r="5" spans="1:14">
      <c r="A5" s="1" t="s">
        <v>19</v>
      </c>
      <c r="B5" s="1" t="s">
        <v>15</v>
      </c>
      <c r="C5" s="1">
        <v>20</v>
      </c>
      <c r="D5">
        <v>40</v>
      </c>
      <c r="E5">
        <v>1.0999999999999999E-2</v>
      </c>
      <c r="F5">
        <v>3798.538</v>
      </c>
      <c r="G5">
        <v>3028</v>
      </c>
      <c r="H5">
        <v>5021</v>
      </c>
      <c r="I5">
        <v>43.231999999999999</v>
      </c>
      <c r="J5">
        <v>592572</v>
      </c>
      <c r="K5">
        <f t="shared" si="0"/>
        <v>520106</v>
      </c>
      <c r="L5">
        <f t="shared" si="1"/>
        <v>0.12662814871587488</v>
      </c>
      <c r="M5" t="s">
        <v>16</v>
      </c>
      <c r="N5">
        <v>4</v>
      </c>
    </row>
    <row r="6" spans="1:14">
      <c r="A6" s="1" t="s">
        <v>20</v>
      </c>
      <c r="B6" s="1" t="s">
        <v>21</v>
      </c>
      <c r="C6" s="1">
        <v>1</v>
      </c>
      <c r="D6">
        <v>41</v>
      </c>
      <c r="E6">
        <v>1.0999999999999999E-2</v>
      </c>
      <c r="F6">
        <v>5667.1989999999996</v>
      </c>
      <c r="G6">
        <v>3505</v>
      </c>
      <c r="H6">
        <v>8253</v>
      </c>
      <c r="I6">
        <v>64.5</v>
      </c>
      <c r="J6">
        <v>884083</v>
      </c>
      <c r="K6">
        <f t="shared" si="0"/>
        <v>811617</v>
      </c>
      <c r="L6">
        <f t="shared" si="1"/>
        <v>0.19760117779131989</v>
      </c>
      <c r="M6" t="s">
        <v>16</v>
      </c>
      <c r="N6">
        <v>5</v>
      </c>
    </row>
    <row r="7" spans="1:14">
      <c r="A7" s="1" t="s">
        <v>22</v>
      </c>
      <c r="B7" s="1" t="s">
        <v>21</v>
      </c>
      <c r="C7" s="1">
        <v>2</v>
      </c>
      <c r="D7">
        <v>42</v>
      </c>
      <c r="E7">
        <v>1.0999999999999999E-2</v>
      </c>
      <c r="F7">
        <v>4132.1729999999998</v>
      </c>
      <c r="G7">
        <v>2839</v>
      </c>
      <c r="H7">
        <v>8351</v>
      </c>
      <c r="I7">
        <v>47.03</v>
      </c>
      <c r="J7">
        <v>644619</v>
      </c>
      <c r="K7">
        <f t="shared" si="0"/>
        <v>572153</v>
      </c>
      <c r="L7">
        <f t="shared" si="1"/>
        <v>0.13929982575135447</v>
      </c>
      <c r="M7" t="s">
        <v>23</v>
      </c>
      <c r="N7">
        <v>6</v>
      </c>
    </row>
    <row r="8" spans="1:14">
      <c r="A8" s="1" t="s">
        <v>24</v>
      </c>
      <c r="B8" s="1" t="s">
        <v>21</v>
      </c>
      <c r="C8" s="1">
        <v>3</v>
      </c>
      <c r="D8">
        <v>43</v>
      </c>
      <c r="E8">
        <v>1.0999999999999999E-2</v>
      </c>
      <c r="F8">
        <v>10354.936</v>
      </c>
      <c r="G8">
        <v>5496</v>
      </c>
      <c r="H8">
        <v>14527</v>
      </c>
      <c r="I8">
        <v>117.85299999999999</v>
      </c>
      <c r="J8">
        <v>1615370</v>
      </c>
      <c r="K8">
        <f t="shared" si="0"/>
        <v>1542904</v>
      </c>
      <c r="L8">
        <f t="shared" si="1"/>
        <v>0.37564472850980035</v>
      </c>
      <c r="M8" t="s">
        <v>23</v>
      </c>
      <c r="N8">
        <v>7</v>
      </c>
    </row>
    <row r="9" spans="1:14">
      <c r="A9" s="1" t="s">
        <v>25</v>
      </c>
      <c r="B9" s="1" t="s">
        <v>21</v>
      </c>
      <c r="C9" s="1">
        <v>4</v>
      </c>
      <c r="D9">
        <v>44</v>
      </c>
      <c r="E9">
        <v>1.0999999999999999E-2</v>
      </c>
      <c r="F9">
        <v>10056.897000000001</v>
      </c>
      <c r="G9">
        <v>5409</v>
      </c>
      <c r="H9">
        <v>14853</v>
      </c>
      <c r="I9">
        <v>114.461</v>
      </c>
      <c r="J9">
        <v>1568876</v>
      </c>
      <c r="K9">
        <f t="shared" si="0"/>
        <v>1496410</v>
      </c>
      <c r="L9">
        <f t="shared" si="1"/>
        <v>0.36432501839994602</v>
      </c>
      <c r="M9" t="s">
        <v>23</v>
      </c>
      <c r="N9">
        <v>8</v>
      </c>
    </row>
    <row r="10" spans="1:14">
      <c r="A10" s="1" t="s">
        <v>26</v>
      </c>
      <c r="B10" s="1" t="s">
        <v>21</v>
      </c>
      <c r="C10" s="1">
        <v>5</v>
      </c>
      <c r="D10">
        <v>45</v>
      </c>
      <c r="E10">
        <v>1.0999999999999999E-2</v>
      </c>
      <c r="F10">
        <v>10419.481</v>
      </c>
      <c r="G10">
        <v>6084</v>
      </c>
      <c r="H10">
        <v>15362</v>
      </c>
      <c r="I10">
        <v>118.587</v>
      </c>
      <c r="J10">
        <v>1625439</v>
      </c>
      <c r="K10">
        <f t="shared" si="0"/>
        <v>1552973</v>
      </c>
      <c r="L10">
        <f t="shared" si="1"/>
        <v>0.37809618807654283</v>
      </c>
      <c r="M10" t="s">
        <v>23</v>
      </c>
      <c r="N10">
        <v>9</v>
      </c>
    </row>
    <row r="11" spans="1:14">
      <c r="A11" s="1" t="s">
        <v>27</v>
      </c>
      <c r="B11" s="1" t="s">
        <v>21</v>
      </c>
      <c r="C11" s="1">
        <v>6</v>
      </c>
      <c r="D11">
        <v>46</v>
      </c>
      <c r="E11">
        <v>1.0999999999999999E-2</v>
      </c>
      <c r="F11">
        <v>7590.16</v>
      </c>
      <c r="G11">
        <v>4274</v>
      </c>
      <c r="H11">
        <v>11396</v>
      </c>
      <c r="I11">
        <v>86.385999999999996</v>
      </c>
      <c r="J11">
        <v>1184065</v>
      </c>
      <c r="K11">
        <f t="shared" si="0"/>
        <v>1111599</v>
      </c>
      <c r="L11">
        <f t="shared" si="1"/>
        <v>0.27063660770000308</v>
      </c>
      <c r="M11" t="s">
        <v>23</v>
      </c>
      <c r="N11">
        <v>10</v>
      </c>
    </row>
    <row r="12" spans="1:14">
      <c r="A12" s="1" t="s">
        <v>28</v>
      </c>
      <c r="B12" s="1" t="s">
        <v>21</v>
      </c>
      <c r="C12" s="1">
        <v>7</v>
      </c>
      <c r="D12">
        <v>47</v>
      </c>
      <c r="E12">
        <v>1.0999999999999999E-2</v>
      </c>
      <c r="F12">
        <v>8439.7880000000005</v>
      </c>
      <c r="G12">
        <v>3439</v>
      </c>
      <c r="H12">
        <v>13765</v>
      </c>
      <c r="I12">
        <v>96.055999999999997</v>
      </c>
      <c r="J12">
        <v>1316607</v>
      </c>
      <c r="K12">
        <f t="shared" si="0"/>
        <v>1244141</v>
      </c>
      <c r="L12">
        <f t="shared" si="1"/>
        <v>0.3029060837050857</v>
      </c>
      <c r="M12" t="s">
        <v>23</v>
      </c>
      <c r="N12">
        <v>11</v>
      </c>
    </row>
    <row r="13" spans="1:14">
      <c r="A13" s="1" t="s">
        <v>29</v>
      </c>
      <c r="B13" s="1" t="s">
        <v>21</v>
      </c>
      <c r="C13" s="1">
        <v>8</v>
      </c>
      <c r="D13">
        <v>48</v>
      </c>
      <c r="E13">
        <v>1.0999999999999999E-2</v>
      </c>
      <c r="F13">
        <v>5624.7879999999996</v>
      </c>
      <c r="G13">
        <v>3500</v>
      </c>
      <c r="H13">
        <v>8372</v>
      </c>
      <c r="I13">
        <v>64.018000000000001</v>
      </c>
      <c r="J13">
        <v>877467</v>
      </c>
      <c r="K13">
        <f t="shared" si="0"/>
        <v>805001</v>
      </c>
      <c r="L13">
        <f t="shared" si="1"/>
        <v>0.19599040646412078</v>
      </c>
      <c r="M13" t="s">
        <v>23</v>
      </c>
      <c r="N13">
        <v>12</v>
      </c>
    </row>
    <row r="14" spans="1:14">
      <c r="A14" s="1" t="s">
        <v>30</v>
      </c>
      <c r="B14" s="1" t="s">
        <v>21</v>
      </c>
      <c r="C14" s="1">
        <v>9</v>
      </c>
      <c r="D14">
        <v>49</v>
      </c>
      <c r="E14">
        <v>1.0999999999999999E-2</v>
      </c>
      <c r="F14">
        <v>7231.9290000000001</v>
      </c>
      <c r="G14">
        <v>3880</v>
      </c>
      <c r="H14">
        <v>12342</v>
      </c>
      <c r="I14">
        <v>82.308999999999997</v>
      </c>
      <c r="J14">
        <v>1128181</v>
      </c>
      <c r="K14">
        <f t="shared" si="0"/>
        <v>1055715</v>
      </c>
      <c r="L14">
        <f t="shared" si="1"/>
        <v>0.25703075146523952</v>
      </c>
      <c r="M14" t="s">
        <v>23</v>
      </c>
      <c r="N14">
        <v>13</v>
      </c>
    </row>
    <row r="15" spans="1:14">
      <c r="A15" s="1" t="s">
        <v>31</v>
      </c>
      <c r="B15" s="1" t="s">
        <v>21</v>
      </c>
      <c r="C15" s="1">
        <v>10</v>
      </c>
      <c r="D15">
        <v>50</v>
      </c>
      <c r="E15">
        <v>1.0999999999999999E-2</v>
      </c>
      <c r="F15">
        <v>7917.0959999999995</v>
      </c>
      <c r="G15">
        <v>4514</v>
      </c>
      <c r="H15">
        <v>11285</v>
      </c>
      <c r="I15">
        <v>90.106999999999999</v>
      </c>
      <c r="J15">
        <v>1235067</v>
      </c>
      <c r="K15">
        <f t="shared" si="0"/>
        <v>1162601</v>
      </c>
      <c r="L15">
        <f t="shared" si="1"/>
        <v>0.28305386272264665</v>
      </c>
      <c r="M15" t="s">
        <v>23</v>
      </c>
      <c r="N15">
        <v>14</v>
      </c>
    </row>
    <row r="16" spans="1:14">
      <c r="A16" s="1" t="s">
        <v>32</v>
      </c>
      <c r="B16" s="1" t="s">
        <v>21</v>
      </c>
      <c r="C16" s="1">
        <v>11</v>
      </c>
      <c r="D16">
        <v>51</v>
      </c>
      <c r="E16">
        <v>1.0999999999999999E-2</v>
      </c>
      <c r="F16">
        <v>6656.6030000000001</v>
      </c>
      <c r="G16">
        <v>3299</v>
      </c>
      <c r="H16">
        <v>11129</v>
      </c>
      <c r="I16">
        <v>75.760999999999996</v>
      </c>
      <c r="J16">
        <v>1038430</v>
      </c>
      <c r="K16">
        <f t="shared" si="0"/>
        <v>965964</v>
      </c>
      <c r="L16">
        <f t="shared" si="1"/>
        <v>0.23517943082022005</v>
      </c>
      <c r="M16" t="s">
        <v>23</v>
      </c>
      <c r="N16">
        <v>15</v>
      </c>
    </row>
    <row r="17" spans="1:14">
      <c r="A17" s="1" t="s">
        <v>33</v>
      </c>
      <c r="B17" s="1" t="s">
        <v>21</v>
      </c>
      <c r="C17" s="1">
        <v>12</v>
      </c>
      <c r="D17">
        <v>52</v>
      </c>
      <c r="E17">
        <v>1.0999999999999999E-2</v>
      </c>
      <c r="F17">
        <v>8355.6470000000008</v>
      </c>
      <c r="G17">
        <v>3902</v>
      </c>
      <c r="H17">
        <v>13347</v>
      </c>
      <c r="I17">
        <v>95.097999999999999</v>
      </c>
      <c r="J17">
        <v>1303481</v>
      </c>
      <c r="K17">
        <f t="shared" si="0"/>
        <v>1231015</v>
      </c>
      <c r="L17">
        <f t="shared" si="1"/>
        <v>0.2997103484510325</v>
      </c>
      <c r="M17" t="s">
        <v>23</v>
      </c>
      <c r="N17">
        <v>16</v>
      </c>
    </row>
    <row r="18" spans="1:14">
      <c r="A18" s="1" t="s">
        <v>34</v>
      </c>
      <c r="B18" s="1" t="s">
        <v>21</v>
      </c>
      <c r="C18" s="1">
        <v>13</v>
      </c>
      <c r="D18">
        <v>53</v>
      </c>
      <c r="E18">
        <v>1.0999999999999999E-2</v>
      </c>
      <c r="F18">
        <v>9140.1029999999992</v>
      </c>
      <c r="G18">
        <v>5021</v>
      </c>
      <c r="H18">
        <v>24647</v>
      </c>
      <c r="I18">
        <v>104.026</v>
      </c>
      <c r="J18">
        <v>1425856</v>
      </c>
      <c r="K18">
        <f t="shared" si="0"/>
        <v>1353390</v>
      </c>
      <c r="L18">
        <f t="shared" si="1"/>
        <v>0.32950450521735553</v>
      </c>
      <c r="M18" t="s">
        <v>23</v>
      </c>
      <c r="N18">
        <v>17</v>
      </c>
    </row>
    <row r="19" spans="1:14">
      <c r="A19" s="1" t="s">
        <v>35</v>
      </c>
      <c r="B19" s="1" t="s">
        <v>21</v>
      </c>
      <c r="C19" s="1">
        <v>14</v>
      </c>
      <c r="D19">
        <v>54</v>
      </c>
      <c r="E19">
        <v>1.0999999999999999E-2</v>
      </c>
      <c r="F19">
        <v>12238.712</v>
      </c>
      <c r="G19">
        <v>7049</v>
      </c>
      <c r="H19">
        <v>16637</v>
      </c>
      <c r="I19">
        <v>139.29300000000001</v>
      </c>
      <c r="J19">
        <v>1909239</v>
      </c>
      <c r="K19">
        <f t="shared" si="0"/>
        <v>1836773</v>
      </c>
      <c r="L19">
        <f t="shared" si="1"/>
        <v>0.44719185050990312</v>
      </c>
      <c r="M19" t="s">
        <v>23</v>
      </c>
      <c r="N19">
        <v>18</v>
      </c>
    </row>
    <row r="20" spans="1:14">
      <c r="A20" s="1" t="s">
        <v>36</v>
      </c>
      <c r="B20" s="1" t="s">
        <v>21</v>
      </c>
      <c r="C20" s="1">
        <v>15</v>
      </c>
      <c r="D20">
        <v>55</v>
      </c>
      <c r="E20">
        <v>1.0999999999999999E-2</v>
      </c>
      <c r="F20">
        <v>13515.34</v>
      </c>
      <c r="G20">
        <v>6780</v>
      </c>
      <c r="H20">
        <v>20169</v>
      </c>
      <c r="I20">
        <v>153.822</v>
      </c>
      <c r="J20">
        <v>2108393</v>
      </c>
      <c r="K20">
        <f t="shared" si="0"/>
        <v>2035927</v>
      </c>
      <c r="L20">
        <f t="shared" si="1"/>
        <v>0.49567908643750508</v>
      </c>
      <c r="M20" t="s">
        <v>23</v>
      </c>
      <c r="N20">
        <v>19</v>
      </c>
    </row>
    <row r="21" spans="1:14">
      <c r="A21" s="1" t="s">
        <v>37</v>
      </c>
      <c r="B21" s="1" t="s">
        <v>21</v>
      </c>
      <c r="C21" s="1">
        <v>16</v>
      </c>
      <c r="D21">
        <v>56</v>
      </c>
      <c r="E21">
        <v>1.0999999999999999E-2</v>
      </c>
      <c r="F21">
        <v>17406.223999999998</v>
      </c>
      <c r="G21">
        <v>8515</v>
      </c>
      <c r="H21">
        <v>23049</v>
      </c>
      <c r="I21">
        <v>198.10599999999999</v>
      </c>
      <c r="J21">
        <v>2715371</v>
      </c>
      <c r="K21">
        <f t="shared" si="0"/>
        <v>2642905</v>
      </c>
      <c r="L21">
        <f t="shared" si="1"/>
        <v>0.64345761706638516</v>
      </c>
      <c r="M21" t="s">
        <v>23</v>
      </c>
      <c r="N21">
        <v>20</v>
      </c>
    </row>
    <row r="22" spans="1:14">
      <c r="A22" s="1" t="s">
        <v>38</v>
      </c>
      <c r="B22" s="1" t="s">
        <v>21</v>
      </c>
      <c r="C22" s="1">
        <v>17</v>
      </c>
      <c r="D22">
        <v>57</v>
      </c>
      <c r="E22">
        <v>1.0999999999999999E-2</v>
      </c>
      <c r="F22">
        <v>19370.756000000001</v>
      </c>
      <c r="G22">
        <v>12010</v>
      </c>
      <c r="H22">
        <v>24665</v>
      </c>
      <c r="I22">
        <v>220.465</v>
      </c>
      <c r="J22">
        <v>3021838</v>
      </c>
      <c r="K22">
        <f t="shared" si="0"/>
        <v>2949372</v>
      </c>
      <c r="L22">
        <f t="shared" si="1"/>
        <v>0.71807192425089761</v>
      </c>
      <c r="M22" t="s">
        <v>23</v>
      </c>
      <c r="N22">
        <v>21</v>
      </c>
    </row>
    <row r="23" spans="1:14">
      <c r="A23" s="1" t="s">
        <v>39</v>
      </c>
      <c r="B23" s="1" t="s">
        <v>21</v>
      </c>
      <c r="C23" s="1">
        <v>18</v>
      </c>
      <c r="D23">
        <v>58</v>
      </c>
      <c r="E23">
        <v>1.0999999999999999E-2</v>
      </c>
      <c r="F23">
        <v>21711.75</v>
      </c>
      <c r="G23">
        <v>10939</v>
      </c>
      <c r="H23">
        <v>32517</v>
      </c>
      <c r="I23">
        <v>247.108</v>
      </c>
      <c r="J23">
        <v>3387033</v>
      </c>
      <c r="K23">
        <f t="shared" si="0"/>
        <v>3314567</v>
      </c>
      <c r="L23">
        <f t="shared" si="1"/>
        <v>0.80698450509075315</v>
      </c>
      <c r="M23" t="s">
        <v>23</v>
      </c>
      <c r="N23">
        <v>22</v>
      </c>
    </row>
    <row r="24" spans="1:14">
      <c r="A24" s="1" t="s">
        <v>40</v>
      </c>
      <c r="B24" s="1" t="s">
        <v>21</v>
      </c>
      <c r="C24" s="1">
        <v>19</v>
      </c>
      <c r="D24">
        <v>59</v>
      </c>
      <c r="E24">
        <v>1.0999999999999999E-2</v>
      </c>
      <c r="F24">
        <v>26757.5</v>
      </c>
      <c r="G24">
        <v>11997</v>
      </c>
      <c r="H24">
        <v>37812</v>
      </c>
      <c r="I24">
        <v>304.536</v>
      </c>
      <c r="J24">
        <v>4174170</v>
      </c>
      <c r="K24">
        <f t="shared" si="0"/>
        <v>4101704</v>
      </c>
      <c r="L24">
        <f t="shared" si="1"/>
        <v>0.99862563419860351</v>
      </c>
      <c r="M24" t="s">
        <v>23</v>
      </c>
      <c r="N24">
        <v>23</v>
      </c>
    </row>
    <row r="25" spans="1:14">
      <c r="A25" s="1" t="s">
        <v>41</v>
      </c>
      <c r="B25" s="1" t="s">
        <v>21</v>
      </c>
      <c r="C25" s="1">
        <v>20</v>
      </c>
      <c r="D25">
        <v>60</v>
      </c>
      <c r="E25">
        <v>1.0999999999999999E-2</v>
      </c>
      <c r="F25">
        <v>12334.154</v>
      </c>
      <c r="G25">
        <v>3408</v>
      </c>
      <c r="H25">
        <v>19166</v>
      </c>
      <c r="I25">
        <v>140.37899999999999</v>
      </c>
      <c r="J25">
        <v>1924128</v>
      </c>
      <c r="K25">
        <f t="shared" si="0"/>
        <v>1851662</v>
      </c>
      <c r="L25">
        <f t="shared" si="1"/>
        <v>0.45081681639422411</v>
      </c>
      <c r="M25" t="s">
        <v>23</v>
      </c>
      <c r="N25">
        <v>24</v>
      </c>
    </row>
    <row r="26" spans="1:14">
      <c r="A26" s="1" t="s">
        <v>42</v>
      </c>
      <c r="B26" s="1" t="s">
        <v>43</v>
      </c>
      <c r="C26" s="1">
        <v>1</v>
      </c>
      <c r="D26">
        <v>61</v>
      </c>
      <c r="E26">
        <v>1.0999999999999999E-2</v>
      </c>
      <c r="F26">
        <v>10295.083000000001</v>
      </c>
      <c r="G26">
        <v>4343</v>
      </c>
      <c r="H26">
        <v>18066</v>
      </c>
      <c r="I26">
        <v>117.172</v>
      </c>
      <c r="J26">
        <v>1606033</v>
      </c>
      <c r="K26">
        <f t="shared" si="0"/>
        <v>1533567</v>
      </c>
      <c r="L26">
        <f t="shared" si="1"/>
        <v>0.37337148608506365</v>
      </c>
      <c r="M26" t="s">
        <v>23</v>
      </c>
      <c r="N26">
        <v>25</v>
      </c>
    </row>
    <row r="27" spans="1:14">
      <c r="A27" s="1" t="s">
        <v>44</v>
      </c>
      <c r="B27" s="1" t="s">
        <v>43</v>
      </c>
      <c r="C27" s="1">
        <v>2</v>
      </c>
      <c r="D27">
        <v>62</v>
      </c>
      <c r="E27">
        <v>1.0999999999999999E-2</v>
      </c>
      <c r="F27">
        <v>5085.8720000000003</v>
      </c>
      <c r="G27">
        <v>3104</v>
      </c>
      <c r="H27">
        <v>7303</v>
      </c>
      <c r="I27">
        <v>57.884</v>
      </c>
      <c r="J27">
        <v>793396</v>
      </c>
      <c r="K27">
        <f t="shared" si="0"/>
        <v>720930</v>
      </c>
      <c r="L27">
        <f t="shared" si="1"/>
        <v>0.1755219729319325</v>
      </c>
      <c r="M27" t="s">
        <v>23</v>
      </c>
      <c r="N27">
        <v>26</v>
      </c>
    </row>
    <row r="28" spans="1:14">
      <c r="A28" s="1" t="s">
        <v>45</v>
      </c>
      <c r="B28" s="1" t="s">
        <v>43</v>
      </c>
      <c r="C28" s="1">
        <v>3</v>
      </c>
      <c r="D28">
        <v>63</v>
      </c>
      <c r="E28">
        <v>1.0999999999999999E-2</v>
      </c>
      <c r="F28">
        <v>8326.1470000000008</v>
      </c>
      <c r="G28">
        <v>5042</v>
      </c>
      <c r="H28">
        <v>12532</v>
      </c>
      <c r="I28">
        <v>94.763000000000005</v>
      </c>
      <c r="J28">
        <v>1298879</v>
      </c>
      <c r="K28">
        <f t="shared" si="0"/>
        <v>1226413</v>
      </c>
      <c r="L28">
        <f t="shared" si="1"/>
        <v>0.29858991773039006</v>
      </c>
      <c r="M28" t="s">
        <v>23</v>
      </c>
      <c r="N28">
        <v>27</v>
      </c>
    </row>
    <row r="29" spans="1:14">
      <c r="A29" s="1" t="s">
        <v>46</v>
      </c>
      <c r="B29" s="1" t="s">
        <v>43</v>
      </c>
      <c r="C29" s="1">
        <v>4</v>
      </c>
      <c r="D29">
        <v>64</v>
      </c>
      <c r="E29">
        <v>1.0999999999999999E-2</v>
      </c>
      <c r="F29">
        <v>11111.699000000001</v>
      </c>
      <c r="G29">
        <v>7239</v>
      </c>
      <c r="H29">
        <v>15304</v>
      </c>
      <c r="I29">
        <v>126.46599999999999</v>
      </c>
      <c r="J29">
        <v>1733425</v>
      </c>
      <c r="K29">
        <f t="shared" si="0"/>
        <v>1660959</v>
      </c>
      <c r="L29">
        <f t="shared" si="1"/>
        <v>0.40438711197904048</v>
      </c>
      <c r="M29" t="s">
        <v>23</v>
      </c>
      <c r="N29">
        <v>28</v>
      </c>
    </row>
    <row r="30" spans="1:14">
      <c r="A30" s="1" t="s">
        <v>47</v>
      </c>
      <c r="B30" s="1" t="s">
        <v>43</v>
      </c>
      <c r="C30" s="1">
        <v>5</v>
      </c>
      <c r="D30">
        <v>65</v>
      </c>
      <c r="E30">
        <v>1.0999999999999999E-2</v>
      </c>
      <c r="F30">
        <v>7997.7759999999998</v>
      </c>
      <c r="G30">
        <v>5372</v>
      </c>
      <c r="H30">
        <v>12454</v>
      </c>
      <c r="I30">
        <v>91.025000000000006</v>
      </c>
      <c r="J30">
        <v>1247653</v>
      </c>
      <c r="K30">
        <f t="shared" si="0"/>
        <v>1175187</v>
      </c>
      <c r="L30">
        <f t="shared" si="1"/>
        <v>0.28611812631456446</v>
      </c>
      <c r="M30" t="s">
        <v>23</v>
      </c>
      <c r="N30">
        <v>29</v>
      </c>
    </row>
    <row r="31" spans="1:14">
      <c r="A31" s="1" t="s">
        <v>48</v>
      </c>
      <c r="B31" s="1" t="s">
        <v>43</v>
      </c>
      <c r="C31" s="1">
        <v>6</v>
      </c>
      <c r="D31">
        <v>66</v>
      </c>
      <c r="E31">
        <v>1.0999999999999999E-2</v>
      </c>
      <c r="F31">
        <v>4059.6469999999999</v>
      </c>
      <c r="G31">
        <v>2781</v>
      </c>
      <c r="H31">
        <v>5531</v>
      </c>
      <c r="I31">
        <v>46.204000000000001</v>
      </c>
      <c r="J31">
        <v>633305</v>
      </c>
      <c r="K31">
        <f t="shared" si="0"/>
        <v>560839</v>
      </c>
      <c r="L31">
        <f t="shared" si="1"/>
        <v>0.13654525096357772</v>
      </c>
      <c r="M31" t="s">
        <v>23</v>
      </c>
      <c r="N31">
        <v>30</v>
      </c>
    </row>
    <row r="32" spans="1:14">
      <c r="A32" s="1" t="s">
        <v>49</v>
      </c>
      <c r="B32" s="1" t="s">
        <v>43</v>
      </c>
      <c r="C32" s="1">
        <v>7</v>
      </c>
      <c r="D32">
        <v>67</v>
      </c>
      <c r="E32">
        <v>1.0999999999999999E-2</v>
      </c>
      <c r="F32">
        <v>5632.1409999999996</v>
      </c>
      <c r="G32">
        <v>3325</v>
      </c>
      <c r="H32">
        <v>8541</v>
      </c>
      <c r="I32">
        <v>64.100999999999999</v>
      </c>
      <c r="J32">
        <v>878614</v>
      </c>
      <c r="K32">
        <f t="shared" si="0"/>
        <v>806148</v>
      </c>
      <c r="L32">
        <f t="shared" si="1"/>
        <v>0.19626966201313792</v>
      </c>
      <c r="M32" t="s">
        <v>23</v>
      </c>
      <c r="N32">
        <v>31</v>
      </c>
    </row>
    <row r="33" spans="1:14">
      <c r="A33" s="1" t="s">
        <v>50</v>
      </c>
      <c r="B33" s="1" t="s">
        <v>43</v>
      </c>
      <c r="C33" s="1">
        <v>8</v>
      </c>
      <c r="D33">
        <v>68</v>
      </c>
      <c r="E33">
        <v>1.0999999999999999E-2</v>
      </c>
      <c r="F33">
        <v>5147.6149999999998</v>
      </c>
      <c r="G33">
        <v>3466</v>
      </c>
      <c r="H33">
        <v>6627</v>
      </c>
      <c r="I33">
        <v>58.587000000000003</v>
      </c>
      <c r="J33">
        <v>803028</v>
      </c>
      <c r="K33">
        <f t="shared" si="0"/>
        <v>730562</v>
      </c>
      <c r="L33">
        <f t="shared" si="1"/>
        <v>0.1778670378387617</v>
      </c>
      <c r="M33" t="s">
        <v>23</v>
      </c>
      <c r="N33">
        <v>32</v>
      </c>
    </row>
    <row r="34" spans="1:14">
      <c r="A34" s="1" t="s">
        <v>51</v>
      </c>
      <c r="B34" s="1" t="s">
        <v>43</v>
      </c>
      <c r="C34" s="1">
        <v>9</v>
      </c>
      <c r="D34">
        <v>69</v>
      </c>
      <c r="E34">
        <v>1.0999999999999999E-2</v>
      </c>
      <c r="F34">
        <v>9610.7240000000002</v>
      </c>
      <c r="G34">
        <v>5028</v>
      </c>
      <c r="H34">
        <v>14177</v>
      </c>
      <c r="I34">
        <v>109.383</v>
      </c>
      <c r="J34">
        <v>1499273</v>
      </c>
      <c r="K34">
        <f t="shared" si="0"/>
        <v>1426807</v>
      </c>
      <c r="L34">
        <f t="shared" si="1"/>
        <v>0.34737905154882137</v>
      </c>
      <c r="M34" t="s">
        <v>23</v>
      </c>
      <c r="N34">
        <v>33</v>
      </c>
    </row>
    <row r="35" spans="1:14">
      <c r="A35" s="1" t="s">
        <v>52</v>
      </c>
      <c r="B35" s="1" t="s">
        <v>43</v>
      </c>
      <c r="C35" s="1">
        <v>10</v>
      </c>
      <c r="D35">
        <v>70</v>
      </c>
      <c r="E35">
        <v>1.0999999999999999E-2</v>
      </c>
      <c r="F35">
        <v>11489.102999999999</v>
      </c>
      <c r="G35">
        <v>5927</v>
      </c>
      <c r="H35">
        <v>16013</v>
      </c>
      <c r="I35">
        <v>130.761</v>
      </c>
      <c r="J35">
        <v>1792300</v>
      </c>
      <c r="K35">
        <f t="shared" si="0"/>
        <v>1719834</v>
      </c>
      <c r="L35">
        <f t="shared" si="1"/>
        <v>0.41872117514240936</v>
      </c>
      <c r="M35" t="s">
        <v>23</v>
      </c>
      <c r="N35">
        <v>34</v>
      </c>
    </row>
    <row r="36" spans="1:14">
      <c r="A36" s="1" t="s">
        <v>53</v>
      </c>
      <c r="B36" s="1" t="s">
        <v>43</v>
      </c>
      <c r="C36" s="1">
        <v>11</v>
      </c>
      <c r="D36">
        <v>71</v>
      </c>
      <c r="E36">
        <v>1.0999999999999999E-2</v>
      </c>
      <c r="F36">
        <v>9269.1029999999992</v>
      </c>
      <c r="G36">
        <v>5804</v>
      </c>
      <c r="H36">
        <v>11738</v>
      </c>
      <c r="I36">
        <v>105.495</v>
      </c>
      <c r="J36">
        <v>1445980</v>
      </c>
      <c r="K36">
        <f t="shared" si="0"/>
        <v>1373514</v>
      </c>
      <c r="L36">
        <f t="shared" si="1"/>
        <v>0.33440401582626655</v>
      </c>
      <c r="M36" t="s">
        <v>23</v>
      </c>
      <c r="N36">
        <v>35</v>
      </c>
    </row>
    <row r="37" spans="1:14">
      <c r="A37" s="1" t="s">
        <v>54</v>
      </c>
      <c r="B37" s="1" t="s">
        <v>43</v>
      </c>
      <c r="C37" s="1">
        <v>12</v>
      </c>
      <c r="D37">
        <v>72</v>
      </c>
      <c r="E37">
        <v>1.0999999999999999E-2</v>
      </c>
      <c r="F37">
        <v>7367.9549999999999</v>
      </c>
      <c r="G37">
        <v>4462</v>
      </c>
      <c r="H37">
        <v>10384</v>
      </c>
      <c r="I37">
        <v>83.856999999999999</v>
      </c>
      <c r="J37">
        <v>1149401</v>
      </c>
      <c r="K37">
        <f t="shared" si="0"/>
        <v>1076935</v>
      </c>
      <c r="L37">
        <f t="shared" si="1"/>
        <v>0.26219710085507708</v>
      </c>
      <c r="M37" t="s">
        <v>23</v>
      </c>
      <c r="N37">
        <v>36</v>
      </c>
    </row>
    <row r="38" spans="1:14">
      <c r="A38" s="1" t="s">
        <v>55</v>
      </c>
      <c r="B38" s="1" t="s">
        <v>43</v>
      </c>
      <c r="C38" s="1">
        <v>13</v>
      </c>
      <c r="D38">
        <v>73</v>
      </c>
      <c r="E38">
        <v>1.0999999999999999E-2</v>
      </c>
      <c r="F38">
        <v>6601.7950000000001</v>
      </c>
      <c r="G38">
        <v>4354</v>
      </c>
      <c r="H38">
        <v>8254</v>
      </c>
      <c r="I38">
        <v>75.137</v>
      </c>
      <c r="J38">
        <v>1029880</v>
      </c>
      <c r="K38">
        <f t="shared" si="0"/>
        <v>957414</v>
      </c>
      <c r="L38">
        <f t="shared" si="1"/>
        <v>0.23309779616974355</v>
      </c>
      <c r="M38" t="s">
        <v>23</v>
      </c>
      <c r="N38">
        <v>37</v>
      </c>
    </row>
    <row r="39" spans="1:14">
      <c r="A39" s="1" t="s">
        <v>56</v>
      </c>
      <c r="B39" s="1" t="s">
        <v>43</v>
      </c>
      <c r="C39" s="1">
        <v>14</v>
      </c>
      <c r="D39">
        <v>74</v>
      </c>
      <c r="E39">
        <v>1.0999999999999999E-2</v>
      </c>
      <c r="F39">
        <v>4028.1860000000001</v>
      </c>
      <c r="G39">
        <v>2879</v>
      </c>
      <c r="H39">
        <v>5687</v>
      </c>
      <c r="I39">
        <v>45.845999999999997</v>
      </c>
      <c r="J39">
        <v>628397</v>
      </c>
      <c r="K39">
        <f t="shared" si="0"/>
        <v>555931</v>
      </c>
      <c r="L39">
        <f t="shared" si="1"/>
        <v>0.13535031963439192</v>
      </c>
      <c r="M39" t="s">
        <v>23</v>
      </c>
      <c r="N39">
        <v>38</v>
      </c>
    </row>
    <row r="40" spans="1:14">
      <c r="A40" s="1" t="s">
        <v>57</v>
      </c>
      <c r="B40" s="1" t="s">
        <v>43</v>
      </c>
      <c r="C40" s="1">
        <v>15</v>
      </c>
      <c r="D40">
        <v>75</v>
      </c>
      <c r="E40">
        <v>1.0999999999999999E-2</v>
      </c>
      <c r="F40">
        <v>9717.8140000000003</v>
      </c>
      <c r="G40">
        <v>6043</v>
      </c>
      <c r="H40">
        <v>13621</v>
      </c>
      <c r="I40">
        <v>110.602</v>
      </c>
      <c r="J40">
        <v>1515979</v>
      </c>
      <c r="K40">
        <f t="shared" si="0"/>
        <v>1443513</v>
      </c>
      <c r="L40">
        <f t="shared" si="1"/>
        <v>0.35144639522962379</v>
      </c>
      <c r="M40" t="s">
        <v>23</v>
      </c>
      <c r="N40">
        <v>39</v>
      </c>
    </row>
    <row r="41" spans="1:14">
      <c r="A41" s="1" t="s">
        <v>58</v>
      </c>
      <c r="B41" s="1" t="s">
        <v>43</v>
      </c>
      <c r="C41" s="1">
        <v>16</v>
      </c>
      <c r="D41">
        <v>76</v>
      </c>
      <c r="E41">
        <v>1.0999999999999999E-2</v>
      </c>
      <c r="F41">
        <v>12381.505999999999</v>
      </c>
      <c r="G41">
        <v>6693</v>
      </c>
      <c r="H41">
        <v>16826</v>
      </c>
      <c r="I41">
        <v>140.91800000000001</v>
      </c>
      <c r="J41">
        <v>1931515</v>
      </c>
      <c r="K41">
        <f t="shared" si="0"/>
        <v>1859049</v>
      </c>
      <c r="L41">
        <f t="shared" si="1"/>
        <v>0.45261530003902761</v>
      </c>
      <c r="M41" t="s">
        <v>23</v>
      </c>
      <c r="N41">
        <v>40</v>
      </c>
    </row>
    <row r="42" spans="1:14">
      <c r="A42" s="1" t="s">
        <v>59</v>
      </c>
      <c r="B42" s="1" t="s">
        <v>43</v>
      </c>
      <c r="C42" s="1">
        <v>17</v>
      </c>
      <c r="D42">
        <v>77</v>
      </c>
      <c r="E42">
        <v>1.0999999999999999E-2</v>
      </c>
      <c r="F42">
        <v>9770.5319999999992</v>
      </c>
      <c r="G42">
        <v>6000</v>
      </c>
      <c r="H42">
        <v>12456</v>
      </c>
      <c r="I42">
        <v>111.202</v>
      </c>
      <c r="J42">
        <v>1524203</v>
      </c>
      <c r="K42">
        <f t="shared" si="0"/>
        <v>1451737</v>
      </c>
      <c r="L42">
        <f t="shared" si="1"/>
        <v>0.3534486599507371</v>
      </c>
      <c r="M42" t="s">
        <v>23</v>
      </c>
      <c r="N42">
        <v>41</v>
      </c>
    </row>
    <row r="43" spans="1:14">
      <c r="A43" s="1" t="s">
        <v>60</v>
      </c>
      <c r="B43" s="1" t="s">
        <v>43</v>
      </c>
      <c r="C43" s="1">
        <v>18</v>
      </c>
      <c r="D43">
        <v>78</v>
      </c>
      <c r="E43">
        <v>1.0999999999999999E-2</v>
      </c>
      <c r="F43">
        <v>12173.141</v>
      </c>
      <c r="G43">
        <v>4054</v>
      </c>
      <c r="H43">
        <v>20393</v>
      </c>
      <c r="I43">
        <v>138.54599999999999</v>
      </c>
      <c r="J43">
        <v>1899010</v>
      </c>
      <c r="K43">
        <f t="shared" si="0"/>
        <v>1826544</v>
      </c>
      <c r="L43">
        <f t="shared" si="1"/>
        <v>0.44470143637660203</v>
      </c>
      <c r="M43" t="s">
        <v>23</v>
      </c>
      <c r="N43">
        <v>42</v>
      </c>
    </row>
    <row r="44" spans="1:14">
      <c r="A44" s="1" t="s">
        <v>61</v>
      </c>
      <c r="B44" s="1" t="s">
        <v>43</v>
      </c>
      <c r="C44" s="1">
        <v>19</v>
      </c>
      <c r="D44">
        <v>79</v>
      </c>
      <c r="E44">
        <v>1.0999999999999999E-2</v>
      </c>
      <c r="F44">
        <v>12309.852999999999</v>
      </c>
      <c r="G44">
        <v>5297</v>
      </c>
      <c r="H44">
        <v>21926</v>
      </c>
      <c r="I44">
        <v>140.102</v>
      </c>
      <c r="J44">
        <v>1920337</v>
      </c>
      <c r="K44">
        <f t="shared" si="0"/>
        <v>1847871</v>
      </c>
      <c r="L44">
        <f t="shared" si="1"/>
        <v>0.44989383663282567</v>
      </c>
      <c r="M44" t="s">
        <v>23</v>
      </c>
      <c r="N44">
        <v>43</v>
      </c>
    </row>
    <row r="45" spans="1:14">
      <c r="A45" s="1" t="s">
        <v>62</v>
      </c>
      <c r="B45" s="1" t="s">
        <v>43</v>
      </c>
      <c r="C45" s="1">
        <v>20</v>
      </c>
      <c r="D45">
        <v>80</v>
      </c>
      <c r="E45">
        <v>1.0999999999999999E-2</v>
      </c>
      <c r="F45">
        <v>6434.9290000000001</v>
      </c>
      <c r="G45">
        <v>3675</v>
      </c>
      <c r="H45">
        <v>8904</v>
      </c>
      <c r="I45">
        <v>73.238</v>
      </c>
      <c r="J45">
        <v>1003849</v>
      </c>
      <c r="K45">
        <f t="shared" si="0"/>
        <v>931383</v>
      </c>
      <c r="L45">
        <f t="shared" si="1"/>
        <v>0.22676013165669634</v>
      </c>
      <c r="M45" t="s">
        <v>23</v>
      </c>
      <c r="N45">
        <v>44</v>
      </c>
    </row>
    <row r="46" spans="1:14">
      <c r="A46" s="1" t="s">
        <v>63</v>
      </c>
      <c r="B46" s="1" t="s">
        <v>64</v>
      </c>
      <c r="C46" s="1">
        <v>1</v>
      </c>
      <c r="D46">
        <v>81</v>
      </c>
      <c r="E46">
        <v>1.0999999999999999E-2</v>
      </c>
      <c r="F46">
        <v>3989.212</v>
      </c>
      <c r="G46">
        <v>2804</v>
      </c>
      <c r="H46">
        <v>5488</v>
      </c>
      <c r="I46">
        <v>45.402000000000001</v>
      </c>
      <c r="J46">
        <v>622317</v>
      </c>
      <c r="K46">
        <f t="shared" si="0"/>
        <v>549851</v>
      </c>
      <c r="L46">
        <f t="shared" si="1"/>
        <v>0.13387004610516418</v>
      </c>
      <c r="M46" t="s">
        <v>23</v>
      </c>
      <c r="N46">
        <v>45</v>
      </c>
    </row>
    <row r="47" spans="1:14">
      <c r="A47" s="1" t="s">
        <v>65</v>
      </c>
      <c r="B47" s="1" t="s">
        <v>64</v>
      </c>
      <c r="C47" s="1">
        <v>2</v>
      </c>
      <c r="D47">
        <v>82</v>
      </c>
      <c r="E47">
        <v>1.0999999999999999E-2</v>
      </c>
      <c r="F47">
        <v>3430.2240000000002</v>
      </c>
      <c r="G47">
        <v>2262</v>
      </c>
      <c r="H47">
        <v>6259</v>
      </c>
      <c r="I47">
        <v>39.04</v>
      </c>
      <c r="J47">
        <v>535115</v>
      </c>
      <c r="K47">
        <f t="shared" si="0"/>
        <v>462649</v>
      </c>
      <c r="L47">
        <f t="shared" si="1"/>
        <v>0.11263932039863182</v>
      </c>
      <c r="M47" t="s">
        <v>23</v>
      </c>
      <c r="N47">
        <v>46</v>
      </c>
    </row>
    <row r="48" spans="1:14">
      <c r="A48" s="1" t="s">
        <v>66</v>
      </c>
      <c r="B48" s="1" t="s">
        <v>64</v>
      </c>
      <c r="C48" s="1">
        <v>3</v>
      </c>
      <c r="D48">
        <v>83</v>
      </c>
      <c r="E48">
        <v>1.0999999999999999E-2</v>
      </c>
      <c r="F48">
        <v>6299.7370000000001</v>
      </c>
      <c r="G48">
        <v>4026</v>
      </c>
      <c r="H48">
        <v>16168</v>
      </c>
      <c r="I48">
        <v>71.698999999999998</v>
      </c>
      <c r="J48">
        <v>982759</v>
      </c>
      <c r="K48">
        <f t="shared" si="0"/>
        <v>910293</v>
      </c>
      <c r="L48">
        <f t="shared" si="1"/>
        <v>0.22162543285218764</v>
      </c>
      <c r="M48" t="s">
        <v>67</v>
      </c>
      <c r="N48">
        <v>47</v>
      </c>
    </row>
    <row r="49" spans="1:14">
      <c r="A49" s="1" t="s">
        <v>68</v>
      </c>
      <c r="B49" s="1" t="s">
        <v>64</v>
      </c>
      <c r="C49" s="1">
        <v>4</v>
      </c>
      <c r="D49">
        <v>84</v>
      </c>
      <c r="E49">
        <v>1.0999999999999999E-2</v>
      </c>
      <c r="F49">
        <v>9151.1280000000006</v>
      </c>
      <c r="G49">
        <v>5990</v>
      </c>
      <c r="H49">
        <v>11857</v>
      </c>
      <c r="I49">
        <v>104.152</v>
      </c>
      <c r="J49">
        <v>1427576</v>
      </c>
      <c r="K49">
        <f t="shared" si="0"/>
        <v>1355110</v>
      </c>
      <c r="L49">
        <f t="shared" si="1"/>
        <v>0.32992326680786072</v>
      </c>
      <c r="M49" t="s">
        <v>67</v>
      </c>
      <c r="N49">
        <v>48</v>
      </c>
    </row>
    <row r="50" spans="1:14">
      <c r="A50" s="1" t="s">
        <v>69</v>
      </c>
      <c r="B50" s="1" t="s">
        <v>64</v>
      </c>
      <c r="C50" s="1">
        <v>5</v>
      </c>
      <c r="D50">
        <v>85</v>
      </c>
      <c r="E50">
        <v>1.0999999999999999E-2</v>
      </c>
      <c r="F50">
        <v>7251.8010000000004</v>
      </c>
      <c r="G50">
        <v>4919</v>
      </c>
      <c r="H50">
        <v>9412</v>
      </c>
      <c r="I50">
        <v>82.534999999999997</v>
      </c>
      <c r="J50">
        <v>1131281</v>
      </c>
      <c r="K50">
        <f t="shared" si="0"/>
        <v>1058815</v>
      </c>
      <c r="L50">
        <f t="shared" si="1"/>
        <v>0.25778549619231284</v>
      </c>
      <c r="M50" t="s">
        <v>67</v>
      </c>
      <c r="N50">
        <v>49</v>
      </c>
    </row>
    <row r="51" spans="1:14">
      <c r="A51" s="1" t="s">
        <v>70</v>
      </c>
      <c r="B51" s="1" t="s">
        <v>64</v>
      </c>
      <c r="C51" s="1">
        <v>6</v>
      </c>
      <c r="D51">
        <v>86</v>
      </c>
      <c r="E51">
        <v>1.0999999999999999E-2</v>
      </c>
      <c r="F51">
        <v>9172.2440000000006</v>
      </c>
      <c r="G51">
        <v>4759</v>
      </c>
      <c r="H51">
        <v>13161</v>
      </c>
      <c r="I51">
        <v>104.392</v>
      </c>
      <c r="J51">
        <v>1430870</v>
      </c>
      <c r="K51">
        <f t="shared" si="0"/>
        <v>1358404</v>
      </c>
      <c r="L51">
        <f t="shared" si="1"/>
        <v>0.3307252439468864</v>
      </c>
      <c r="M51" t="s">
        <v>67</v>
      </c>
      <c r="N51">
        <v>50</v>
      </c>
    </row>
    <row r="52" spans="1:14">
      <c r="A52" s="1" t="s">
        <v>71</v>
      </c>
      <c r="B52" s="1" t="s">
        <v>64</v>
      </c>
      <c r="C52" s="1">
        <v>7</v>
      </c>
      <c r="D52">
        <v>87</v>
      </c>
      <c r="E52">
        <v>1.0999999999999999E-2</v>
      </c>
      <c r="F52">
        <v>9713.5380000000005</v>
      </c>
      <c r="G52">
        <v>5670</v>
      </c>
      <c r="H52">
        <v>13815</v>
      </c>
      <c r="I52">
        <v>110.553</v>
      </c>
      <c r="J52">
        <v>1515312</v>
      </c>
      <c r="K52">
        <f t="shared" si="0"/>
        <v>1442846</v>
      </c>
      <c r="L52">
        <f t="shared" si="1"/>
        <v>0.35128400338028254</v>
      </c>
      <c r="M52" t="s">
        <v>67</v>
      </c>
      <c r="N52">
        <v>51</v>
      </c>
    </row>
    <row r="53" spans="1:14">
      <c r="A53" s="1" t="s">
        <v>72</v>
      </c>
      <c r="B53" s="1" t="s">
        <v>64</v>
      </c>
      <c r="C53" s="1">
        <v>8</v>
      </c>
      <c r="D53">
        <v>88</v>
      </c>
      <c r="E53">
        <v>1.0999999999999999E-2</v>
      </c>
      <c r="F53">
        <v>9683.9740000000002</v>
      </c>
      <c r="G53">
        <v>3231</v>
      </c>
      <c r="H53">
        <v>15085</v>
      </c>
      <c r="I53">
        <v>110.21599999999999</v>
      </c>
      <c r="J53">
        <v>1510700</v>
      </c>
      <c r="K53">
        <f t="shared" si="0"/>
        <v>1438234</v>
      </c>
      <c r="L53">
        <f t="shared" si="1"/>
        <v>0.35016113799923015</v>
      </c>
      <c r="M53" t="s">
        <v>67</v>
      </c>
      <c r="N53">
        <v>52</v>
      </c>
    </row>
    <row r="54" spans="1:14">
      <c r="A54" s="1" t="s">
        <v>73</v>
      </c>
      <c r="B54" s="1" t="s">
        <v>64</v>
      </c>
      <c r="C54" s="1">
        <v>9</v>
      </c>
      <c r="D54">
        <v>89</v>
      </c>
      <c r="E54">
        <v>1.0999999999999999E-2</v>
      </c>
      <c r="F54">
        <v>14584.244000000001</v>
      </c>
      <c r="G54">
        <v>7854</v>
      </c>
      <c r="H54">
        <v>19007</v>
      </c>
      <c r="I54">
        <v>165.988</v>
      </c>
      <c r="J54">
        <v>2275142</v>
      </c>
      <c r="K54">
        <f t="shared" si="0"/>
        <v>2202676</v>
      </c>
      <c r="L54">
        <f t="shared" si="1"/>
        <v>0.53627680530678057</v>
      </c>
      <c r="M54" t="s">
        <v>67</v>
      </c>
      <c r="N54">
        <v>53</v>
      </c>
    </row>
    <row r="55" spans="1:14">
      <c r="A55" s="1" t="s">
        <v>74</v>
      </c>
      <c r="B55" s="1" t="s">
        <v>64</v>
      </c>
      <c r="C55" s="1">
        <v>10</v>
      </c>
      <c r="D55">
        <v>90</v>
      </c>
      <c r="E55">
        <v>1.0999999999999999E-2</v>
      </c>
      <c r="F55">
        <v>20347.672999999999</v>
      </c>
      <c r="G55">
        <v>6618</v>
      </c>
      <c r="H55">
        <v>30781</v>
      </c>
      <c r="I55">
        <v>231.583</v>
      </c>
      <c r="J55">
        <v>3174237</v>
      </c>
      <c r="K55">
        <f t="shared" si="0"/>
        <v>3101771</v>
      </c>
      <c r="L55">
        <f t="shared" si="1"/>
        <v>0.75517590543194646</v>
      </c>
      <c r="M55" t="s">
        <v>67</v>
      </c>
      <c r="N55">
        <v>54</v>
      </c>
    </row>
    <row r="56" spans="1:14">
      <c r="A56" s="1" t="s">
        <v>75</v>
      </c>
      <c r="B56" s="1" t="s">
        <v>64</v>
      </c>
      <c r="C56" s="1">
        <v>11</v>
      </c>
      <c r="D56">
        <v>91</v>
      </c>
      <c r="E56">
        <v>1.0999999999999999E-2</v>
      </c>
      <c r="F56">
        <v>19750.949000000001</v>
      </c>
      <c r="G56">
        <v>4191</v>
      </c>
      <c r="H56">
        <v>33660</v>
      </c>
      <c r="I56">
        <v>224.792</v>
      </c>
      <c r="J56">
        <v>3081148</v>
      </c>
      <c r="K56">
        <f t="shared" si="0"/>
        <v>3008682</v>
      </c>
      <c r="L56">
        <f t="shared" si="1"/>
        <v>0.73251189514209769</v>
      </c>
      <c r="M56" t="s">
        <v>67</v>
      </c>
      <c r="N56">
        <v>55</v>
      </c>
    </row>
    <row r="57" spans="1:14">
      <c r="A57" s="1" t="s">
        <v>76</v>
      </c>
      <c r="B57" s="1" t="s">
        <v>64</v>
      </c>
      <c r="C57" s="1">
        <v>12</v>
      </c>
      <c r="D57">
        <v>92</v>
      </c>
      <c r="E57">
        <v>1.0999999999999999E-2</v>
      </c>
      <c r="F57">
        <v>20295.115000000002</v>
      </c>
      <c r="G57">
        <v>4240</v>
      </c>
      <c r="H57">
        <v>41109</v>
      </c>
      <c r="I57">
        <v>230.98500000000001</v>
      </c>
      <c r="J57">
        <v>3166038</v>
      </c>
      <c r="K57">
        <f t="shared" si="0"/>
        <v>3093572</v>
      </c>
      <c r="L57">
        <f t="shared" si="1"/>
        <v>0.75317972736185801</v>
      </c>
      <c r="M57" t="s">
        <v>77</v>
      </c>
      <c r="N57">
        <v>56</v>
      </c>
    </row>
    <row r="58" spans="1:14">
      <c r="A58" s="1" t="s">
        <v>78</v>
      </c>
      <c r="B58" s="1" t="s">
        <v>64</v>
      </c>
      <c r="C58" s="1">
        <v>13</v>
      </c>
      <c r="D58">
        <v>93</v>
      </c>
      <c r="E58">
        <v>1.0999999999999999E-2</v>
      </c>
      <c r="F58">
        <v>25497.865000000002</v>
      </c>
      <c r="G58">
        <v>9433</v>
      </c>
      <c r="H58">
        <v>37666</v>
      </c>
      <c r="I58">
        <v>290.19900000000001</v>
      </c>
      <c r="J58">
        <v>3977667</v>
      </c>
      <c r="K58">
        <f t="shared" si="0"/>
        <v>3905201</v>
      </c>
      <c r="L58">
        <f t="shared" si="1"/>
        <v>0.95078382674566975</v>
      </c>
      <c r="M58" t="s">
        <v>77</v>
      </c>
      <c r="N58">
        <v>57</v>
      </c>
    </row>
    <row r="59" spans="1:14">
      <c r="A59" s="1" t="s">
        <v>79</v>
      </c>
      <c r="B59" s="1" t="s">
        <v>64</v>
      </c>
      <c r="C59" s="1">
        <v>14</v>
      </c>
      <c r="D59">
        <v>94</v>
      </c>
      <c r="E59">
        <v>1.0999999999999999E-2</v>
      </c>
      <c r="F59">
        <v>23226.077000000001</v>
      </c>
      <c r="G59">
        <v>8234</v>
      </c>
      <c r="H59">
        <v>30698</v>
      </c>
      <c r="I59">
        <v>264.34300000000002</v>
      </c>
      <c r="J59">
        <v>3623268</v>
      </c>
      <c r="K59">
        <f t="shared" si="0"/>
        <v>3550802</v>
      </c>
      <c r="L59">
        <f t="shared" si="1"/>
        <v>0.86449970528435738</v>
      </c>
      <c r="M59" t="s">
        <v>77</v>
      </c>
      <c r="N59">
        <v>58</v>
      </c>
    </row>
    <row r="60" spans="1:14">
      <c r="A60" s="1" t="s">
        <v>80</v>
      </c>
      <c r="B60" s="1" t="s">
        <v>64</v>
      </c>
      <c r="C60" s="1">
        <v>15</v>
      </c>
      <c r="D60">
        <v>95</v>
      </c>
      <c r="E60">
        <v>1.0999999999999999E-2</v>
      </c>
      <c r="F60">
        <v>19380.441999999999</v>
      </c>
      <c r="G60">
        <v>10459</v>
      </c>
      <c r="H60">
        <v>23895</v>
      </c>
      <c r="I60">
        <v>220.57499999999999</v>
      </c>
      <c r="J60">
        <v>3023349</v>
      </c>
      <c r="K60">
        <f t="shared" si="0"/>
        <v>2950883</v>
      </c>
      <c r="L60">
        <f t="shared" si="1"/>
        <v>0.71843980143883557</v>
      </c>
      <c r="M60" t="s">
        <v>77</v>
      </c>
      <c r="N60">
        <v>59</v>
      </c>
    </row>
    <row r="61" spans="1:14">
      <c r="A61" s="3" t="s">
        <v>81</v>
      </c>
      <c r="B61" s="1" t="s">
        <v>64</v>
      </c>
      <c r="C61" s="1">
        <v>16</v>
      </c>
      <c r="D61">
        <v>96</v>
      </c>
      <c r="E61">
        <v>1.0999999999999999E-2</v>
      </c>
      <c r="F61">
        <v>15702.141</v>
      </c>
      <c r="G61">
        <v>7097</v>
      </c>
      <c r="H61">
        <v>20734</v>
      </c>
      <c r="I61">
        <v>178.71100000000001</v>
      </c>
      <c r="J61">
        <v>2449534</v>
      </c>
      <c r="K61">
        <f t="shared" si="0"/>
        <v>2377068</v>
      </c>
      <c r="L61">
        <f t="shared" si="1"/>
        <v>0.57873533512735342</v>
      </c>
      <c r="M61" t="s">
        <v>77</v>
      </c>
      <c r="N61">
        <v>60</v>
      </c>
    </row>
    <row r="62" spans="1:14">
      <c r="A62" s="3" t="s">
        <v>82</v>
      </c>
      <c r="B62" s="1" t="s">
        <v>64</v>
      </c>
      <c r="C62" s="1">
        <v>17</v>
      </c>
      <c r="D62">
        <v>97</v>
      </c>
      <c r="E62">
        <v>1.0999999999999999E-2</v>
      </c>
      <c r="F62">
        <v>12087.513000000001</v>
      </c>
      <c r="G62">
        <v>6905</v>
      </c>
      <c r="H62">
        <v>14978</v>
      </c>
      <c r="I62">
        <v>137.572</v>
      </c>
      <c r="J62">
        <v>1885652</v>
      </c>
      <c r="K62">
        <f t="shared" si="0"/>
        <v>1813186</v>
      </c>
      <c r="L62">
        <f t="shared" si="1"/>
        <v>0.4414492170010389</v>
      </c>
      <c r="M62" t="s">
        <v>77</v>
      </c>
      <c r="N62">
        <v>61</v>
      </c>
    </row>
    <row r="63" spans="1:14">
      <c r="A63" s="1" t="s">
        <v>83</v>
      </c>
      <c r="B63" s="1" t="s">
        <v>64</v>
      </c>
      <c r="C63" s="1">
        <v>18</v>
      </c>
      <c r="D63">
        <v>98</v>
      </c>
      <c r="E63">
        <v>1.0999999999999999E-2</v>
      </c>
      <c r="F63">
        <v>10409.647000000001</v>
      </c>
      <c r="G63">
        <v>6361</v>
      </c>
      <c r="H63">
        <v>16605</v>
      </c>
      <c r="I63">
        <v>118.476</v>
      </c>
      <c r="J63">
        <v>1623905</v>
      </c>
      <c r="K63">
        <f t="shared" si="0"/>
        <v>1551439</v>
      </c>
      <c r="L63">
        <f t="shared" si="1"/>
        <v>0.377722711169662</v>
      </c>
      <c r="M63" t="s">
        <v>77</v>
      </c>
      <c r="N63">
        <v>62</v>
      </c>
    </row>
    <row r="64" spans="1:14">
      <c r="A64" s="1" t="s">
        <v>84</v>
      </c>
      <c r="B64" s="1" t="s">
        <v>64</v>
      </c>
      <c r="C64" s="1">
        <v>19</v>
      </c>
      <c r="D64">
        <v>99</v>
      </c>
      <c r="E64">
        <v>1.0999999999999999E-2</v>
      </c>
      <c r="F64">
        <v>6366.3459999999995</v>
      </c>
      <c r="G64">
        <v>3728</v>
      </c>
      <c r="H64">
        <v>13075</v>
      </c>
      <c r="I64">
        <v>72.456999999999994</v>
      </c>
      <c r="J64">
        <v>993150</v>
      </c>
      <c r="K64">
        <f t="shared" si="0"/>
        <v>920684</v>
      </c>
      <c r="L64">
        <f t="shared" si="1"/>
        <v>0.2241552884841293</v>
      </c>
      <c r="M64" t="s">
        <v>77</v>
      </c>
      <c r="N64">
        <v>63</v>
      </c>
    </row>
    <row r="65" spans="1:14">
      <c r="A65" s="1" t="s">
        <v>85</v>
      </c>
      <c r="B65" s="1" t="s">
        <v>64</v>
      </c>
      <c r="C65" s="1">
        <v>20</v>
      </c>
      <c r="D65">
        <v>100</v>
      </c>
      <c r="E65">
        <v>1.0999999999999999E-2</v>
      </c>
      <c r="F65">
        <v>12259.949000000001</v>
      </c>
      <c r="G65">
        <v>3277</v>
      </c>
      <c r="H65">
        <v>16566</v>
      </c>
      <c r="I65">
        <v>139.53399999999999</v>
      </c>
      <c r="J65">
        <v>1912552</v>
      </c>
      <c r="K65">
        <f t="shared" si="0"/>
        <v>1840086</v>
      </c>
      <c r="L65">
        <f t="shared" si="1"/>
        <v>0.44799845350370765</v>
      </c>
      <c r="M65" t="s">
        <v>77</v>
      </c>
      <c r="N65">
        <v>64</v>
      </c>
    </row>
    <row r="66" spans="1:14">
      <c r="A66" s="1" t="s">
        <v>86</v>
      </c>
      <c r="B66" s="1" t="s">
        <v>87</v>
      </c>
      <c r="C66" s="1">
        <v>1</v>
      </c>
      <c r="D66">
        <v>101</v>
      </c>
      <c r="E66">
        <v>1.0999999999999999E-2</v>
      </c>
      <c r="F66">
        <v>10744.904</v>
      </c>
      <c r="G66">
        <v>4595</v>
      </c>
      <c r="H66">
        <v>17567</v>
      </c>
      <c r="I66">
        <v>122.291</v>
      </c>
      <c r="J66">
        <v>1676205</v>
      </c>
      <c r="K66">
        <f t="shared" ref="K66:K79" si="2">J66-72466</f>
        <v>1603739</v>
      </c>
      <c r="L66">
        <f t="shared" si="1"/>
        <v>0.39045598511351237</v>
      </c>
      <c r="M66" t="s">
        <v>77</v>
      </c>
      <c r="N66">
        <v>65</v>
      </c>
    </row>
    <row r="67" spans="1:14">
      <c r="A67" s="1" t="s">
        <v>88</v>
      </c>
      <c r="B67" s="1" t="s">
        <v>87</v>
      </c>
      <c r="C67" s="1">
        <v>2</v>
      </c>
      <c r="D67">
        <v>102</v>
      </c>
      <c r="E67">
        <v>1.0999999999999999E-2</v>
      </c>
      <c r="F67">
        <v>11965.141</v>
      </c>
      <c r="G67">
        <v>4031</v>
      </c>
      <c r="H67">
        <v>19080</v>
      </c>
      <c r="I67">
        <v>136.179</v>
      </c>
      <c r="J67">
        <v>1866562</v>
      </c>
      <c r="K67">
        <f t="shared" si="2"/>
        <v>1794096</v>
      </c>
      <c r="L67">
        <f t="shared" ref="L67:L79" si="3">K67/4107349</f>
        <v>0.43680145027851297</v>
      </c>
      <c r="M67" t="s">
        <v>77</v>
      </c>
      <c r="N67">
        <v>66</v>
      </c>
    </row>
    <row r="68" spans="1:14">
      <c r="A68" s="1" t="s">
        <v>89</v>
      </c>
      <c r="B68" s="1" t="s">
        <v>87</v>
      </c>
      <c r="C68" s="1">
        <v>3</v>
      </c>
      <c r="D68">
        <v>103</v>
      </c>
      <c r="E68">
        <v>1.0999999999999999E-2</v>
      </c>
      <c r="F68">
        <v>6487.558</v>
      </c>
      <c r="G68">
        <v>3881</v>
      </c>
      <c r="H68">
        <v>16478</v>
      </c>
      <c r="I68">
        <v>73.837000000000003</v>
      </c>
      <c r="J68">
        <v>1012059</v>
      </c>
      <c r="K68">
        <f t="shared" si="2"/>
        <v>939593</v>
      </c>
      <c r="L68">
        <f t="shared" si="3"/>
        <v>0.22875898785323576</v>
      </c>
      <c r="M68" t="s">
        <v>77</v>
      </c>
      <c r="N68">
        <v>67</v>
      </c>
    </row>
    <row r="69" spans="1:14">
      <c r="A69" s="1" t="s">
        <v>90</v>
      </c>
      <c r="B69" s="1" t="s">
        <v>87</v>
      </c>
      <c r="C69" s="1">
        <v>4</v>
      </c>
      <c r="D69">
        <v>104</v>
      </c>
      <c r="E69">
        <v>1.0999999999999999E-2</v>
      </c>
      <c r="F69">
        <v>10709.923000000001</v>
      </c>
      <c r="G69">
        <v>5699</v>
      </c>
      <c r="H69">
        <v>19146</v>
      </c>
      <c r="I69">
        <v>121.893</v>
      </c>
      <c r="J69">
        <v>1670748</v>
      </c>
      <c r="K69">
        <f t="shared" si="2"/>
        <v>1598282</v>
      </c>
      <c r="L69">
        <f t="shared" si="3"/>
        <v>0.38912739092782228</v>
      </c>
      <c r="M69" t="s">
        <v>77</v>
      </c>
      <c r="N69">
        <v>68</v>
      </c>
    </row>
    <row r="70" spans="1:14">
      <c r="A70" s="1" t="s">
        <v>91</v>
      </c>
      <c r="B70" s="1" t="s">
        <v>87</v>
      </c>
      <c r="C70" s="1">
        <v>5</v>
      </c>
      <c r="D70">
        <v>105</v>
      </c>
      <c r="E70">
        <v>1.0999999999999999E-2</v>
      </c>
      <c r="F70">
        <v>6870.8209999999999</v>
      </c>
      <c r="G70">
        <v>3229</v>
      </c>
      <c r="H70">
        <v>26190</v>
      </c>
      <c r="I70">
        <v>78.198999999999998</v>
      </c>
      <c r="J70">
        <v>1071848</v>
      </c>
      <c r="K70">
        <f t="shared" si="2"/>
        <v>999382</v>
      </c>
      <c r="L70">
        <f t="shared" si="3"/>
        <v>0.24331557897807077</v>
      </c>
      <c r="M70" t="s">
        <v>77</v>
      </c>
      <c r="N70">
        <v>69</v>
      </c>
    </row>
    <row r="71" spans="1:14">
      <c r="A71" s="1" t="s">
        <v>92</v>
      </c>
      <c r="B71" s="1" t="s">
        <v>87</v>
      </c>
      <c r="C71" s="1">
        <v>6</v>
      </c>
      <c r="D71">
        <v>106</v>
      </c>
      <c r="E71">
        <v>1.0999999999999999E-2</v>
      </c>
      <c r="F71">
        <v>5085.308</v>
      </c>
      <c r="G71">
        <v>3673</v>
      </c>
      <c r="H71">
        <v>7060</v>
      </c>
      <c r="I71">
        <v>57.878</v>
      </c>
      <c r="J71">
        <v>793308</v>
      </c>
      <c r="K71">
        <f t="shared" si="2"/>
        <v>720842</v>
      </c>
      <c r="L71">
        <f t="shared" si="3"/>
        <v>0.17550054792032524</v>
      </c>
      <c r="M71" t="s">
        <v>77</v>
      </c>
      <c r="N71">
        <v>70</v>
      </c>
    </row>
    <row r="72" spans="1:14">
      <c r="A72" s="1" t="s">
        <v>93</v>
      </c>
      <c r="B72" s="1" t="s">
        <v>87</v>
      </c>
      <c r="C72" s="1">
        <v>7</v>
      </c>
      <c r="D72">
        <v>107</v>
      </c>
      <c r="E72">
        <v>1.0999999999999999E-2</v>
      </c>
      <c r="F72">
        <v>4053.9679999999998</v>
      </c>
      <c r="G72">
        <v>2829</v>
      </c>
      <c r="H72">
        <v>7477</v>
      </c>
      <c r="I72">
        <v>46.139000000000003</v>
      </c>
      <c r="J72">
        <v>632419</v>
      </c>
      <c r="K72">
        <f t="shared" si="2"/>
        <v>559953</v>
      </c>
      <c r="L72">
        <f t="shared" si="3"/>
        <v>0.13632954005125933</v>
      </c>
      <c r="M72" t="s">
        <v>77</v>
      </c>
      <c r="N72">
        <v>71</v>
      </c>
    </row>
    <row r="73" spans="1:14">
      <c r="A73" s="1" t="s">
        <v>94</v>
      </c>
      <c r="B73" s="1" t="s">
        <v>87</v>
      </c>
      <c r="C73" s="1">
        <v>8</v>
      </c>
      <c r="D73">
        <v>108</v>
      </c>
      <c r="E73">
        <v>1.0999999999999999E-2</v>
      </c>
      <c r="F73">
        <v>3417.942</v>
      </c>
      <c r="G73">
        <v>2546</v>
      </c>
      <c r="H73">
        <v>4435</v>
      </c>
      <c r="I73">
        <v>38.901000000000003</v>
      </c>
      <c r="J73">
        <v>533199</v>
      </c>
      <c r="K73">
        <f t="shared" si="2"/>
        <v>460733</v>
      </c>
      <c r="L73">
        <f t="shared" si="3"/>
        <v>0.11217283946409229</v>
      </c>
      <c r="M73" t="s">
        <v>77</v>
      </c>
      <c r="N73">
        <v>72</v>
      </c>
    </row>
    <row r="74" spans="1:14">
      <c r="A74" s="1" t="s">
        <v>95</v>
      </c>
      <c r="B74" s="1" t="s">
        <v>87</v>
      </c>
      <c r="C74" s="1">
        <v>9</v>
      </c>
      <c r="D74">
        <v>109</v>
      </c>
      <c r="E74">
        <v>1.0999999999999999E-2</v>
      </c>
      <c r="F74">
        <v>4636.9040000000005</v>
      </c>
      <c r="G74">
        <v>3718</v>
      </c>
      <c r="H74">
        <v>6225</v>
      </c>
      <c r="I74">
        <v>52.774000000000001</v>
      </c>
      <c r="J74">
        <v>723357</v>
      </c>
      <c r="K74">
        <f t="shared" si="2"/>
        <v>650891</v>
      </c>
      <c r="L74">
        <f t="shared" si="3"/>
        <v>0.1584698548869356</v>
      </c>
      <c r="M74" t="s">
        <v>77</v>
      </c>
      <c r="N74">
        <v>73</v>
      </c>
    </row>
    <row r="75" spans="1:14">
      <c r="A75" s="1" t="s">
        <v>96</v>
      </c>
      <c r="B75" s="1" t="s">
        <v>87</v>
      </c>
      <c r="C75" s="1">
        <v>10</v>
      </c>
      <c r="D75">
        <v>110</v>
      </c>
      <c r="E75">
        <v>1.0999999999999999E-2</v>
      </c>
      <c r="F75">
        <v>3813.9490000000001</v>
      </c>
      <c r="G75">
        <v>2842</v>
      </c>
      <c r="H75">
        <v>5272</v>
      </c>
      <c r="I75">
        <v>43.408000000000001</v>
      </c>
      <c r="J75">
        <v>594976</v>
      </c>
      <c r="K75">
        <f t="shared" si="2"/>
        <v>522510</v>
      </c>
      <c r="L75">
        <f t="shared" si="3"/>
        <v>0.12721344107841823</v>
      </c>
      <c r="M75" t="s">
        <v>77</v>
      </c>
      <c r="N75">
        <v>74</v>
      </c>
    </row>
    <row r="76" spans="1:14">
      <c r="A76" s="1" t="s">
        <v>97</v>
      </c>
      <c r="B76" s="1" t="s">
        <v>87</v>
      </c>
      <c r="C76" s="1">
        <v>11</v>
      </c>
      <c r="D76">
        <v>111</v>
      </c>
      <c r="E76">
        <v>1.0999999999999999E-2</v>
      </c>
      <c r="F76">
        <v>5290.0770000000002</v>
      </c>
      <c r="G76">
        <v>3759</v>
      </c>
      <c r="H76">
        <v>10240</v>
      </c>
      <c r="I76">
        <v>60.207999999999998</v>
      </c>
      <c r="J76">
        <v>825252</v>
      </c>
      <c r="K76">
        <f t="shared" si="2"/>
        <v>752786</v>
      </c>
      <c r="L76">
        <f t="shared" si="3"/>
        <v>0.18327782713375465</v>
      </c>
      <c r="M76" t="s">
        <v>77</v>
      </c>
      <c r="N76">
        <v>75</v>
      </c>
    </row>
    <row r="77" spans="1:14">
      <c r="A77" s="1" t="s">
        <v>98</v>
      </c>
      <c r="B77" s="1" t="s">
        <v>87</v>
      </c>
      <c r="C77" s="1">
        <v>12</v>
      </c>
      <c r="D77">
        <v>112</v>
      </c>
      <c r="E77">
        <v>1.0999999999999999E-2</v>
      </c>
      <c r="F77">
        <v>7208.9679999999998</v>
      </c>
      <c r="G77">
        <v>4031</v>
      </c>
      <c r="H77">
        <v>9341</v>
      </c>
      <c r="I77">
        <v>82.048000000000002</v>
      </c>
      <c r="J77">
        <v>1124599</v>
      </c>
      <c r="K77">
        <f t="shared" si="2"/>
        <v>1052133</v>
      </c>
      <c r="L77">
        <f t="shared" si="3"/>
        <v>0.25615865610640831</v>
      </c>
      <c r="M77" t="s">
        <v>77</v>
      </c>
      <c r="N77">
        <v>76</v>
      </c>
    </row>
    <row r="78" spans="1:14">
      <c r="A78" s="1" t="s">
        <v>99</v>
      </c>
      <c r="B78" s="1" t="s">
        <v>87</v>
      </c>
      <c r="C78" s="1">
        <v>13</v>
      </c>
      <c r="D78">
        <v>113</v>
      </c>
      <c r="E78">
        <v>1.0999999999999999E-2</v>
      </c>
      <c r="F78">
        <v>4863.9040000000005</v>
      </c>
      <c r="G78">
        <v>3768</v>
      </c>
      <c r="H78">
        <v>8032</v>
      </c>
      <c r="I78">
        <v>55.357999999999997</v>
      </c>
      <c r="J78">
        <v>758769</v>
      </c>
      <c r="K78">
        <f t="shared" si="2"/>
        <v>686303</v>
      </c>
      <c r="L78">
        <f t="shared" si="3"/>
        <v>0.16709147433052315</v>
      </c>
      <c r="M78" t="s">
        <v>77</v>
      </c>
      <c r="N78">
        <v>77</v>
      </c>
    </row>
    <row r="79" spans="1:14">
      <c r="A79" s="1" t="s">
        <v>100</v>
      </c>
      <c r="B79" s="1" t="s">
        <v>87</v>
      </c>
      <c r="C79" s="1">
        <v>14</v>
      </c>
      <c r="D79">
        <v>114</v>
      </c>
      <c r="E79">
        <v>1.0999999999999999E-2</v>
      </c>
      <c r="F79">
        <v>8515.0640000000003</v>
      </c>
      <c r="G79">
        <v>6588</v>
      </c>
      <c r="H79">
        <v>10133</v>
      </c>
      <c r="I79">
        <v>96.912999999999997</v>
      </c>
      <c r="J79">
        <v>1328350</v>
      </c>
      <c r="K79">
        <f t="shared" si="2"/>
        <v>1255884</v>
      </c>
      <c r="L79">
        <f t="shared" si="3"/>
        <v>0.30576510542444774</v>
      </c>
      <c r="M79" t="s">
        <v>77</v>
      </c>
      <c r="N79">
        <v>78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B27" sqref="B27"/>
    </sheetView>
  </sheetViews>
  <sheetFormatPr baseColWidth="10" defaultRowHeight="15" x14ac:dyDescent="0"/>
  <cols>
    <col min="1" max="1" width="26.5703125" customWidth="1"/>
    <col min="13" max="13" width="19.85546875" customWidth="1"/>
  </cols>
  <sheetData>
    <row r="1" spans="1:14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t="s">
        <v>11</v>
      </c>
      <c r="M1" t="s">
        <v>12</v>
      </c>
      <c r="N1" t="s">
        <v>13</v>
      </c>
    </row>
    <row r="2" spans="1:14">
      <c r="A2" s="1" t="s">
        <v>101</v>
      </c>
      <c r="B2" s="1" t="s">
        <v>102</v>
      </c>
      <c r="C2" s="1">
        <v>4</v>
      </c>
      <c r="D2">
        <v>424</v>
      </c>
      <c r="E2">
        <v>1.0999999999999999E-2</v>
      </c>
      <c r="F2">
        <v>5766.3909999999996</v>
      </c>
      <c r="G2">
        <v>4633</v>
      </c>
      <c r="H2">
        <v>7382</v>
      </c>
      <c r="I2">
        <v>65.629000000000005</v>
      </c>
      <c r="J2">
        <v>899557</v>
      </c>
      <c r="K2">
        <v>827091</v>
      </c>
      <c r="L2">
        <v>0.20164570627231998</v>
      </c>
      <c r="M2" t="s">
        <v>103</v>
      </c>
      <c r="N2">
        <v>1</v>
      </c>
    </row>
    <row r="3" spans="1:14">
      <c r="A3" s="1" t="s">
        <v>104</v>
      </c>
      <c r="B3" s="1" t="s">
        <v>102</v>
      </c>
      <c r="C3" s="1">
        <v>5</v>
      </c>
      <c r="D3">
        <v>425</v>
      </c>
      <c r="E3">
        <v>1.0999999999999999E-2</v>
      </c>
      <c r="F3">
        <v>8043.66</v>
      </c>
      <c r="G3">
        <v>3999</v>
      </c>
      <c r="H3">
        <v>13791</v>
      </c>
      <c r="I3">
        <v>91.546999999999997</v>
      </c>
      <c r="J3">
        <v>1254811</v>
      </c>
      <c r="K3">
        <v>1182345</v>
      </c>
      <c r="L3">
        <v>0.28825702683567611</v>
      </c>
      <c r="M3" t="s">
        <v>103</v>
      </c>
      <c r="N3">
        <v>2</v>
      </c>
    </row>
    <row r="4" spans="1:14">
      <c r="A4" s="1" t="s">
        <v>105</v>
      </c>
      <c r="B4" s="1" t="s">
        <v>102</v>
      </c>
      <c r="C4" s="1">
        <v>6</v>
      </c>
      <c r="D4">
        <v>426</v>
      </c>
      <c r="E4">
        <v>1.0999999999999999E-2</v>
      </c>
      <c r="F4">
        <v>4468.7240000000002</v>
      </c>
      <c r="G4">
        <v>2908</v>
      </c>
      <c r="H4">
        <v>8727</v>
      </c>
      <c r="I4">
        <v>50.86</v>
      </c>
      <c r="J4">
        <v>697121</v>
      </c>
      <c r="K4">
        <v>624655</v>
      </c>
      <c r="L4">
        <v>0.15229158418062347</v>
      </c>
      <c r="M4" t="s">
        <v>103</v>
      </c>
      <c r="N4">
        <v>3</v>
      </c>
    </row>
    <row r="5" spans="1:14">
      <c r="A5" s="1" t="s">
        <v>106</v>
      </c>
      <c r="B5" s="1" t="s">
        <v>102</v>
      </c>
      <c r="C5" s="1">
        <v>7</v>
      </c>
      <c r="D5">
        <v>427</v>
      </c>
      <c r="E5">
        <v>1.0999999999999999E-2</v>
      </c>
      <c r="F5">
        <v>4572.4740000000002</v>
      </c>
      <c r="G5">
        <v>2851</v>
      </c>
      <c r="H5">
        <v>6372</v>
      </c>
      <c r="I5">
        <v>52.040999999999997</v>
      </c>
      <c r="J5">
        <v>713306</v>
      </c>
      <c r="K5">
        <v>640840</v>
      </c>
      <c r="L5">
        <v>0.1562375051929637</v>
      </c>
      <c r="M5" t="s">
        <v>103</v>
      </c>
      <c r="N5">
        <v>4</v>
      </c>
    </row>
    <row r="6" spans="1:14">
      <c r="A6" s="1" t="s">
        <v>107</v>
      </c>
      <c r="B6" s="1" t="s">
        <v>102</v>
      </c>
      <c r="C6" s="1">
        <v>8</v>
      </c>
      <c r="D6">
        <v>428</v>
      </c>
      <c r="E6">
        <v>1.0999999999999999E-2</v>
      </c>
      <c r="F6">
        <v>3479.1219999999998</v>
      </c>
      <c r="G6">
        <v>2568</v>
      </c>
      <c r="H6">
        <v>4212</v>
      </c>
      <c r="I6">
        <v>39.597000000000001</v>
      </c>
      <c r="J6">
        <v>542743</v>
      </c>
      <c r="K6">
        <v>470277</v>
      </c>
      <c r="L6">
        <v>0.11465405597283471</v>
      </c>
      <c r="M6" t="s">
        <v>103</v>
      </c>
      <c r="N6">
        <v>5</v>
      </c>
    </row>
    <row r="7" spans="1:14">
      <c r="A7" s="1" t="s">
        <v>108</v>
      </c>
      <c r="B7" s="1" t="s">
        <v>102</v>
      </c>
      <c r="C7" s="1">
        <v>9</v>
      </c>
      <c r="D7">
        <v>429</v>
      </c>
      <c r="E7">
        <v>1.0999999999999999E-2</v>
      </c>
      <c r="F7">
        <v>3045.0830000000001</v>
      </c>
      <c r="G7">
        <v>2297</v>
      </c>
      <c r="H7">
        <v>3750</v>
      </c>
      <c r="I7">
        <v>34.656999999999996</v>
      </c>
      <c r="J7">
        <v>475033</v>
      </c>
      <c r="K7">
        <v>402567</v>
      </c>
      <c r="L7">
        <v>9.8146282618150893E-2</v>
      </c>
      <c r="M7" t="s">
        <v>103</v>
      </c>
      <c r="N7">
        <v>6</v>
      </c>
    </row>
    <row r="8" spans="1:14">
      <c r="A8" s="1" t="s">
        <v>109</v>
      </c>
      <c r="B8" s="1" t="s">
        <v>102</v>
      </c>
      <c r="C8" s="1">
        <v>10</v>
      </c>
      <c r="D8">
        <v>430</v>
      </c>
      <c r="E8">
        <v>1.0999999999999999E-2</v>
      </c>
      <c r="F8">
        <v>2872.5320000000002</v>
      </c>
      <c r="G8">
        <v>2237</v>
      </c>
      <c r="H8">
        <v>3836</v>
      </c>
      <c r="I8">
        <v>32.692999999999998</v>
      </c>
      <c r="J8">
        <v>448115</v>
      </c>
      <c r="K8">
        <v>375649</v>
      </c>
      <c r="L8">
        <v>9.1583644261019323E-2</v>
      </c>
      <c r="M8" t="s">
        <v>103</v>
      </c>
      <c r="N8">
        <v>7</v>
      </c>
    </row>
    <row r="9" spans="1:14">
      <c r="A9" s="1" t="s">
        <v>110</v>
      </c>
      <c r="B9" s="1" t="s">
        <v>102</v>
      </c>
      <c r="C9" s="1">
        <v>11</v>
      </c>
      <c r="D9">
        <v>431</v>
      </c>
      <c r="E9">
        <v>1.0999999999999999E-2</v>
      </c>
      <c r="F9">
        <v>3779.16</v>
      </c>
      <c r="G9">
        <v>2429</v>
      </c>
      <c r="H9">
        <v>5165</v>
      </c>
      <c r="I9">
        <v>43.012</v>
      </c>
      <c r="J9">
        <v>589549</v>
      </c>
      <c r="K9">
        <v>517083</v>
      </c>
      <c r="L9">
        <v>0.12606541086338752</v>
      </c>
      <c r="M9" t="s">
        <v>103</v>
      </c>
      <c r="N9">
        <v>8</v>
      </c>
    </row>
    <row r="10" spans="1:14">
      <c r="A10" s="1" t="s">
        <v>111</v>
      </c>
      <c r="B10" s="1" t="s">
        <v>102</v>
      </c>
      <c r="C10" s="1">
        <v>12</v>
      </c>
      <c r="D10">
        <v>432</v>
      </c>
      <c r="E10">
        <v>1.0999999999999999E-2</v>
      </c>
      <c r="F10">
        <v>3715.808</v>
      </c>
      <c r="G10">
        <v>3020</v>
      </c>
      <c r="H10">
        <v>4303</v>
      </c>
      <c r="I10">
        <v>42.290999999999997</v>
      </c>
      <c r="J10">
        <v>579666</v>
      </c>
      <c r="K10">
        <v>507200</v>
      </c>
      <c r="L10">
        <v>0.123655924464564</v>
      </c>
      <c r="M10" t="s">
        <v>103</v>
      </c>
      <c r="N10">
        <v>9</v>
      </c>
    </row>
    <row r="11" spans="1:14">
      <c r="A11" s="1" t="s">
        <v>112</v>
      </c>
      <c r="B11" s="1" t="s">
        <v>102</v>
      </c>
      <c r="C11" s="1">
        <v>13</v>
      </c>
      <c r="D11">
        <v>433</v>
      </c>
      <c r="E11">
        <v>1.0999999999999999E-2</v>
      </c>
      <c r="F11">
        <v>6851.6030000000001</v>
      </c>
      <c r="G11">
        <v>3319</v>
      </c>
      <c r="H11">
        <v>11941</v>
      </c>
      <c r="I11">
        <v>77.98</v>
      </c>
      <c r="J11">
        <v>1068850</v>
      </c>
      <c r="K11">
        <v>996384</v>
      </c>
      <c r="L11">
        <v>0.24291952807906178</v>
      </c>
      <c r="M11" t="s">
        <v>103</v>
      </c>
      <c r="N11">
        <v>10</v>
      </c>
    </row>
    <row r="12" spans="1:14">
      <c r="A12" s="1" t="s">
        <v>113</v>
      </c>
      <c r="B12" s="1" t="s">
        <v>102</v>
      </c>
      <c r="C12" s="1">
        <v>14</v>
      </c>
      <c r="D12">
        <v>434</v>
      </c>
      <c r="E12">
        <v>1.0999999999999999E-2</v>
      </c>
      <c r="F12">
        <v>6174.5190000000002</v>
      </c>
      <c r="G12">
        <v>4230</v>
      </c>
      <c r="H12">
        <v>7794</v>
      </c>
      <c r="I12">
        <v>70.274000000000001</v>
      </c>
      <c r="J12">
        <v>963225</v>
      </c>
      <c r="K12">
        <v>890759</v>
      </c>
      <c r="L12">
        <v>0.21716803552864858</v>
      </c>
      <c r="M12" t="s">
        <v>114</v>
      </c>
      <c r="N12">
        <v>11</v>
      </c>
    </row>
    <row r="13" spans="1:14">
      <c r="A13" s="1" t="s">
        <v>115</v>
      </c>
      <c r="B13" s="1" t="s">
        <v>102</v>
      </c>
      <c r="C13" s="1">
        <v>15</v>
      </c>
      <c r="D13">
        <v>435</v>
      </c>
      <c r="E13">
        <v>1.0999999999999999E-2</v>
      </c>
      <c r="F13">
        <v>7475.8590000000004</v>
      </c>
      <c r="G13">
        <v>3520</v>
      </c>
      <c r="H13">
        <v>11683</v>
      </c>
      <c r="I13">
        <v>85.084999999999994</v>
      </c>
      <c r="J13">
        <v>1166234</v>
      </c>
      <c r="K13">
        <v>1093768</v>
      </c>
      <c r="L13">
        <v>0.26666185565803868</v>
      </c>
      <c r="M13" t="s">
        <v>114</v>
      </c>
      <c r="N13">
        <v>12</v>
      </c>
    </row>
    <row r="14" spans="1:14">
      <c r="A14" s="1" t="s">
        <v>116</v>
      </c>
      <c r="B14" s="1" t="s">
        <v>102</v>
      </c>
      <c r="C14" s="1">
        <v>16</v>
      </c>
      <c r="D14">
        <v>436</v>
      </c>
      <c r="E14">
        <v>1.0999999999999999E-2</v>
      </c>
      <c r="F14">
        <v>7790.2629999999999</v>
      </c>
      <c r="G14">
        <v>4032</v>
      </c>
      <c r="H14">
        <v>10739</v>
      </c>
      <c r="I14">
        <v>88.662999999999997</v>
      </c>
      <c r="J14">
        <v>1215281</v>
      </c>
      <c r="K14">
        <v>1142815</v>
      </c>
      <c r="L14">
        <v>0.27861956884260786</v>
      </c>
      <c r="M14" t="s">
        <v>114</v>
      </c>
      <c r="N14">
        <v>13</v>
      </c>
    </row>
    <row r="15" spans="1:14">
      <c r="A15" s="1" t="s">
        <v>117</v>
      </c>
      <c r="B15" s="1" t="s">
        <v>102</v>
      </c>
      <c r="C15" s="1">
        <v>17</v>
      </c>
      <c r="D15">
        <v>437</v>
      </c>
      <c r="E15">
        <v>1.0999999999999999E-2</v>
      </c>
      <c r="F15">
        <v>3609.6280000000002</v>
      </c>
      <c r="G15">
        <v>2673</v>
      </c>
      <c r="H15">
        <v>4090</v>
      </c>
      <c r="I15">
        <v>41.082000000000001</v>
      </c>
      <c r="J15">
        <v>563102</v>
      </c>
      <c r="K15">
        <v>490636</v>
      </c>
      <c r="L15">
        <v>0.11961760283043341</v>
      </c>
      <c r="M15" t="s">
        <v>114</v>
      </c>
      <c r="N15">
        <v>14</v>
      </c>
    </row>
    <row r="16" spans="1:14">
      <c r="A16" s="1" t="s">
        <v>118</v>
      </c>
      <c r="B16" s="1" t="s">
        <v>102</v>
      </c>
      <c r="C16" s="1">
        <v>18</v>
      </c>
      <c r="D16">
        <v>438</v>
      </c>
      <c r="E16">
        <v>1.0999999999999999E-2</v>
      </c>
      <c r="F16">
        <v>10478.505999999999</v>
      </c>
      <c r="G16">
        <v>5238</v>
      </c>
      <c r="H16">
        <v>18451</v>
      </c>
      <c r="I16">
        <v>119.259</v>
      </c>
      <c r="J16">
        <v>1634647</v>
      </c>
      <c r="K16">
        <v>1562181</v>
      </c>
      <c r="L16">
        <v>0.3808614663564216</v>
      </c>
      <c r="M16" t="s">
        <v>114</v>
      </c>
      <c r="N16">
        <v>15</v>
      </c>
    </row>
    <row r="17" spans="1:14">
      <c r="A17" s="1" t="s">
        <v>119</v>
      </c>
      <c r="B17" s="1" t="s">
        <v>102</v>
      </c>
      <c r="C17" s="1">
        <v>19</v>
      </c>
      <c r="D17">
        <v>439</v>
      </c>
      <c r="E17">
        <v>1.0999999999999999E-2</v>
      </c>
      <c r="F17">
        <v>7836.2179999999998</v>
      </c>
      <c r="G17">
        <v>4541</v>
      </c>
      <c r="H17">
        <v>14029</v>
      </c>
      <c r="I17">
        <v>89.186000000000007</v>
      </c>
      <c r="J17">
        <v>1222450</v>
      </c>
      <c r="K17">
        <v>1149984</v>
      </c>
      <c r="L17">
        <v>0.28036737902101178</v>
      </c>
      <c r="M17" t="s">
        <v>120</v>
      </c>
      <c r="N17">
        <v>16</v>
      </c>
    </row>
    <row r="18" spans="1:14">
      <c r="A18" s="1" t="s">
        <v>121</v>
      </c>
      <c r="B18" s="1" t="s">
        <v>102</v>
      </c>
      <c r="C18" s="1">
        <v>20</v>
      </c>
      <c r="D18">
        <v>440</v>
      </c>
      <c r="E18">
        <v>1.0999999999999999E-2</v>
      </c>
      <c r="F18">
        <v>2998.9360000000001</v>
      </c>
      <c r="G18">
        <v>1510</v>
      </c>
      <c r="H18">
        <v>5737</v>
      </c>
      <c r="I18">
        <v>34.131999999999998</v>
      </c>
      <c r="J18">
        <v>467834</v>
      </c>
      <c r="K18">
        <v>395368</v>
      </c>
      <c r="L18">
        <v>9.6391158406359895E-2</v>
      </c>
      <c r="M18" t="s">
        <v>120</v>
      </c>
      <c r="N18">
        <v>17</v>
      </c>
    </row>
    <row r="19" spans="1:14">
      <c r="A19" s="1" t="s">
        <v>122</v>
      </c>
      <c r="B19" s="1" t="s">
        <v>123</v>
      </c>
      <c r="C19" s="1">
        <v>1</v>
      </c>
      <c r="D19">
        <v>441</v>
      </c>
      <c r="E19">
        <v>1.0999999999999999E-2</v>
      </c>
      <c r="F19">
        <v>9057.2690000000002</v>
      </c>
      <c r="G19">
        <v>3134</v>
      </c>
      <c r="H19">
        <v>13918</v>
      </c>
      <c r="I19">
        <v>103.084</v>
      </c>
      <c r="J19">
        <v>1412934</v>
      </c>
      <c r="K19">
        <v>1340468</v>
      </c>
      <c r="L19">
        <v>0.3268075902112878</v>
      </c>
      <c r="M19" t="s">
        <v>120</v>
      </c>
      <c r="N19">
        <v>18</v>
      </c>
    </row>
    <row r="20" spans="1:14">
      <c r="A20" s="1" t="s">
        <v>124</v>
      </c>
      <c r="B20" s="1" t="s">
        <v>123</v>
      </c>
      <c r="C20" s="1">
        <v>2</v>
      </c>
      <c r="D20">
        <v>442</v>
      </c>
      <c r="E20">
        <v>1.0999999999999999E-2</v>
      </c>
      <c r="F20">
        <v>11090.654</v>
      </c>
      <c r="G20">
        <v>4099</v>
      </c>
      <c r="H20">
        <v>20260</v>
      </c>
      <c r="I20">
        <v>126.226</v>
      </c>
      <c r="J20">
        <v>1730142</v>
      </c>
      <c r="K20">
        <v>1657676</v>
      </c>
      <c r="L20">
        <v>0.4041432536331242</v>
      </c>
      <c r="M20" t="s">
        <v>120</v>
      </c>
      <c r="N20">
        <v>19</v>
      </c>
    </row>
    <row r="21" spans="1:14">
      <c r="A21" s="1" t="s">
        <v>125</v>
      </c>
      <c r="B21" s="1" t="s">
        <v>123</v>
      </c>
      <c r="C21" s="1">
        <v>3</v>
      </c>
      <c r="D21">
        <v>443</v>
      </c>
      <c r="E21">
        <v>1.0999999999999999E-2</v>
      </c>
      <c r="F21">
        <v>11369.859</v>
      </c>
      <c r="G21">
        <v>4571</v>
      </c>
      <c r="H21">
        <v>20981</v>
      </c>
      <c r="I21">
        <v>129.404</v>
      </c>
      <c r="J21">
        <v>1773698</v>
      </c>
      <c r="K21">
        <v>1701232</v>
      </c>
      <c r="L21">
        <v>0.41476225490674118</v>
      </c>
      <c r="M21" t="s">
        <v>120</v>
      </c>
      <c r="N21">
        <v>20</v>
      </c>
    </row>
    <row r="22" spans="1:14">
      <c r="A22" s="1" t="s">
        <v>126</v>
      </c>
      <c r="B22" s="1" t="s">
        <v>123</v>
      </c>
      <c r="C22" s="1">
        <v>4</v>
      </c>
      <c r="D22">
        <v>444</v>
      </c>
      <c r="E22">
        <v>1.0999999999999999E-2</v>
      </c>
      <c r="F22">
        <v>10006.826999999999</v>
      </c>
      <c r="G22">
        <v>4678</v>
      </c>
      <c r="H22">
        <v>19546</v>
      </c>
      <c r="I22">
        <v>113.89100000000001</v>
      </c>
      <c r="J22">
        <v>1561065</v>
      </c>
      <c r="K22">
        <v>1488599</v>
      </c>
      <c r="L22">
        <v>0.36292209286676952</v>
      </c>
      <c r="M22" t="s">
        <v>120</v>
      </c>
      <c r="N22">
        <v>21</v>
      </c>
    </row>
    <row r="23" spans="1:14">
      <c r="A23" s="1" t="s">
        <v>127</v>
      </c>
      <c r="B23" s="1" t="s">
        <v>123</v>
      </c>
      <c r="C23" s="1">
        <v>5</v>
      </c>
      <c r="D23">
        <v>445</v>
      </c>
      <c r="E23">
        <v>1.0999999999999999E-2</v>
      </c>
      <c r="F23">
        <v>9570.5059999999994</v>
      </c>
      <c r="G23">
        <v>3737</v>
      </c>
      <c r="H23">
        <v>16734</v>
      </c>
      <c r="I23">
        <v>108.925</v>
      </c>
      <c r="J23">
        <v>1492999</v>
      </c>
      <c r="K23">
        <v>1420533</v>
      </c>
      <c r="L23">
        <v>0.34632752631589214</v>
      </c>
      <c r="M23" t="s">
        <v>120</v>
      </c>
      <c r="N23">
        <v>22</v>
      </c>
    </row>
    <row r="24" spans="1:14">
      <c r="A24" s="1" t="s">
        <v>128</v>
      </c>
      <c r="B24" s="1" t="s">
        <v>123</v>
      </c>
      <c r="C24" s="1">
        <v>6</v>
      </c>
      <c r="D24">
        <v>446</v>
      </c>
      <c r="E24">
        <v>1.0999999999999999E-2</v>
      </c>
      <c r="F24">
        <v>6041.8459999999995</v>
      </c>
      <c r="G24">
        <v>3284</v>
      </c>
      <c r="H24">
        <v>8201</v>
      </c>
      <c r="I24">
        <v>68.763999999999996</v>
      </c>
      <c r="J24">
        <v>942528</v>
      </c>
      <c r="K24">
        <v>870062</v>
      </c>
      <c r="L24">
        <v>0.21212208389488857</v>
      </c>
      <c r="M24" t="s">
        <v>120</v>
      </c>
      <c r="N24">
        <v>23</v>
      </c>
    </row>
    <row r="25" spans="1:14">
      <c r="A25" s="1" t="s">
        <v>129</v>
      </c>
      <c r="B25" s="1" t="s">
        <v>123</v>
      </c>
      <c r="C25" s="1">
        <v>7</v>
      </c>
      <c r="D25">
        <v>447</v>
      </c>
      <c r="E25">
        <v>1.0999999999999999E-2</v>
      </c>
      <c r="F25">
        <v>6501.6350000000002</v>
      </c>
      <c r="G25">
        <v>2949</v>
      </c>
      <c r="H25">
        <v>9670</v>
      </c>
      <c r="I25">
        <v>73.997</v>
      </c>
      <c r="J25">
        <v>1014255</v>
      </c>
      <c r="K25">
        <v>941789</v>
      </c>
      <c r="L25">
        <v>0.22960920632010501</v>
      </c>
      <c r="M25" t="s">
        <v>120</v>
      </c>
      <c r="N25">
        <v>24</v>
      </c>
    </row>
    <row r="26" spans="1:14">
      <c r="A26" s="1" t="s">
        <v>130</v>
      </c>
      <c r="B26" s="1" t="s">
        <v>123</v>
      </c>
      <c r="C26" s="1">
        <v>8</v>
      </c>
      <c r="D26">
        <v>448</v>
      </c>
      <c r="E26">
        <v>1.0999999999999999E-2</v>
      </c>
      <c r="F26">
        <v>2349.7240000000002</v>
      </c>
      <c r="G26">
        <v>1549</v>
      </c>
      <c r="H26">
        <v>4287</v>
      </c>
      <c r="I26">
        <v>26.742999999999999</v>
      </c>
      <c r="J26">
        <v>366557</v>
      </c>
      <c r="K26">
        <v>294091</v>
      </c>
      <c r="L26">
        <v>7.1699713094850334E-2</v>
      </c>
      <c r="M26" t="s">
        <v>120</v>
      </c>
      <c r="N26">
        <v>25</v>
      </c>
    </row>
    <row r="27" spans="1:14">
      <c r="A27" s="1" t="s">
        <v>131</v>
      </c>
      <c r="B27" s="1" t="s">
        <v>123</v>
      </c>
      <c r="C27" s="1">
        <v>9</v>
      </c>
      <c r="D27">
        <v>449</v>
      </c>
      <c r="E27">
        <v>1.0999999999999999E-2</v>
      </c>
      <c r="F27">
        <v>2516.2820000000002</v>
      </c>
      <c r="G27">
        <v>1770</v>
      </c>
      <c r="H27">
        <v>3633</v>
      </c>
      <c r="I27">
        <v>28.638999999999999</v>
      </c>
      <c r="J27">
        <v>392540</v>
      </c>
      <c r="K27">
        <v>320074</v>
      </c>
      <c r="L27">
        <v>7.8034397411417308E-2</v>
      </c>
      <c r="M27" t="s">
        <v>132</v>
      </c>
      <c r="N27">
        <v>26</v>
      </c>
    </row>
    <row r="28" spans="1:14">
      <c r="A28" s="1" t="s">
        <v>133</v>
      </c>
      <c r="B28" s="1" t="s">
        <v>123</v>
      </c>
      <c r="C28" s="1">
        <v>10</v>
      </c>
      <c r="D28">
        <v>450</v>
      </c>
      <c r="E28">
        <v>1.0999999999999999E-2</v>
      </c>
      <c r="F28">
        <v>2773.0830000000001</v>
      </c>
      <c r="G28">
        <v>1975</v>
      </c>
      <c r="H28">
        <v>3619</v>
      </c>
      <c r="I28">
        <v>31.561</v>
      </c>
      <c r="J28">
        <v>432601</v>
      </c>
      <c r="K28">
        <v>360135</v>
      </c>
      <c r="L28">
        <v>8.7801313795437208E-2</v>
      </c>
      <c r="M28" t="s">
        <v>132</v>
      </c>
      <c r="N28">
        <v>27</v>
      </c>
    </row>
    <row r="29" spans="1:14">
      <c r="A29" s="1" t="s">
        <v>134</v>
      </c>
      <c r="B29" s="1" t="s">
        <v>123</v>
      </c>
      <c r="C29" s="1">
        <v>11</v>
      </c>
      <c r="D29">
        <v>451</v>
      </c>
      <c r="E29">
        <v>1.0999999999999999E-2</v>
      </c>
      <c r="F29">
        <v>2629.9740000000002</v>
      </c>
      <c r="G29">
        <v>1970</v>
      </c>
      <c r="H29">
        <v>3935</v>
      </c>
      <c r="I29">
        <v>29.933</v>
      </c>
      <c r="J29">
        <v>410276</v>
      </c>
      <c r="K29">
        <v>337810</v>
      </c>
      <c r="L29">
        <v>8.2358453949870597E-2</v>
      </c>
      <c r="M29" t="s">
        <v>132</v>
      </c>
      <c r="N29">
        <v>28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7"/>
  <sheetViews>
    <sheetView topLeftCell="M1" workbookViewId="0">
      <selection activeCell="O32" sqref="O32"/>
    </sheetView>
  </sheetViews>
  <sheetFormatPr baseColWidth="10" defaultRowHeight="15" x14ac:dyDescent="0"/>
  <cols>
    <col min="1" max="1" width="22.28515625" customWidth="1"/>
    <col min="11" max="11" width="22.5703125" customWidth="1"/>
    <col min="16" max="16" width="20.42578125" customWidth="1"/>
    <col min="18" max="18" width="13.5703125" customWidth="1"/>
  </cols>
  <sheetData>
    <row r="1" spans="1:25" s="2" customFormat="1" ht="6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135</v>
      </c>
      <c r="O1" s="2" t="s">
        <v>158</v>
      </c>
      <c r="P1" s="2" t="s">
        <v>159</v>
      </c>
      <c r="Q1" s="2" t="s">
        <v>160</v>
      </c>
      <c r="R1" s="2" t="s">
        <v>161</v>
      </c>
      <c r="S1" s="2" t="s">
        <v>162</v>
      </c>
      <c r="U1"/>
      <c r="V1"/>
      <c r="W1" s="2" t="s">
        <v>163</v>
      </c>
      <c r="X1" s="2" t="s">
        <v>161</v>
      </c>
      <c r="Y1" s="2" t="s">
        <v>162</v>
      </c>
    </row>
    <row r="2" spans="1:25">
      <c r="A2" t="s">
        <v>40</v>
      </c>
      <c r="B2" t="s">
        <v>21</v>
      </c>
      <c r="C2">
        <v>19</v>
      </c>
      <c r="D2">
        <v>59</v>
      </c>
      <c r="E2">
        <v>1.0999999999999999E-2</v>
      </c>
      <c r="F2">
        <v>26757.5</v>
      </c>
      <c r="G2">
        <v>11997</v>
      </c>
      <c r="H2">
        <v>37812</v>
      </c>
      <c r="I2">
        <v>304.536</v>
      </c>
      <c r="J2">
        <v>4174170</v>
      </c>
      <c r="K2">
        <v>4101704</v>
      </c>
      <c r="L2">
        <v>0.99862563419860351</v>
      </c>
      <c r="M2">
        <f>AVERAGE(K:K)</f>
        <v>1311674.0943396227</v>
      </c>
      <c r="O2" t="s">
        <v>138</v>
      </c>
      <c r="P2" s="4">
        <v>5.6000000000000001E-2</v>
      </c>
      <c r="Q2" s="4">
        <v>4.8000000000000001E-2</v>
      </c>
      <c r="R2" s="5">
        <f>P2/Q2</f>
        <v>1.1666666666666667</v>
      </c>
      <c r="S2">
        <f>LOG(R2,2)</f>
        <v>0.22239242133644802</v>
      </c>
      <c r="U2" t="s">
        <v>164</v>
      </c>
      <c r="V2" t="s">
        <v>165</v>
      </c>
      <c r="W2" t="s">
        <v>166</v>
      </c>
      <c r="X2">
        <v>1.1666666666666667</v>
      </c>
      <c r="Y2">
        <v>0.22239242133644802</v>
      </c>
    </row>
    <row r="3" spans="1:25">
      <c r="A3" t="s">
        <v>78</v>
      </c>
      <c r="B3" t="s">
        <v>64</v>
      </c>
      <c r="C3">
        <v>13</v>
      </c>
      <c r="D3">
        <v>93</v>
      </c>
      <c r="E3">
        <v>1.0999999999999999E-2</v>
      </c>
      <c r="F3">
        <v>25497.865000000002</v>
      </c>
      <c r="G3">
        <v>9433</v>
      </c>
      <c r="H3">
        <v>37666</v>
      </c>
      <c r="I3">
        <v>290.19900000000001</v>
      </c>
      <c r="J3">
        <v>3977667</v>
      </c>
      <c r="K3">
        <v>3905201</v>
      </c>
      <c r="L3">
        <v>0.95078382674566975</v>
      </c>
      <c r="O3" t="s">
        <v>139</v>
      </c>
      <c r="P3" s="4">
        <v>0.11600000000000001</v>
      </c>
      <c r="Q3" s="4">
        <v>5.5E-2</v>
      </c>
      <c r="R3" s="5">
        <f t="shared" ref="R3:R21" si="0">P3/Q3</f>
        <v>2.1090909090909093</v>
      </c>
      <c r="S3">
        <f t="shared" ref="S3:S21" si="1">LOG(R3,2)</f>
        <v>1.0766212816029128</v>
      </c>
      <c r="U3" t="s">
        <v>167</v>
      </c>
      <c r="V3" t="s">
        <v>168</v>
      </c>
      <c r="W3" t="s">
        <v>166</v>
      </c>
      <c r="X3">
        <v>1.0232558139534884</v>
      </c>
      <c r="Y3">
        <v>3.3166863935199381E-2</v>
      </c>
    </row>
    <row r="4" spans="1:25">
      <c r="A4" t="s">
        <v>79</v>
      </c>
      <c r="B4" t="s">
        <v>64</v>
      </c>
      <c r="C4">
        <v>14</v>
      </c>
      <c r="D4">
        <v>94</v>
      </c>
      <c r="E4">
        <v>1.0999999999999999E-2</v>
      </c>
      <c r="F4">
        <v>23226.077000000001</v>
      </c>
      <c r="G4">
        <v>8234</v>
      </c>
      <c r="H4">
        <v>30698</v>
      </c>
      <c r="I4">
        <v>264.34300000000002</v>
      </c>
      <c r="J4">
        <v>3623268</v>
      </c>
      <c r="K4">
        <v>3550802</v>
      </c>
      <c r="L4">
        <v>0.86449970528435738</v>
      </c>
      <c r="M4" t="s">
        <v>136</v>
      </c>
      <c r="O4" t="s">
        <v>140</v>
      </c>
      <c r="P4" s="4">
        <v>0</v>
      </c>
      <c r="Q4" s="4">
        <v>3.1E-2</v>
      </c>
      <c r="R4" s="5">
        <f t="shared" si="0"/>
        <v>0</v>
      </c>
      <c r="S4" t="e">
        <f t="shared" si="1"/>
        <v>#NUM!</v>
      </c>
      <c r="U4" t="s">
        <v>169</v>
      </c>
      <c r="V4" t="s">
        <v>170</v>
      </c>
      <c r="W4" t="s">
        <v>166</v>
      </c>
      <c r="X4">
        <v>1.66</v>
      </c>
      <c r="Y4">
        <v>0.73118324157220005</v>
      </c>
    </row>
    <row r="5" spans="1:25">
      <c r="A5" t="s">
        <v>39</v>
      </c>
      <c r="B5" t="s">
        <v>21</v>
      </c>
      <c r="C5">
        <v>18</v>
      </c>
      <c r="D5">
        <v>58</v>
      </c>
      <c r="E5">
        <v>1.0999999999999999E-2</v>
      </c>
      <c r="F5">
        <v>21711.75</v>
      </c>
      <c r="G5">
        <v>10939</v>
      </c>
      <c r="H5">
        <v>32517</v>
      </c>
      <c r="I5">
        <v>247.108</v>
      </c>
      <c r="J5">
        <v>3387033</v>
      </c>
      <c r="K5">
        <v>3314567</v>
      </c>
      <c r="L5">
        <v>0.80698450509075315</v>
      </c>
      <c r="M5">
        <f>STDEV(K:K)</f>
        <v>797342.73273912515</v>
      </c>
      <c r="O5" t="s">
        <v>141</v>
      </c>
      <c r="P5" s="4">
        <v>3.2000000000000001E-2</v>
      </c>
      <c r="Q5" s="4">
        <v>4.4999999999999998E-2</v>
      </c>
      <c r="R5" s="5">
        <f t="shared" si="0"/>
        <v>0.71111111111111114</v>
      </c>
      <c r="S5">
        <f t="shared" si="1"/>
        <v>-0.49185309632967472</v>
      </c>
      <c r="U5" t="s">
        <v>171</v>
      </c>
      <c r="V5" t="s">
        <v>172</v>
      </c>
      <c r="W5" t="s">
        <v>166</v>
      </c>
      <c r="X5">
        <v>2.8023255813953489</v>
      </c>
      <c r="Y5">
        <v>1.4866245815278636</v>
      </c>
    </row>
    <row r="6" spans="1:25">
      <c r="A6" t="s">
        <v>74</v>
      </c>
      <c r="B6" t="s">
        <v>64</v>
      </c>
      <c r="C6">
        <v>10</v>
      </c>
      <c r="D6">
        <v>90</v>
      </c>
      <c r="E6">
        <v>1.0999999999999999E-2</v>
      </c>
      <c r="F6">
        <v>20347.672999999999</v>
      </c>
      <c r="G6">
        <v>6618</v>
      </c>
      <c r="H6">
        <v>30781</v>
      </c>
      <c r="I6">
        <v>231.583</v>
      </c>
      <c r="J6">
        <v>3174237</v>
      </c>
      <c r="K6">
        <v>3101771</v>
      </c>
      <c r="L6">
        <v>0.75517590543194646</v>
      </c>
      <c r="O6" t="s">
        <v>142</v>
      </c>
      <c r="P6" s="4">
        <v>2.3E-2</v>
      </c>
      <c r="Q6" s="4">
        <v>1.9E-2</v>
      </c>
      <c r="R6" s="5">
        <f t="shared" si="0"/>
        <v>1.2105263157894737</v>
      </c>
      <c r="S6">
        <f t="shared" si="1"/>
        <v>0.27563444261342734</v>
      </c>
      <c r="U6" t="s">
        <v>175</v>
      </c>
      <c r="V6" t="s">
        <v>176</v>
      </c>
      <c r="W6" t="s">
        <v>166</v>
      </c>
      <c r="X6">
        <v>0.73170731707317072</v>
      </c>
      <c r="Y6">
        <v>-0.45066140900956519</v>
      </c>
    </row>
    <row r="7" spans="1:25">
      <c r="A7" t="s">
        <v>76</v>
      </c>
      <c r="B7" t="s">
        <v>64</v>
      </c>
      <c r="C7">
        <v>12</v>
      </c>
      <c r="D7">
        <v>92</v>
      </c>
      <c r="E7">
        <v>1.0999999999999999E-2</v>
      </c>
      <c r="F7">
        <v>20295.115000000002</v>
      </c>
      <c r="G7">
        <v>4240</v>
      </c>
      <c r="H7">
        <v>41109</v>
      </c>
      <c r="I7">
        <v>230.98500000000001</v>
      </c>
      <c r="J7">
        <v>3166038</v>
      </c>
      <c r="K7">
        <v>3093572</v>
      </c>
      <c r="L7">
        <v>0.75317972736185801</v>
      </c>
      <c r="M7" t="s">
        <v>137</v>
      </c>
      <c r="O7" t="s">
        <v>143</v>
      </c>
      <c r="P7" s="4">
        <v>4.2000000000000003E-2</v>
      </c>
      <c r="Q7" s="4">
        <v>4.1000000000000002E-2</v>
      </c>
      <c r="R7" s="5">
        <f t="shared" si="0"/>
        <v>1.024390243902439</v>
      </c>
      <c r="S7">
        <f t="shared" si="1"/>
        <v>3.4765418160676631E-2</v>
      </c>
      <c r="U7" t="s">
        <v>177</v>
      </c>
      <c r="V7" t="s">
        <v>178</v>
      </c>
      <c r="W7" t="s">
        <v>179</v>
      </c>
      <c r="X7">
        <v>1.0851063829787233</v>
      </c>
      <c r="Y7">
        <v>0.11783649029385809</v>
      </c>
    </row>
    <row r="8" spans="1:25">
      <c r="A8" t="s">
        <v>75</v>
      </c>
      <c r="B8" t="s">
        <v>64</v>
      </c>
      <c r="C8">
        <v>11</v>
      </c>
      <c r="D8">
        <v>91</v>
      </c>
      <c r="E8">
        <v>1.0999999999999999E-2</v>
      </c>
      <c r="F8">
        <v>19750.949000000001</v>
      </c>
      <c r="G8">
        <v>4191</v>
      </c>
      <c r="H8">
        <v>33660</v>
      </c>
      <c r="I8">
        <v>224.792</v>
      </c>
      <c r="J8">
        <v>3081148</v>
      </c>
      <c r="K8">
        <v>3008682</v>
      </c>
      <c r="L8">
        <v>0.73251189514209769</v>
      </c>
      <c r="M8">
        <f>M2+M5</f>
        <v>2109016.8270787476</v>
      </c>
      <c r="O8" t="s">
        <v>144</v>
      </c>
      <c r="P8" s="4">
        <v>1.9E-2</v>
      </c>
      <c r="Q8" s="4">
        <v>4.9000000000000002E-2</v>
      </c>
      <c r="R8" s="5">
        <f t="shared" si="0"/>
        <v>0.38775510204081631</v>
      </c>
      <c r="S8">
        <f t="shared" si="1"/>
        <v>-1.3667823306716229</v>
      </c>
      <c r="U8" t="s">
        <v>180</v>
      </c>
      <c r="V8" t="s">
        <v>181</v>
      </c>
      <c r="W8" t="s">
        <v>179</v>
      </c>
      <c r="X8">
        <v>1.6818181818181819</v>
      </c>
      <c r="Y8">
        <v>0.75002174699165258</v>
      </c>
    </row>
    <row r="9" spans="1:25">
      <c r="A9" t="s">
        <v>80</v>
      </c>
      <c r="B9" t="s">
        <v>64</v>
      </c>
      <c r="C9">
        <v>15</v>
      </c>
      <c r="D9">
        <v>95</v>
      </c>
      <c r="E9">
        <v>1.0999999999999999E-2</v>
      </c>
      <c r="F9">
        <v>19380.441999999999</v>
      </c>
      <c r="G9">
        <v>10459</v>
      </c>
      <c r="H9">
        <v>23895</v>
      </c>
      <c r="I9">
        <v>220.57499999999999</v>
      </c>
      <c r="J9">
        <v>3023349</v>
      </c>
      <c r="K9">
        <v>2950883</v>
      </c>
      <c r="L9">
        <v>0.71843980143883557</v>
      </c>
      <c r="O9" t="s">
        <v>145</v>
      </c>
      <c r="P9" s="4">
        <v>8.7999999999999995E-2</v>
      </c>
      <c r="Q9" s="4">
        <v>8.5999999999999993E-2</v>
      </c>
      <c r="R9" s="5">
        <f t="shared" si="0"/>
        <v>1.0232558139534884</v>
      </c>
      <c r="S9">
        <f t="shared" si="1"/>
        <v>3.3166863935199381E-2</v>
      </c>
      <c r="U9" t="s">
        <v>182</v>
      </c>
      <c r="V9" t="s">
        <v>183</v>
      </c>
      <c r="W9" t="s">
        <v>179</v>
      </c>
      <c r="X9">
        <v>1.2982456140350875</v>
      </c>
      <c r="Y9">
        <v>0.37656335146420794</v>
      </c>
    </row>
    <row r="10" spans="1:25">
      <c r="A10" t="s">
        <v>38</v>
      </c>
      <c r="B10" t="s">
        <v>21</v>
      </c>
      <c r="C10">
        <v>17</v>
      </c>
      <c r="D10">
        <v>57</v>
      </c>
      <c r="E10">
        <v>1.0999999999999999E-2</v>
      </c>
      <c r="F10">
        <v>19370.756000000001</v>
      </c>
      <c r="G10">
        <v>12010</v>
      </c>
      <c r="H10">
        <v>24665</v>
      </c>
      <c r="I10">
        <v>220.465</v>
      </c>
      <c r="J10">
        <v>3021838</v>
      </c>
      <c r="K10">
        <v>2949372</v>
      </c>
      <c r="L10">
        <v>0.71807192425089761</v>
      </c>
      <c r="O10" t="s">
        <v>146</v>
      </c>
      <c r="P10" s="4">
        <v>8.9999999999999993E-3</v>
      </c>
      <c r="Q10" s="4">
        <v>2.1999999999999999E-2</v>
      </c>
      <c r="R10" s="5">
        <f t="shared" si="0"/>
        <v>0.40909090909090906</v>
      </c>
      <c r="S10">
        <f t="shared" si="1"/>
        <v>-1.2895066171949849</v>
      </c>
      <c r="U10" t="s">
        <v>173</v>
      </c>
      <c r="V10" t="s">
        <v>174</v>
      </c>
      <c r="W10" t="s">
        <v>206</v>
      </c>
      <c r="X10">
        <v>0.33928571428571425</v>
      </c>
      <c r="Y10">
        <v>-1.559427408614019</v>
      </c>
    </row>
    <row r="11" spans="1:25">
      <c r="A11" t="s">
        <v>37</v>
      </c>
      <c r="B11" t="s">
        <v>21</v>
      </c>
      <c r="C11">
        <v>16</v>
      </c>
      <c r="D11">
        <v>56</v>
      </c>
      <c r="E11">
        <v>1.0999999999999999E-2</v>
      </c>
      <c r="F11">
        <v>17406.223999999998</v>
      </c>
      <c r="G11">
        <v>8515</v>
      </c>
      <c r="H11">
        <v>23049</v>
      </c>
      <c r="I11">
        <v>198.10599999999999</v>
      </c>
      <c r="J11">
        <v>2715371</v>
      </c>
      <c r="K11">
        <v>2642905</v>
      </c>
      <c r="L11">
        <v>0.64345761706638516</v>
      </c>
      <c r="O11" t="s">
        <v>147</v>
      </c>
      <c r="P11" s="4">
        <v>8.3000000000000004E-2</v>
      </c>
      <c r="Q11" s="4">
        <v>0.05</v>
      </c>
      <c r="R11" s="5">
        <f t="shared" si="0"/>
        <v>1.66</v>
      </c>
      <c r="S11">
        <f t="shared" si="1"/>
        <v>0.73118324157220005</v>
      </c>
      <c r="U11" t="s">
        <v>184</v>
      </c>
      <c r="V11" t="s">
        <v>185</v>
      </c>
      <c r="W11" t="s">
        <v>186</v>
      </c>
      <c r="X11">
        <v>1.2105263157894737</v>
      </c>
      <c r="Y11">
        <v>0.27563444261342734</v>
      </c>
    </row>
    <row r="12" spans="1:25">
      <c r="A12" t="s">
        <v>81</v>
      </c>
      <c r="B12" t="s">
        <v>64</v>
      </c>
      <c r="C12">
        <v>16</v>
      </c>
      <c r="D12">
        <v>96</v>
      </c>
      <c r="E12">
        <v>1.0999999999999999E-2</v>
      </c>
      <c r="F12">
        <v>15702.141</v>
      </c>
      <c r="G12">
        <v>7097</v>
      </c>
      <c r="H12">
        <v>20734</v>
      </c>
      <c r="I12">
        <v>178.71100000000001</v>
      </c>
      <c r="J12">
        <v>2449534</v>
      </c>
      <c r="K12">
        <v>2377068</v>
      </c>
      <c r="L12">
        <v>0.57873533512735342</v>
      </c>
      <c r="O12" t="s">
        <v>148</v>
      </c>
      <c r="P12" s="4">
        <v>0.24099999999999999</v>
      </c>
      <c r="Q12" s="4">
        <v>8.5999999999999993E-2</v>
      </c>
      <c r="R12" s="5">
        <f t="shared" si="0"/>
        <v>2.8023255813953489</v>
      </c>
      <c r="S12">
        <f t="shared" si="1"/>
        <v>1.4866245815278636</v>
      </c>
      <c r="U12" t="s">
        <v>188</v>
      </c>
      <c r="V12" t="s">
        <v>189</v>
      </c>
      <c r="W12" t="s">
        <v>187</v>
      </c>
      <c r="X12">
        <v>1.024390243902439</v>
      </c>
      <c r="Y12">
        <v>3.4765418160676631E-2</v>
      </c>
    </row>
    <row r="13" spans="1:25">
      <c r="A13" t="s">
        <v>73</v>
      </c>
      <c r="B13" t="s">
        <v>64</v>
      </c>
      <c r="C13">
        <v>9</v>
      </c>
      <c r="D13">
        <v>89</v>
      </c>
      <c r="E13">
        <v>1.0999999999999999E-2</v>
      </c>
      <c r="F13">
        <v>14584.244000000001</v>
      </c>
      <c r="G13">
        <v>7854</v>
      </c>
      <c r="H13">
        <v>19007</v>
      </c>
      <c r="I13">
        <v>165.988</v>
      </c>
      <c r="J13">
        <v>2275142</v>
      </c>
      <c r="K13">
        <v>2202676</v>
      </c>
      <c r="L13">
        <v>0.53627680530678057</v>
      </c>
      <c r="O13" t="s">
        <v>149</v>
      </c>
      <c r="P13" s="4">
        <v>5.0000000000000001E-3</v>
      </c>
      <c r="Q13" s="4">
        <v>4.8000000000000001E-2</v>
      </c>
      <c r="R13" s="5">
        <f t="shared" si="0"/>
        <v>0.10416666666666667</v>
      </c>
      <c r="S13">
        <f t="shared" si="1"/>
        <v>-3.2630344058337939</v>
      </c>
      <c r="U13" t="s">
        <v>190</v>
      </c>
      <c r="V13" t="s">
        <v>191</v>
      </c>
      <c r="W13" t="s">
        <v>187</v>
      </c>
      <c r="X13">
        <v>0.40909090909090906</v>
      </c>
      <c r="Y13">
        <v>-1.2895066171949849</v>
      </c>
    </row>
    <row r="14" spans="1:25">
      <c r="A14" t="s">
        <v>36</v>
      </c>
      <c r="B14" t="s">
        <v>21</v>
      </c>
      <c r="C14">
        <v>15</v>
      </c>
      <c r="D14">
        <v>55</v>
      </c>
      <c r="E14">
        <v>1.0999999999999999E-2</v>
      </c>
      <c r="F14">
        <v>13515.34</v>
      </c>
      <c r="G14">
        <v>6780</v>
      </c>
      <c r="H14">
        <v>20169</v>
      </c>
      <c r="I14">
        <v>153.822</v>
      </c>
      <c r="J14">
        <v>2108393</v>
      </c>
      <c r="K14">
        <v>2035927</v>
      </c>
      <c r="L14">
        <v>0.49567908643750508</v>
      </c>
      <c r="O14" t="s">
        <v>150</v>
      </c>
      <c r="P14" s="4">
        <v>0</v>
      </c>
      <c r="Q14" s="4">
        <v>1.2999999999999999E-2</v>
      </c>
      <c r="R14" s="5">
        <f t="shared" si="0"/>
        <v>0</v>
      </c>
      <c r="S14" t="e">
        <f t="shared" si="1"/>
        <v>#NUM!</v>
      </c>
      <c r="U14" t="s">
        <v>192</v>
      </c>
      <c r="V14" t="s">
        <v>193</v>
      </c>
      <c r="W14" t="s">
        <v>187</v>
      </c>
      <c r="X14">
        <v>0.34408602150537637</v>
      </c>
      <c r="Y14">
        <v>-1.5391588111080312</v>
      </c>
    </row>
    <row r="15" spans="1:25">
      <c r="A15" t="s">
        <v>58</v>
      </c>
      <c r="B15" t="s">
        <v>43</v>
      </c>
      <c r="C15">
        <v>16</v>
      </c>
      <c r="D15">
        <v>76</v>
      </c>
      <c r="E15">
        <v>1.0999999999999999E-2</v>
      </c>
      <c r="F15">
        <v>12381.505999999999</v>
      </c>
      <c r="G15">
        <v>6693</v>
      </c>
      <c r="H15">
        <v>16826</v>
      </c>
      <c r="I15">
        <v>140.91800000000001</v>
      </c>
      <c r="J15">
        <v>1931515</v>
      </c>
      <c r="K15">
        <v>1859049</v>
      </c>
      <c r="L15">
        <v>0.45261530003902761</v>
      </c>
      <c r="O15" t="s">
        <v>151</v>
      </c>
      <c r="P15" s="4">
        <v>5.0999999999999997E-2</v>
      </c>
      <c r="Q15" s="4">
        <v>4.7E-2</v>
      </c>
      <c r="R15" s="5">
        <f t="shared" si="0"/>
        <v>1.0851063829787233</v>
      </c>
      <c r="S15">
        <f t="shared" si="1"/>
        <v>0.11783649029385809</v>
      </c>
      <c r="U15" t="s">
        <v>194</v>
      </c>
      <c r="V15" t="s">
        <v>195</v>
      </c>
      <c r="W15" t="s">
        <v>187</v>
      </c>
      <c r="X15">
        <v>0.27999999999999997</v>
      </c>
      <c r="Y15">
        <v>-1.8365012677171209</v>
      </c>
    </row>
    <row r="16" spans="1:25">
      <c r="A16" t="s">
        <v>41</v>
      </c>
      <c r="B16" t="s">
        <v>21</v>
      </c>
      <c r="C16">
        <v>20</v>
      </c>
      <c r="D16">
        <v>60</v>
      </c>
      <c r="E16">
        <v>1.0999999999999999E-2</v>
      </c>
      <c r="F16">
        <v>12334.154</v>
      </c>
      <c r="G16">
        <v>3408</v>
      </c>
      <c r="H16">
        <v>19166</v>
      </c>
      <c r="I16">
        <v>140.37899999999999</v>
      </c>
      <c r="J16">
        <v>1924128</v>
      </c>
      <c r="K16">
        <v>1851662</v>
      </c>
      <c r="L16">
        <v>0.45081681639422411</v>
      </c>
      <c r="O16" t="s">
        <v>152</v>
      </c>
      <c r="P16" s="4">
        <v>1.9E-2</v>
      </c>
      <c r="Q16" s="4">
        <v>5.6000000000000001E-2</v>
      </c>
      <c r="R16" s="5">
        <f t="shared" si="0"/>
        <v>0.33928571428571425</v>
      </c>
      <c r="S16">
        <f t="shared" si="1"/>
        <v>-1.559427408614019</v>
      </c>
      <c r="U16" t="s">
        <v>196</v>
      </c>
      <c r="V16" t="s">
        <v>197</v>
      </c>
      <c r="W16" t="s">
        <v>198</v>
      </c>
      <c r="X16">
        <v>0.71111111111111114</v>
      </c>
      <c r="Y16">
        <v>-0.49185309632967472</v>
      </c>
    </row>
    <row r="17" spans="1:25">
      <c r="A17" t="s">
        <v>61</v>
      </c>
      <c r="B17" t="s">
        <v>43</v>
      </c>
      <c r="C17">
        <v>19</v>
      </c>
      <c r="D17">
        <v>79</v>
      </c>
      <c r="E17">
        <v>1.0999999999999999E-2</v>
      </c>
      <c r="F17">
        <v>12309.852999999999</v>
      </c>
      <c r="G17">
        <v>5297</v>
      </c>
      <c r="H17">
        <v>21926</v>
      </c>
      <c r="I17">
        <v>140.102</v>
      </c>
      <c r="J17">
        <v>1920337</v>
      </c>
      <c r="K17">
        <v>1847871</v>
      </c>
      <c r="L17">
        <v>0.44989383663282567</v>
      </c>
      <c r="O17" t="s">
        <v>153</v>
      </c>
      <c r="P17" s="4">
        <v>3.2000000000000001E-2</v>
      </c>
      <c r="Q17" s="4">
        <v>9.2999999999999999E-2</v>
      </c>
      <c r="R17" s="5">
        <f t="shared" si="0"/>
        <v>0.34408602150537637</v>
      </c>
      <c r="S17">
        <f t="shared" si="1"/>
        <v>-1.5391588111080312</v>
      </c>
      <c r="U17" t="s">
        <v>199</v>
      </c>
      <c r="V17" t="s">
        <v>200</v>
      </c>
      <c r="W17" t="s">
        <v>198</v>
      </c>
      <c r="X17">
        <v>0.38775510204081631</v>
      </c>
      <c r="Y17">
        <v>-1.3667823306716229</v>
      </c>
    </row>
    <row r="18" spans="1:25">
      <c r="A18" t="s">
        <v>85</v>
      </c>
      <c r="B18" t="s">
        <v>64</v>
      </c>
      <c r="C18">
        <v>20</v>
      </c>
      <c r="D18">
        <v>100</v>
      </c>
      <c r="E18">
        <v>1.0999999999999999E-2</v>
      </c>
      <c r="F18">
        <v>12259.949000000001</v>
      </c>
      <c r="G18">
        <v>3277</v>
      </c>
      <c r="H18">
        <v>16566</v>
      </c>
      <c r="I18">
        <v>139.53399999999999</v>
      </c>
      <c r="J18">
        <v>1912552</v>
      </c>
      <c r="K18">
        <v>1840086</v>
      </c>
      <c r="L18">
        <v>0.44799845350370765</v>
      </c>
      <c r="O18" t="s">
        <v>154</v>
      </c>
      <c r="P18" s="4">
        <v>1.4E-2</v>
      </c>
      <c r="Q18" s="4">
        <v>0.05</v>
      </c>
      <c r="R18" s="5">
        <f t="shared" si="0"/>
        <v>0.27999999999999997</v>
      </c>
      <c r="S18">
        <f t="shared" si="1"/>
        <v>-1.8365012677171209</v>
      </c>
      <c r="U18" t="s">
        <v>201</v>
      </c>
      <c r="V18" t="s">
        <v>202</v>
      </c>
      <c r="W18" t="s">
        <v>203</v>
      </c>
      <c r="X18">
        <v>2.1090909090909093</v>
      </c>
      <c r="Y18">
        <v>1.0766212816029128</v>
      </c>
    </row>
    <row r="19" spans="1:25">
      <c r="A19" t="s">
        <v>35</v>
      </c>
      <c r="B19" t="s">
        <v>21</v>
      </c>
      <c r="C19">
        <v>14</v>
      </c>
      <c r="D19">
        <v>54</v>
      </c>
      <c r="E19">
        <v>1.0999999999999999E-2</v>
      </c>
      <c r="F19">
        <v>12238.712</v>
      </c>
      <c r="G19">
        <v>7049</v>
      </c>
      <c r="H19">
        <v>16637</v>
      </c>
      <c r="I19">
        <v>139.29300000000001</v>
      </c>
      <c r="J19">
        <v>1909239</v>
      </c>
      <c r="K19">
        <v>1836773</v>
      </c>
      <c r="L19">
        <v>0.44719185050990312</v>
      </c>
      <c r="O19" t="s">
        <v>155</v>
      </c>
      <c r="P19" s="4">
        <v>3.6999999999999998E-2</v>
      </c>
      <c r="Q19" s="4">
        <v>2.1999999999999999E-2</v>
      </c>
      <c r="R19" s="5">
        <f t="shared" si="0"/>
        <v>1.6818181818181819</v>
      </c>
      <c r="S19">
        <f t="shared" si="1"/>
        <v>0.75002174699165258</v>
      </c>
      <c r="U19" t="s">
        <v>204</v>
      </c>
      <c r="V19" t="s">
        <v>205</v>
      </c>
      <c r="W19" t="s">
        <v>203</v>
      </c>
      <c r="X19">
        <v>0.10416666666666667</v>
      </c>
      <c r="Y19">
        <v>-3.2630344058337939</v>
      </c>
    </row>
    <row r="20" spans="1:25">
      <c r="A20" t="s">
        <v>60</v>
      </c>
      <c r="B20" t="s">
        <v>43</v>
      </c>
      <c r="C20">
        <v>18</v>
      </c>
      <c r="D20">
        <v>78</v>
      </c>
      <c r="E20">
        <v>1.0999999999999999E-2</v>
      </c>
      <c r="F20">
        <v>12173.141</v>
      </c>
      <c r="G20">
        <v>4054</v>
      </c>
      <c r="H20">
        <v>20393</v>
      </c>
      <c r="I20">
        <v>138.54599999999999</v>
      </c>
      <c r="J20">
        <v>1899010</v>
      </c>
      <c r="K20">
        <v>1826544</v>
      </c>
      <c r="L20">
        <v>0.44470143637660203</v>
      </c>
      <c r="O20" t="s">
        <v>156</v>
      </c>
      <c r="P20" s="4">
        <v>7.3999999999999996E-2</v>
      </c>
      <c r="Q20" s="4">
        <v>5.7000000000000002E-2</v>
      </c>
      <c r="R20" s="5">
        <f t="shared" si="0"/>
        <v>1.2982456140350875</v>
      </c>
      <c r="S20">
        <f t="shared" si="1"/>
        <v>0.37656335146420794</v>
      </c>
    </row>
    <row r="21" spans="1:25">
      <c r="A21" t="s">
        <v>82</v>
      </c>
      <c r="B21" t="s">
        <v>64</v>
      </c>
      <c r="C21">
        <v>17</v>
      </c>
      <c r="D21">
        <v>97</v>
      </c>
      <c r="E21">
        <v>1.0999999999999999E-2</v>
      </c>
      <c r="F21">
        <v>12087.513000000001</v>
      </c>
      <c r="G21">
        <v>6905</v>
      </c>
      <c r="H21">
        <v>14978</v>
      </c>
      <c r="I21">
        <v>137.572</v>
      </c>
      <c r="J21">
        <v>1885652</v>
      </c>
      <c r="K21">
        <v>1813186</v>
      </c>
      <c r="L21">
        <v>0.4414492170010389</v>
      </c>
      <c r="O21" t="s">
        <v>157</v>
      </c>
      <c r="P21" s="4">
        <v>0.06</v>
      </c>
      <c r="Q21" s="4">
        <v>8.2000000000000003E-2</v>
      </c>
      <c r="R21" s="5">
        <f t="shared" si="0"/>
        <v>0.73170731707317072</v>
      </c>
      <c r="S21">
        <f t="shared" si="1"/>
        <v>-0.45066140900956519</v>
      </c>
    </row>
    <row r="22" spans="1:25">
      <c r="A22" t="s">
        <v>88</v>
      </c>
      <c r="B22" t="s">
        <v>87</v>
      </c>
      <c r="C22">
        <v>2</v>
      </c>
      <c r="D22">
        <v>102</v>
      </c>
      <c r="E22">
        <v>1.0999999999999999E-2</v>
      </c>
      <c r="F22">
        <v>11965.141</v>
      </c>
      <c r="G22">
        <v>4031</v>
      </c>
      <c r="H22">
        <v>19080</v>
      </c>
      <c r="I22">
        <v>136.179</v>
      </c>
      <c r="J22">
        <v>1866562</v>
      </c>
      <c r="K22">
        <v>1794096</v>
      </c>
      <c r="L22">
        <v>0.43680145027851297</v>
      </c>
    </row>
    <row r="23" spans="1:25">
      <c r="A23" t="s">
        <v>52</v>
      </c>
      <c r="B23" t="s">
        <v>43</v>
      </c>
      <c r="C23">
        <v>10</v>
      </c>
      <c r="D23">
        <v>70</v>
      </c>
      <c r="E23">
        <v>1.0999999999999999E-2</v>
      </c>
      <c r="F23">
        <v>11489.102999999999</v>
      </c>
      <c r="G23">
        <v>5927</v>
      </c>
      <c r="H23">
        <v>16013</v>
      </c>
      <c r="I23">
        <v>130.761</v>
      </c>
      <c r="J23">
        <v>1792300</v>
      </c>
      <c r="K23">
        <v>1719834</v>
      </c>
      <c r="L23">
        <v>0.41872117514240936</v>
      </c>
    </row>
    <row r="24" spans="1:25">
      <c r="A24" t="s">
        <v>125</v>
      </c>
      <c r="B24" t="s">
        <v>123</v>
      </c>
      <c r="C24">
        <v>3</v>
      </c>
      <c r="D24">
        <v>443</v>
      </c>
      <c r="E24">
        <v>1.0999999999999999E-2</v>
      </c>
      <c r="F24">
        <v>11369.859</v>
      </c>
      <c r="G24">
        <v>4571</v>
      </c>
      <c r="H24">
        <v>20981</v>
      </c>
      <c r="I24">
        <v>129.404</v>
      </c>
      <c r="J24">
        <v>1773698</v>
      </c>
      <c r="K24">
        <v>1701232</v>
      </c>
      <c r="L24">
        <v>0.41476225490674118</v>
      </c>
    </row>
    <row r="25" spans="1:25">
      <c r="A25" t="s">
        <v>46</v>
      </c>
      <c r="B25" t="s">
        <v>43</v>
      </c>
      <c r="C25">
        <v>4</v>
      </c>
      <c r="D25">
        <v>64</v>
      </c>
      <c r="E25">
        <v>1.0999999999999999E-2</v>
      </c>
      <c r="F25">
        <v>11111.699000000001</v>
      </c>
      <c r="G25">
        <v>7239</v>
      </c>
      <c r="H25">
        <v>15304</v>
      </c>
      <c r="I25">
        <v>126.46599999999999</v>
      </c>
      <c r="J25">
        <v>1733425</v>
      </c>
      <c r="K25">
        <v>1660959</v>
      </c>
      <c r="L25">
        <v>0.40438711197904048</v>
      </c>
    </row>
    <row r="26" spans="1:25">
      <c r="A26" t="s">
        <v>124</v>
      </c>
      <c r="B26" t="s">
        <v>123</v>
      </c>
      <c r="C26">
        <v>2</v>
      </c>
      <c r="D26">
        <v>442</v>
      </c>
      <c r="E26">
        <v>1.0999999999999999E-2</v>
      </c>
      <c r="F26">
        <v>11090.654</v>
      </c>
      <c r="G26">
        <v>4099</v>
      </c>
      <c r="H26">
        <v>20260</v>
      </c>
      <c r="I26">
        <v>126.226</v>
      </c>
      <c r="J26">
        <v>1730142</v>
      </c>
      <c r="K26">
        <v>1657676</v>
      </c>
      <c r="L26">
        <v>0.4041432536331242</v>
      </c>
    </row>
    <row r="27" spans="1:25">
      <c r="A27" t="s">
        <v>86</v>
      </c>
      <c r="B27" t="s">
        <v>87</v>
      </c>
      <c r="C27">
        <v>1</v>
      </c>
      <c r="D27">
        <v>101</v>
      </c>
      <c r="E27">
        <v>1.0999999999999999E-2</v>
      </c>
      <c r="F27">
        <v>10744.904</v>
      </c>
      <c r="G27">
        <v>4595</v>
      </c>
      <c r="H27">
        <v>17567</v>
      </c>
      <c r="I27">
        <v>122.291</v>
      </c>
      <c r="J27">
        <v>1676205</v>
      </c>
      <c r="K27">
        <v>1603739</v>
      </c>
      <c r="L27">
        <v>0.39045598511351237</v>
      </c>
    </row>
    <row r="28" spans="1:25">
      <c r="A28" t="s">
        <v>90</v>
      </c>
      <c r="B28" t="s">
        <v>87</v>
      </c>
      <c r="C28">
        <v>4</v>
      </c>
      <c r="D28">
        <v>104</v>
      </c>
      <c r="E28">
        <v>1.0999999999999999E-2</v>
      </c>
      <c r="F28">
        <v>10709.923000000001</v>
      </c>
      <c r="G28">
        <v>5699</v>
      </c>
      <c r="H28">
        <v>19146</v>
      </c>
      <c r="I28">
        <v>121.893</v>
      </c>
      <c r="J28">
        <v>1670748</v>
      </c>
      <c r="K28">
        <v>1598282</v>
      </c>
      <c r="L28">
        <v>0.38912739092782228</v>
      </c>
    </row>
    <row r="29" spans="1:25">
      <c r="A29" t="s">
        <v>118</v>
      </c>
      <c r="B29" t="s">
        <v>102</v>
      </c>
      <c r="C29">
        <v>18</v>
      </c>
      <c r="D29">
        <v>438</v>
      </c>
      <c r="E29">
        <v>1.0999999999999999E-2</v>
      </c>
      <c r="F29">
        <v>10478.505999999999</v>
      </c>
      <c r="G29">
        <v>5238</v>
      </c>
      <c r="H29">
        <v>18451</v>
      </c>
      <c r="I29">
        <v>119.259</v>
      </c>
      <c r="J29">
        <v>1634647</v>
      </c>
      <c r="K29">
        <v>1562181</v>
      </c>
      <c r="L29">
        <v>0.3808614663564216</v>
      </c>
    </row>
    <row r="30" spans="1:25">
      <c r="A30" t="s">
        <v>26</v>
      </c>
      <c r="B30" t="s">
        <v>21</v>
      </c>
      <c r="C30">
        <v>5</v>
      </c>
      <c r="D30">
        <v>45</v>
      </c>
      <c r="E30">
        <v>1.0999999999999999E-2</v>
      </c>
      <c r="F30">
        <v>10419.481</v>
      </c>
      <c r="G30">
        <v>6084</v>
      </c>
      <c r="H30">
        <v>15362</v>
      </c>
      <c r="I30">
        <v>118.587</v>
      </c>
      <c r="J30">
        <v>1625439</v>
      </c>
      <c r="K30">
        <v>1552973</v>
      </c>
      <c r="L30">
        <v>0.37809618807654283</v>
      </c>
    </row>
    <row r="31" spans="1:25">
      <c r="A31" t="s">
        <v>83</v>
      </c>
      <c r="B31" t="s">
        <v>64</v>
      </c>
      <c r="C31">
        <v>18</v>
      </c>
      <c r="D31">
        <v>98</v>
      </c>
      <c r="E31">
        <v>1.0999999999999999E-2</v>
      </c>
      <c r="F31">
        <v>10409.647000000001</v>
      </c>
      <c r="G31">
        <v>6361</v>
      </c>
      <c r="H31">
        <v>16605</v>
      </c>
      <c r="I31">
        <v>118.476</v>
      </c>
      <c r="J31">
        <v>1623905</v>
      </c>
      <c r="K31">
        <v>1551439</v>
      </c>
      <c r="L31">
        <v>0.377722711169662</v>
      </c>
    </row>
    <row r="32" spans="1:25">
      <c r="A32" t="s">
        <v>24</v>
      </c>
      <c r="B32" t="s">
        <v>21</v>
      </c>
      <c r="C32">
        <v>3</v>
      </c>
      <c r="D32">
        <v>43</v>
      </c>
      <c r="E32">
        <v>1.0999999999999999E-2</v>
      </c>
      <c r="F32">
        <v>10354.936</v>
      </c>
      <c r="G32">
        <v>5496</v>
      </c>
      <c r="H32">
        <v>14527</v>
      </c>
      <c r="I32">
        <v>117.85299999999999</v>
      </c>
      <c r="J32">
        <v>1615370</v>
      </c>
      <c r="K32">
        <v>1542904</v>
      </c>
      <c r="L32">
        <v>0.37564472850980035</v>
      </c>
    </row>
    <row r="33" spans="1:12">
      <c r="A33" t="s">
        <v>42</v>
      </c>
      <c r="B33" t="s">
        <v>43</v>
      </c>
      <c r="C33">
        <v>1</v>
      </c>
      <c r="D33">
        <v>61</v>
      </c>
      <c r="E33">
        <v>1.0999999999999999E-2</v>
      </c>
      <c r="F33">
        <v>10295.083000000001</v>
      </c>
      <c r="G33">
        <v>4343</v>
      </c>
      <c r="H33">
        <v>18066</v>
      </c>
      <c r="I33">
        <v>117.172</v>
      </c>
      <c r="J33">
        <v>1606033</v>
      </c>
      <c r="K33">
        <v>1533567</v>
      </c>
      <c r="L33">
        <v>0.37337148608506365</v>
      </c>
    </row>
    <row r="34" spans="1:12">
      <c r="A34" t="s">
        <v>25</v>
      </c>
      <c r="B34" t="s">
        <v>21</v>
      </c>
      <c r="C34">
        <v>4</v>
      </c>
      <c r="D34">
        <v>44</v>
      </c>
      <c r="E34">
        <v>1.0999999999999999E-2</v>
      </c>
      <c r="F34">
        <v>10056.897000000001</v>
      </c>
      <c r="G34">
        <v>5409</v>
      </c>
      <c r="H34">
        <v>14853</v>
      </c>
      <c r="I34">
        <v>114.461</v>
      </c>
      <c r="J34">
        <v>1568876</v>
      </c>
      <c r="K34">
        <v>1496410</v>
      </c>
      <c r="L34">
        <v>0.36432501839994602</v>
      </c>
    </row>
    <row r="35" spans="1:12">
      <c r="A35" t="s">
        <v>126</v>
      </c>
      <c r="B35" t="s">
        <v>123</v>
      </c>
      <c r="C35">
        <v>4</v>
      </c>
      <c r="D35">
        <v>444</v>
      </c>
      <c r="E35">
        <v>1.0999999999999999E-2</v>
      </c>
      <c r="F35">
        <v>10006.826999999999</v>
      </c>
      <c r="G35">
        <v>4678</v>
      </c>
      <c r="H35">
        <v>19546</v>
      </c>
      <c r="I35">
        <v>113.89100000000001</v>
      </c>
      <c r="J35">
        <v>1561065</v>
      </c>
      <c r="K35">
        <v>1488599</v>
      </c>
      <c r="L35">
        <v>0.36292209286676952</v>
      </c>
    </row>
    <row r="36" spans="1:12">
      <c r="A36" t="s">
        <v>59</v>
      </c>
      <c r="B36" t="s">
        <v>43</v>
      </c>
      <c r="C36">
        <v>17</v>
      </c>
      <c r="D36">
        <v>77</v>
      </c>
      <c r="E36">
        <v>1.0999999999999999E-2</v>
      </c>
      <c r="F36">
        <v>9770.5319999999992</v>
      </c>
      <c r="G36">
        <v>6000</v>
      </c>
      <c r="H36">
        <v>12456</v>
      </c>
      <c r="I36">
        <v>111.202</v>
      </c>
      <c r="J36">
        <v>1524203</v>
      </c>
      <c r="K36">
        <v>1451737</v>
      </c>
      <c r="L36">
        <v>0.3534486599507371</v>
      </c>
    </row>
    <row r="37" spans="1:12">
      <c r="A37" t="s">
        <v>57</v>
      </c>
      <c r="B37" t="s">
        <v>43</v>
      </c>
      <c r="C37">
        <v>15</v>
      </c>
      <c r="D37">
        <v>75</v>
      </c>
      <c r="E37">
        <v>1.0999999999999999E-2</v>
      </c>
      <c r="F37">
        <v>9717.8140000000003</v>
      </c>
      <c r="G37">
        <v>6043</v>
      </c>
      <c r="H37">
        <v>13621</v>
      </c>
      <c r="I37">
        <v>110.602</v>
      </c>
      <c r="J37">
        <v>1515979</v>
      </c>
      <c r="K37">
        <v>1443513</v>
      </c>
      <c r="L37">
        <v>0.35144639522962379</v>
      </c>
    </row>
    <row r="38" spans="1:12">
      <c r="A38" t="s">
        <v>71</v>
      </c>
      <c r="B38" t="s">
        <v>64</v>
      </c>
      <c r="C38">
        <v>7</v>
      </c>
      <c r="D38">
        <v>87</v>
      </c>
      <c r="E38">
        <v>1.0999999999999999E-2</v>
      </c>
      <c r="F38">
        <v>9713.5380000000005</v>
      </c>
      <c r="G38">
        <v>5670</v>
      </c>
      <c r="H38">
        <v>13815</v>
      </c>
      <c r="I38">
        <v>110.553</v>
      </c>
      <c r="J38">
        <v>1515312</v>
      </c>
      <c r="K38">
        <v>1442846</v>
      </c>
      <c r="L38">
        <v>0.35128400338028254</v>
      </c>
    </row>
    <row r="39" spans="1:12">
      <c r="A39" t="s">
        <v>72</v>
      </c>
      <c r="B39" t="s">
        <v>64</v>
      </c>
      <c r="C39">
        <v>8</v>
      </c>
      <c r="D39">
        <v>88</v>
      </c>
      <c r="E39">
        <v>1.0999999999999999E-2</v>
      </c>
      <c r="F39">
        <v>9683.9740000000002</v>
      </c>
      <c r="G39">
        <v>3231</v>
      </c>
      <c r="H39">
        <v>15085</v>
      </c>
      <c r="I39">
        <v>110.21599999999999</v>
      </c>
      <c r="J39">
        <v>1510700</v>
      </c>
      <c r="K39">
        <v>1438234</v>
      </c>
      <c r="L39">
        <v>0.35016113799923015</v>
      </c>
    </row>
    <row r="40" spans="1:12">
      <c r="A40" t="s">
        <v>51</v>
      </c>
      <c r="B40" t="s">
        <v>43</v>
      </c>
      <c r="C40">
        <v>9</v>
      </c>
      <c r="D40">
        <v>69</v>
      </c>
      <c r="E40">
        <v>1.0999999999999999E-2</v>
      </c>
      <c r="F40">
        <v>9610.7240000000002</v>
      </c>
      <c r="G40">
        <v>5028</v>
      </c>
      <c r="H40">
        <v>14177</v>
      </c>
      <c r="I40">
        <v>109.383</v>
      </c>
      <c r="J40">
        <v>1499273</v>
      </c>
      <c r="K40">
        <v>1426807</v>
      </c>
      <c r="L40">
        <v>0.34737905154882137</v>
      </c>
    </row>
    <row r="41" spans="1:12">
      <c r="A41" t="s">
        <v>127</v>
      </c>
      <c r="B41" t="s">
        <v>123</v>
      </c>
      <c r="C41">
        <v>5</v>
      </c>
      <c r="D41">
        <v>445</v>
      </c>
      <c r="E41">
        <v>1.0999999999999999E-2</v>
      </c>
      <c r="F41">
        <v>9570.5059999999994</v>
      </c>
      <c r="G41">
        <v>3737</v>
      </c>
      <c r="H41">
        <v>16734</v>
      </c>
      <c r="I41">
        <v>108.925</v>
      </c>
      <c r="J41">
        <v>1492999</v>
      </c>
      <c r="K41">
        <v>1420533</v>
      </c>
      <c r="L41">
        <v>0.34632752631589214</v>
      </c>
    </row>
    <row r="42" spans="1:12">
      <c r="A42" t="s">
        <v>14</v>
      </c>
      <c r="B42" t="s">
        <v>15</v>
      </c>
      <c r="C42">
        <v>17</v>
      </c>
      <c r="D42">
        <v>37</v>
      </c>
      <c r="E42">
        <v>1.0999999999999999E-2</v>
      </c>
      <c r="F42">
        <v>9494.3780000000006</v>
      </c>
      <c r="G42">
        <v>6154</v>
      </c>
      <c r="H42">
        <v>16150</v>
      </c>
      <c r="I42">
        <v>108.059</v>
      </c>
      <c r="J42">
        <v>1481123</v>
      </c>
      <c r="K42">
        <v>1408657</v>
      </c>
      <c r="L42">
        <v>0.3429601429048274</v>
      </c>
    </row>
    <row r="43" spans="1:12">
      <c r="A43" t="s">
        <v>53</v>
      </c>
      <c r="B43" t="s">
        <v>43</v>
      </c>
      <c r="C43">
        <v>11</v>
      </c>
      <c r="D43">
        <v>71</v>
      </c>
      <c r="E43">
        <v>1.0999999999999999E-2</v>
      </c>
      <c r="F43">
        <v>9269.1029999999992</v>
      </c>
      <c r="G43">
        <v>5804</v>
      </c>
      <c r="H43">
        <v>11738</v>
      </c>
      <c r="I43">
        <v>105.495</v>
      </c>
      <c r="J43">
        <v>1445980</v>
      </c>
      <c r="K43">
        <v>1373514</v>
      </c>
      <c r="L43">
        <v>0.33440401582626655</v>
      </c>
    </row>
    <row r="44" spans="1:12">
      <c r="A44" t="s">
        <v>70</v>
      </c>
      <c r="B44" t="s">
        <v>64</v>
      </c>
      <c r="C44">
        <v>6</v>
      </c>
      <c r="D44">
        <v>86</v>
      </c>
      <c r="E44">
        <v>1.0999999999999999E-2</v>
      </c>
      <c r="F44">
        <v>9172.2440000000006</v>
      </c>
      <c r="G44">
        <v>4759</v>
      </c>
      <c r="H44">
        <v>13161</v>
      </c>
      <c r="I44">
        <v>104.392</v>
      </c>
      <c r="J44">
        <v>1430870</v>
      </c>
      <c r="K44">
        <v>1358404</v>
      </c>
      <c r="L44">
        <v>0.3307252439468864</v>
      </c>
    </row>
    <row r="45" spans="1:12">
      <c r="A45" t="s">
        <v>68</v>
      </c>
      <c r="B45" t="s">
        <v>64</v>
      </c>
      <c r="C45">
        <v>4</v>
      </c>
      <c r="D45">
        <v>84</v>
      </c>
      <c r="E45">
        <v>1.0999999999999999E-2</v>
      </c>
      <c r="F45">
        <v>9151.1280000000006</v>
      </c>
      <c r="G45">
        <v>5990</v>
      </c>
      <c r="H45">
        <v>11857</v>
      </c>
      <c r="I45">
        <v>104.152</v>
      </c>
      <c r="J45">
        <v>1427576</v>
      </c>
      <c r="K45">
        <v>1355110</v>
      </c>
      <c r="L45">
        <v>0.32992326680786072</v>
      </c>
    </row>
    <row r="46" spans="1:12">
      <c r="A46" t="s">
        <v>34</v>
      </c>
      <c r="B46" t="s">
        <v>21</v>
      </c>
      <c r="C46">
        <v>13</v>
      </c>
      <c r="D46">
        <v>53</v>
      </c>
      <c r="E46">
        <v>1.0999999999999999E-2</v>
      </c>
      <c r="F46">
        <v>9140.1029999999992</v>
      </c>
      <c r="G46">
        <v>5021</v>
      </c>
      <c r="H46">
        <v>24647</v>
      </c>
      <c r="I46">
        <v>104.026</v>
      </c>
      <c r="J46">
        <v>1425856</v>
      </c>
      <c r="K46">
        <v>1353390</v>
      </c>
      <c r="L46">
        <v>0.32950450521735553</v>
      </c>
    </row>
    <row r="47" spans="1:12">
      <c r="A47" t="s">
        <v>122</v>
      </c>
      <c r="B47" t="s">
        <v>123</v>
      </c>
      <c r="C47">
        <v>1</v>
      </c>
      <c r="D47">
        <v>441</v>
      </c>
      <c r="E47">
        <v>1.0999999999999999E-2</v>
      </c>
      <c r="F47">
        <v>9057.2690000000002</v>
      </c>
      <c r="G47">
        <v>3134</v>
      </c>
      <c r="H47">
        <v>13918</v>
      </c>
      <c r="I47">
        <v>103.084</v>
      </c>
      <c r="J47">
        <v>1412934</v>
      </c>
      <c r="K47">
        <v>1340468</v>
      </c>
      <c r="L47">
        <v>0.3268075902112878</v>
      </c>
    </row>
    <row r="48" spans="1:12">
      <c r="A48" t="s">
        <v>17</v>
      </c>
      <c r="B48" t="s">
        <v>15</v>
      </c>
      <c r="C48">
        <v>18</v>
      </c>
      <c r="D48">
        <v>38</v>
      </c>
      <c r="E48">
        <v>1.0999999999999999E-2</v>
      </c>
      <c r="F48">
        <v>8862.4419999999991</v>
      </c>
      <c r="G48">
        <v>5271</v>
      </c>
      <c r="H48">
        <v>16820</v>
      </c>
      <c r="I48">
        <v>100.866</v>
      </c>
      <c r="J48">
        <v>1382541</v>
      </c>
      <c r="K48">
        <v>1310075</v>
      </c>
      <c r="L48">
        <v>0.31895877365181291</v>
      </c>
    </row>
    <row r="49" spans="1:12">
      <c r="A49" t="s">
        <v>100</v>
      </c>
      <c r="B49" t="s">
        <v>87</v>
      </c>
      <c r="C49">
        <v>14</v>
      </c>
      <c r="D49">
        <v>114</v>
      </c>
      <c r="E49">
        <v>1.0999999999999999E-2</v>
      </c>
      <c r="F49">
        <v>8515.0640000000003</v>
      </c>
      <c r="G49">
        <v>6588</v>
      </c>
      <c r="H49">
        <v>10133</v>
      </c>
      <c r="I49">
        <v>96.912999999999997</v>
      </c>
      <c r="J49">
        <v>1328350</v>
      </c>
      <c r="K49">
        <v>1255884</v>
      </c>
      <c r="L49">
        <v>0.30576510542444774</v>
      </c>
    </row>
    <row r="50" spans="1:12">
      <c r="A50" t="s">
        <v>28</v>
      </c>
      <c r="B50" t="s">
        <v>21</v>
      </c>
      <c r="C50">
        <v>7</v>
      </c>
      <c r="D50">
        <v>47</v>
      </c>
      <c r="E50">
        <v>1.0999999999999999E-2</v>
      </c>
      <c r="F50">
        <v>8439.7880000000005</v>
      </c>
      <c r="G50">
        <v>3439</v>
      </c>
      <c r="H50">
        <v>13765</v>
      </c>
      <c r="I50">
        <v>96.055999999999997</v>
      </c>
      <c r="J50">
        <v>1316607</v>
      </c>
      <c r="K50">
        <v>1244141</v>
      </c>
      <c r="L50">
        <v>0.3029060837050857</v>
      </c>
    </row>
    <row r="51" spans="1:12">
      <c r="A51" t="s">
        <v>33</v>
      </c>
      <c r="B51" t="s">
        <v>21</v>
      </c>
      <c r="C51">
        <v>12</v>
      </c>
      <c r="D51">
        <v>52</v>
      </c>
      <c r="E51">
        <v>1.0999999999999999E-2</v>
      </c>
      <c r="F51">
        <v>8355.6470000000008</v>
      </c>
      <c r="G51">
        <v>3902</v>
      </c>
      <c r="H51">
        <v>13347</v>
      </c>
      <c r="I51">
        <v>95.097999999999999</v>
      </c>
      <c r="J51">
        <v>1303481</v>
      </c>
      <c r="K51">
        <v>1231015</v>
      </c>
      <c r="L51">
        <v>0.2997103484510325</v>
      </c>
    </row>
    <row r="52" spans="1:12">
      <c r="A52" t="s">
        <v>45</v>
      </c>
      <c r="B52" t="s">
        <v>43</v>
      </c>
      <c r="C52">
        <v>3</v>
      </c>
      <c r="D52">
        <v>63</v>
      </c>
      <c r="E52">
        <v>1.0999999999999999E-2</v>
      </c>
      <c r="F52">
        <v>8326.1470000000008</v>
      </c>
      <c r="G52">
        <v>5042</v>
      </c>
      <c r="H52">
        <v>12532</v>
      </c>
      <c r="I52">
        <v>94.763000000000005</v>
      </c>
      <c r="J52">
        <v>1298879</v>
      </c>
      <c r="K52">
        <v>1226413</v>
      </c>
      <c r="L52">
        <v>0.29858991773039006</v>
      </c>
    </row>
    <row r="53" spans="1:12">
      <c r="A53" t="s">
        <v>104</v>
      </c>
      <c r="B53" t="s">
        <v>102</v>
      </c>
      <c r="C53">
        <v>5</v>
      </c>
      <c r="D53">
        <v>425</v>
      </c>
      <c r="E53">
        <v>1.0999999999999999E-2</v>
      </c>
      <c r="F53">
        <v>8043.66</v>
      </c>
      <c r="G53">
        <v>3999</v>
      </c>
      <c r="H53">
        <v>13791</v>
      </c>
      <c r="I53">
        <v>91.546999999999997</v>
      </c>
      <c r="J53">
        <v>1254811</v>
      </c>
      <c r="K53">
        <v>1182345</v>
      </c>
      <c r="L53">
        <v>0.28825702683567611</v>
      </c>
    </row>
    <row r="54" spans="1:12">
      <c r="A54" t="s">
        <v>47</v>
      </c>
      <c r="B54" t="s">
        <v>43</v>
      </c>
      <c r="C54">
        <v>5</v>
      </c>
      <c r="D54">
        <v>65</v>
      </c>
      <c r="E54">
        <v>1.0999999999999999E-2</v>
      </c>
      <c r="F54">
        <v>7997.7759999999998</v>
      </c>
      <c r="G54">
        <v>5372</v>
      </c>
      <c r="H54">
        <v>12454</v>
      </c>
      <c r="I54">
        <v>91.025000000000006</v>
      </c>
      <c r="J54">
        <v>1247653</v>
      </c>
      <c r="K54">
        <v>1175187</v>
      </c>
      <c r="L54">
        <v>0.28611812631456446</v>
      </c>
    </row>
    <row r="55" spans="1:12">
      <c r="A55" t="s">
        <v>31</v>
      </c>
      <c r="B55" t="s">
        <v>21</v>
      </c>
      <c r="C55">
        <v>10</v>
      </c>
      <c r="D55">
        <v>50</v>
      </c>
      <c r="E55">
        <v>1.0999999999999999E-2</v>
      </c>
      <c r="F55">
        <v>7917.0959999999995</v>
      </c>
      <c r="G55">
        <v>4514</v>
      </c>
      <c r="H55">
        <v>11285</v>
      </c>
      <c r="I55">
        <v>90.106999999999999</v>
      </c>
      <c r="J55">
        <v>1235067</v>
      </c>
      <c r="K55">
        <v>1162601</v>
      </c>
      <c r="L55">
        <v>0.28305386272264665</v>
      </c>
    </row>
    <row r="56" spans="1:12">
      <c r="A56" t="s">
        <v>119</v>
      </c>
      <c r="B56" t="s">
        <v>102</v>
      </c>
      <c r="C56">
        <v>19</v>
      </c>
      <c r="D56">
        <v>439</v>
      </c>
      <c r="E56">
        <v>1.0999999999999999E-2</v>
      </c>
      <c r="F56">
        <v>7836.2179999999998</v>
      </c>
      <c r="G56">
        <v>4541</v>
      </c>
      <c r="H56">
        <v>14029</v>
      </c>
      <c r="I56">
        <v>89.186000000000007</v>
      </c>
      <c r="J56">
        <v>1222450</v>
      </c>
      <c r="K56">
        <v>1149984</v>
      </c>
      <c r="L56">
        <v>0.28036737902101178</v>
      </c>
    </row>
    <row r="57" spans="1:12">
      <c r="A57" t="s">
        <v>116</v>
      </c>
      <c r="B57" t="s">
        <v>102</v>
      </c>
      <c r="C57">
        <v>16</v>
      </c>
      <c r="D57">
        <v>436</v>
      </c>
      <c r="E57">
        <v>1.0999999999999999E-2</v>
      </c>
      <c r="F57">
        <v>7790.2629999999999</v>
      </c>
      <c r="G57">
        <v>4032</v>
      </c>
      <c r="H57">
        <v>10739</v>
      </c>
      <c r="I57">
        <v>88.662999999999997</v>
      </c>
      <c r="J57">
        <v>1215281</v>
      </c>
      <c r="K57">
        <v>1142815</v>
      </c>
      <c r="L57">
        <v>0.27861956884260786</v>
      </c>
    </row>
    <row r="58" spans="1:12">
      <c r="A58" t="s">
        <v>27</v>
      </c>
      <c r="B58" t="s">
        <v>21</v>
      </c>
      <c r="C58">
        <v>6</v>
      </c>
      <c r="D58">
        <v>46</v>
      </c>
      <c r="E58">
        <v>1.0999999999999999E-2</v>
      </c>
      <c r="F58">
        <v>7590.16</v>
      </c>
      <c r="G58">
        <v>4274</v>
      </c>
      <c r="H58">
        <v>11396</v>
      </c>
      <c r="I58">
        <v>86.385999999999996</v>
      </c>
      <c r="J58">
        <v>1184065</v>
      </c>
      <c r="K58">
        <v>1111599</v>
      </c>
      <c r="L58">
        <v>0.27063660770000308</v>
      </c>
    </row>
    <row r="59" spans="1:12">
      <c r="A59" t="s">
        <v>115</v>
      </c>
      <c r="B59" t="s">
        <v>102</v>
      </c>
      <c r="C59">
        <v>15</v>
      </c>
      <c r="D59">
        <v>435</v>
      </c>
      <c r="E59">
        <v>1.0999999999999999E-2</v>
      </c>
      <c r="F59">
        <v>7475.8590000000004</v>
      </c>
      <c r="G59">
        <v>3520</v>
      </c>
      <c r="H59">
        <v>11683</v>
      </c>
      <c r="I59">
        <v>85.084999999999994</v>
      </c>
      <c r="J59">
        <v>1166234</v>
      </c>
      <c r="K59">
        <v>1093768</v>
      </c>
      <c r="L59">
        <v>0.26666185565803868</v>
      </c>
    </row>
    <row r="60" spans="1:12">
      <c r="A60" t="s">
        <v>54</v>
      </c>
      <c r="B60" t="s">
        <v>43</v>
      </c>
      <c r="C60">
        <v>12</v>
      </c>
      <c r="D60">
        <v>72</v>
      </c>
      <c r="E60">
        <v>1.0999999999999999E-2</v>
      </c>
      <c r="F60">
        <v>7367.9549999999999</v>
      </c>
      <c r="G60">
        <v>4462</v>
      </c>
      <c r="H60">
        <v>10384</v>
      </c>
      <c r="I60">
        <v>83.856999999999999</v>
      </c>
      <c r="J60">
        <v>1149401</v>
      </c>
      <c r="K60">
        <v>1076935</v>
      </c>
      <c r="L60">
        <v>0.26219710085507708</v>
      </c>
    </row>
    <row r="61" spans="1:12">
      <c r="A61" t="s">
        <v>69</v>
      </c>
      <c r="B61" t="s">
        <v>64</v>
      </c>
      <c r="C61">
        <v>5</v>
      </c>
      <c r="D61">
        <v>85</v>
      </c>
      <c r="E61">
        <v>1.0999999999999999E-2</v>
      </c>
      <c r="F61">
        <v>7251.8010000000004</v>
      </c>
      <c r="G61">
        <v>4919</v>
      </c>
      <c r="H61">
        <v>9412</v>
      </c>
      <c r="I61">
        <v>82.534999999999997</v>
      </c>
      <c r="J61">
        <v>1131281</v>
      </c>
      <c r="K61">
        <v>1058815</v>
      </c>
      <c r="L61">
        <v>0.25778549619231284</v>
      </c>
    </row>
    <row r="62" spans="1:12">
      <c r="A62" t="s">
        <v>30</v>
      </c>
      <c r="B62" t="s">
        <v>21</v>
      </c>
      <c r="C62">
        <v>9</v>
      </c>
      <c r="D62">
        <v>49</v>
      </c>
      <c r="E62">
        <v>1.0999999999999999E-2</v>
      </c>
      <c r="F62">
        <v>7231.9290000000001</v>
      </c>
      <c r="G62">
        <v>3880</v>
      </c>
      <c r="H62">
        <v>12342</v>
      </c>
      <c r="I62">
        <v>82.308999999999997</v>
      </c>
      <c r="J62">
        <v>1128181</v>
      </c>
      <c r="K62">
        <v>1055715</v>
      </c>
      <c r="L62">
        <v>0.25703075146523952</v>
      </c>
    </row>
    <row r="63" spans="1:12">
      <c r="A63" t="s">
        <v>98</v>
      </c>
      <c r="B63" t="s">
        <v>87</v>
      </c>
      <c r="C63">
        <v>12</v>
      </c>
      <c r="D63">
        <v>112</v>
      </c>
      <c r="E63">
        <v>1.0999999999999999E-2</v>
      </c>
      <c r="F63">
        <v>7208.9679999999998</v>
      </c>
      <c r="G63">
        <v>4031</v>
      </c>
      <c r="H63">
        <v>9341</v>
      </c>
      <c r="I63">
        <v>82.048000000000002</v>
      </c>
      <c r="J63">
        <v>1124599</v>
      </c>
      <c r="K63">
        <v>1052133</v>
      </c>
      <c r="L63">
        <v>0.25615865610640831</v>
      </c>
    </row>
    <row r="64" spans="1:12">
      <c r="A64" t="s">
        <v>91</v>
      </c>
      <c r="B64" t="s">
        <v>87</v>
      </c>
      <c r="C64">
        <v>5</v>
      </c>
      <c r="D64">
        <v>105</v>
      </c>
      <c r="E64">
        <v>1.0999999999999999E-2</v>
      </c>
      <c r="F64">
        <v>6870.8209999999999</v>
      </c>
      <c r="G64">
        <v>3229</v>
      </c>
      <c r="H64">
        <v>26190</v>
      </c>
      <c r="I64">
        <v>78.198999999999998</v>
      </c>
      <c r="J64">
        <v>1071848</v>
      </c>
      <c r="K64">
        <v>999382</v>
      </c>
      <c r="L64">
        <v>0.24331557897807077</v>
      </c>
    </row>
    <row r="65" spans="1:12">
      <c r="A65" t="s">
        <v>112</v>
      </c>
      <c r="B65" t="s">
        <v>102</v>
      </c>
      <c r="C65">
        <v>13</v>
      </c>
      <c r="D65">
        <v>433</v>
      </c>
      <c r="E65">
        <v>1.0999999999999999E-2</v>
      </c>
      <c r="F65">
        <v>6851.6030000000001</v>
      </c>
      <c r="G65">
        <v>3319</v>
      </c>
      <c r="H65">
        <v>11941</v>
      </c>
      <c r="I65">
        <v>77.98</v>
      </c>
      <c r="J65">
        <v>1068850</v>
      </c>
      <c r="K65">
        <v>996384</v>
      </c>
      <c r="L65">
        <v>0.24291952807906178</v>
      </c>
    </row>
    <row r="66" spans="1:12">
      <c r="A66" t="s">
        <v>32</v>
      </c>
      <c r="B66" t="s">
        <v>21</v>
      </c>
      <c r="C66">
        <v>11</v>
      </c>
      <c r="D66">
        <v>51</v>
      </c>
      <c r="E66">
        <v>1.0999999999999999E-2</v>
      </c>
      <c r="F66">
        <v>6656.6030000000001</v>
      </c>
      <c r="G66">
        <v>3299</v>
      </c>
      <c r="H66">
        <v>11129</v>
      </c>
      <c r="I66">
        <v>75.760999999999996</v>
      </c>
      <c r="J66">
        <v>1038430</v>
      </c>
      <c r="K66">
        <v>965964</v>
      </c>
      <c r="L66">
        <v>0.23517943082022005</v>
      </c>
    </row>
    <row r="67" spans="1:12">
      <c r="A67" t="s">
        <v>55</v>
      </c>
      <c r="B67" t="s">
        <v>43</v>
      </c>
      <c r="C67">
        <v>13</v>
      </c>
      <c r="D67">
        <v>73</v>
      </c>
      <c r="E67">
        <v>1.0999999999999999E-2</v>
      </c>
      <c r="F67">
        <v>6601.7950000000001</v>
      </c>
      <c r="G67">
        <v>4354</v>
      </c>
      <c r="H67">
        <v>8254</v>
      </c>
      <c r="I67">
        <v>75.137</v>
      </c>
      <c r="J67">
        <v>1029880</v>
      </c>
      <c r="K67">
        <v>957414</v>
      </c>
      <c r="L67">
        <v>0.23309779616974355</v>
      </c>
    </row>
    <row r="68" spans="1:12">
      <c r="A68" t="s">
        <v>129</v>
      </c>
      <c r="B68" t="s">
        <v>123</v>
      </c>
      <c r="C68">
        <v>7</v>
      </c>
      <c r="D68">
        <v>447</v>
      </c>
      <c r="E68">
        <v>1.0999999999999999E-2</v>
      </c>
      <c r="F68">
        <v>6501.6350000000002</v>
      </c>
      <c r="G68">
        <v>2949</v>
      </c>
      <c r="H68">
        <v>9670</v>
      </c>
      <c r="I68">
        <v>73.997</v>
      </c>
      <c r="J68">
        <v>1014255</v>
      </c>
      <c r="K68">
        <v>941789</v>
      </c>
      <c r="L68">
        <v>0.22960920632010501</v>
      </c>
    </row>
    <row r="69" spans="1:12">
      <c r="A69" t="s">
        <v>89</v>
      </c>
      <c r="B69" t="s">
        <v>87</v>
      </c>
      <c r="C69">
        <v>3</v>
      </c>
      <c r="D69">
        <v>103</v>
      </c>
      <c r="E69">
        <v>1.0999999999999999E-2</v>
      </c>
      <c r="F69">
        <v>6487.558</v>
      </c>
      <c r="G69">
        <v>3881</v>
      </c>
      <c r="H69">
        <v>16478</v>
      </c>
      <c r="I69">
        <v>73.837000000000003</v>
      </c>
      <c r="J69">
        <v>1012059</v>
      </c>
      <c r="K69">
        <v>939593</v>
      </c>
      <c r="L69">
        <v>0.22875898785323576</v>
      </c>
    </row>
    <row r="70" spans="1:12">
      <c r="A70" t="s">
        <v>62</v>
      </c>
      <c r="B70" t="s">
        <v>43</v>
      </c>
      <c r="C70">
        <v>20</v>
      </c>
      <c r="D70">
        <v>80</v>
      </c>
      <c r="E70">
        <v>1.0999999999999999E-2</v>
      </c>
      <c r="F70">
        <v>6434.9290000000001</v>
      </c>
      <c r="G70">
        <v>3675</v>
      </c>
      <c r="H70">
        <v>8904</v>
      </c>
      <c r="I70">
        <v>73.238</v>
      </c>
      <c r="J70">
        <v>1003849</v>
      </c>
      <c r="K70">
        <v>931383</v>
      </c>
      <c r="L70">
        <v>0.22676013165669634</v>
      </c>
    </row>
    <row r="71" spans="1:12">
      <c r="A71" t="s">
        <v>84</v>
      </c>
      <c r="B71" t="s">
        <v>64</v>
      </c>
      <c r="C71">
        <v>19</v>
      </c>
      <c r="D71">
        <v>99</v>
      </c>
      <c r="E71">
        <v>1.0999999999999999E-2</v>
      </c>
      <c r="F71">
        <v>6366.3459999999995</v>
      </c>
      <c r="G71">
        <v>3728</v>
      </c>
      <c r="H71">
        <v>13075</v>
      </c>
      <c r="I71">
        <v>72.456999999999994</v>
      </c>
      <c r="J71">
        <v>993150</v>
      </c>
      <c r="K71">
        <v>920684</v>
      </c>
      <c r="L71">
        <v>0.2241552884841293</v>
      </c>
    </row>
    <row r="72" spans="1:12">
      <c r="A72" t="s">
        <v>66</v>
      </c>
      <c r="B72" t="s">
        <v>64</v>
      </c>
      <c r="C72">
        <v>3</v>
      </c>
      <c r="D72">
        <v>83</v>
      </c>
      <c r="E72">
        <v>1.0999999999999999E-2</v>
      </c>
      <c r="F72">
        <v>6299.7370000000001</v>
      </c>
      <c r="G72">
        <v>4026</v>
      </c>
      <c r="H72">
        <v>16168</v>
      </c>
      <c r="I72">
        <v>71.698999999999998</v>
      </c>
      <c r="J72">
        <v>982759</v>
      </c>
      <c r="K72">
        <v>910293</v>
      </c>
      <c r="L72">
        <v>0.22162543285218764</v>
      </c>
    </row>
    <row r="73" spans="1:12">
      <c r="A73" t="s">
        <v>113</v>
      </c>
      <c r="B73" t="s">
        <v>102</v>
      </c>
      <c r="C73">
        <v>14</v>
      </c>
      <c r="D73">
        <v>434</v>
      </c>
      <c r="E73">
        <v>1.0999999999999999E-2</v>
      </c>
      <c r="F73">
        <v>6174.5190000000002</v>
      </c>
      <c r="G73">
        <v>4230</v>
      </c>
      <c r="H73">
        <v>7794</v>
      </c>
      <c r="I73">
        <v>70.274000000000001</v>
      </c>
      <c r="J73">
        <v>963225</v>
      </c>
      <c r="K73">
        <v>890759</v>
      </c>
      <c r="L73">
        <v>0.21716803552864858</v>
      </c>
    </row>
    <row r="74" spans="1:12">
      <c r="A74" t="s">
        <v>128</v>
      </c>
      <c r="B74" t="s">
        <v>123</v>
      </c>
      <c r="C74">
        <v>6</v>
      </c>
      <c r="D74">
        <v>446</v>
      </c>
      <c r="E74">
        <v>1.0999999999999999E-2</v>
      </c>
      <c r="F74">
        <v>6041.8459999999995</v>
      </c>
      <c r="G74">
        <v>3284</v>
      </c>
      <c r="H74">
        <v>8201</v>
      </c>
      <c r="I74">
        <v>68.763999999999996</v>
      </c>
      <c r="J74">
        <v>942528</v>
      </c>
      <c r="K74">
        <v>870062</v>
      </c>
      <c r="L74">
        <v>0.21212208389488857</v>
      </c>
    </row>
    <row r="75" spans="1:12">
      <c r="A75" t="s">
        <v>101</v>
      </c>
      <c r="B75" t="s">
        <v>102</v>
      </c>
      <c r="C75">
        <v>4</v>
      </c>
      <c r="D75">
        <v>424</v>
      </c>
      <c r="E75">
        <v>1.0999999999999999E-2</v>
      </c>
      <c r="F75">
        <v>5766.3909999999996</v>
      </c>
      <c r="G75">
        <v>4633</v>
      </c>
      <c r="H75">
        <v>7382</v>
      </c>
      <c r="I75">
        <v>65.629000000000005</v>
      </c>
      <c r="J75">
        <v>899557</v>
      </c>
      <c r="K75">
        <v>827091</v>
      </c>
      <c r="L75">
        <v>0.20164570627231998</v>
      </c>
    </row>
    <row r="76" spans="1:12">
      <c r="A76" t="s">
        <v>20</v>
      </c>
      <c r="B76" t="s">
        <v>21</v>
      </c>
      <c r="C76">
        <v>1</v>
      </c>
      <c r="D76">
        <v>41</v>
      </c>
      <c r="E76">
        <v>1.0999999999999999E-2</v>
      </c>
      <c r="F76">
        <v>5667.1989999999996</v>
      </c>
      <c r="G76">
        <v>3505</v>
      </c>
      <c r="H76">
        <v>8253</v>
      </c>
      <c r="I76">
        <v>64.5</v>
      </c>
      <c r="J76">
        <v>884083</v>
      </c>
      <c r="K76">
        <v>811617</v>
      </c>
      <c r="L76">
        <v>0.19760117779131989</v>
      </c>
    </row>
    <row r="77" spans="1:12">
      <c r="A77" t="s">
        <v>49</v>
      </c>
      <c r="B77" t="s">
        <v>43</v>
      </c>
      <c r="C77">
        <v>7</v>
      </c>
      <c r="D77">
        <v>67</v>
      </c>
      <c r="E77">
        <v>1.0999999999999999E-2</v>
      </c>
      <c r="F77">
        <v>5632.1409999999996</v>
      </c>
      <c r="G77">
        <v>3325</v>
      </c>
      <c r="H77">
        <v>8541</v>
      </c>
      <c r="I77">
        <v>64.100999999999999</v>
      </c>
      <c r="J77">
        <v>878614</v>
      </c>
      <c r="K77">
        <v>806148</v>
      </c>
      <c r="L77">
        <v>0.19626966201313792</v>
      </c>
    </row>
    <row r="78" spans="1:12">
      <c r="A78" t="s">
        <v>29</v>
      </c>
      <c r="B78" t="s">
        <v>21</v>
      </c>
      <c r="C78">
        <v>8</v>
      </c>
      <c r="D78">
        <v>48</v>
      </c>
      <c r="E78">
        <v>1.0999999999999999E-2</v>
      </c>
      <c r="F78">
        <v>5624.7879999999996</v>
      </c>
      <c r="G78">
        <v>3500</v>
      </c>
      <c r="H78">
        <v>8372</v>
      </c>
      <c r="I78">
        <v>64.018000000000001</v>
      </c>
      <c r="J78">
        <v>877467</v>
      </c>
      <c r="K78">
        <v>805001</v>
      </c>
      <c r="L78">
        <v>0.19599040646412078</v>
      </c>
    </row>
    <row r="79" spans="1:12">
      <c r="A79" t="s">
        <v>18</v>
      </c>
      <c r="B79" t="s">
        <v>15</v>
      </c>
      <c r="C79">
        <v>19</v>
      </c>
      <c r="D79">
        <v>39</v>
      </c>
      <c r="E79">
        <v>1.0999999999999999E-2</v>
      </c>
      <c r="F79">
        <v>5487.8329999999996</v>
      </c>
      <c r="G79">
        <v>4425</v>
      </c>
      <c r="H79">
        <v>7385</v>
      </c>
      <c r="I79">
        <v>62.459000000000003</v>
      </c>
      <c r="J79">
        <v>856102</v>
      </c>
      <c r="K79">
        <v>783636</v>
      </c>
      <c r="L79">
        <v>0.19078875449833943</v>
      </c>
    </row>
    <row r="80" spans="1:12">
      <c r="A80" t="s">
        <v>97</v>
      </c>
      <c r="B80" t="s">
        <v>87</v>
      </c>
      <c r="C80">
        <v>11</v>
      </c>
      <c r="D80">
        <v>111</v>
      </c>
      <c r="E80">
        <v>1.0999999999999999E-2</v>
      </c>
      <c r="F80">
        <v>5290.0770000000002</v>
      </c>
      <c r="G80">
        <v>3759</v>
      </c>
      <c r="H80">
        <v>10240</v>
      </c>
      <c r="I80">
        <v>60.207999999999998</v>
      </c>
      <c r="J80">
        <v>825252</v>
      </c>
      <c r="K80">
        <v>752786</v>
      </c>
      <c r="L80">
        <v>0.18327782713375465</v>
      </c>
    </row>
    <row r="81" spans="1:12">
      <c r="A81" t="s">
        <v>50</v>
      </c>
      <c r="B81" t="s">
        <v>43</v>
      </c>
      <c r="C81">
        <v>8</v>
      </c>
      <c r="D81">
        <v>68</v>
      </c>
      <c r="E81">
        <v>1.0999999999999999E-2</v>
      </c>
      <c r="F81">
        <v>5147.6149999999998</v>
      </c>
      <c r="G81">
        <v>3466</v>
      </c>
      <c r="H81">
        <v>6627</v>
      </c>
      <c r="I81">
        <v>58.587000000000003</v>
      </c>
      <c r="J81">
        <v>803028</v>
      </c>
      <c r="K81">
        <v>730562</v>
      </c>
      <c r="L81">
        <v>0.1778670378387617</v>
      </c>
    </row>
    <row r="82" spans="1:12">
      <c r="A82" t="s">
        <v>44</v>
      </c>
      <c r="B82" t="s">
        <v>43</v>
      </c>
      <c r="C82">
        <v>2</v>
      </c>
      <c r="D82">
        <v>62</v>
      </c>
      <c r="E82">
        <v>1.0999999999999999E-2</v>
      </c>
      <c r="F82">
        <v>5085.8720000000003</v>
      </c>
      <c r="G82">
        <v>3104</v>
      </c>
      <c r="H82">
        <v>7303</v>
      </c>
      <c r="I82">
        <v>57.884</v>
      </c>
      <c r="J82">
        <v>793396</v>
      </c>
      <c r="K82">
        <v>720930</v>
      </c>
      <c r="L82">
        <v>0.1755219729319325</v>
      </c>
    </row>
    <row r="83" spans="1:12">
      <c r="A83" t="s">
        <v>92</v>
      </c>
      <c r="B83" t="s">
        <v>87</v>
      </c>
      <c r="C83">
        <v>6</v>
      </c>
      <c r="D83">
        <v>106</v>
      </c>
      <c r="E83">
        <v>1.0999999999999999E-2</v>
      </c>
      <c r="F83">
        <v>5085.308</v>
      </c>
      <c r="G83">
        <v>3673</v>
      </c>
      <c r="H83">
        <v>7060</v>
      </c>
      <c r="I83">
        <v>57.878</v>
      </c>
      <c r="J83">
        <v>793308</v>
      </c>
      <c r="K83">
        <v>720842</v>
      </c>
      <c r="L83">
        <v>0.17550054792032524</v>
      </c>
    </row>
    <row r="84" spans="1:12">
      <c r="A84" t="s">
        <v>99</v>
      </c>
      <c r="B84" t="s">
        <v>87</v>
      </c>
      <c r="C84">
        <v>13</v>
      </c>
      <c r="D84">
        <v>113</v>
      </c>
      <c r="E84">
        <v>1.0999999999999999E-2</v>
      </c>
      <c r="F84">
        <v>4863.9040000000005</v>
      </c>
      <c r="G84">
        <v>3768</v>
      </c>
      <c r="H84">
        <v>8032</v>
      </c>
      <c r="I84">
        <v>55.357999999999997</v>
      </c>
      <c r="J84">
        <v>758769</v>
      </c>
      <c r="K84">
        <v>686303</v>
      </c>
      <c r="L84">
        <v>0.16709147433052315</v>
      </c>
    </row>
    <row r="85" spans="1:12">
      <c r="A85" t="s">
        <v>95</v>
      </c>
      <c r="B85" t="s">
        <v>87</v>
      </c>
      <c r="C85">
        <v>9</v>
      </c>
      <c r="D85">
        <v>109</v>
      </c>
      <c r="E85">
        <v>1.0999999999999999E-2</v>
      </c>
      <c r="F85">
        <v>4636.9040000000005</v>
      </c>
      <c r="G85">
        <v>3718</v>
      </c>
      <c r="H85">
        <v>6225</v>
      </c>
      <c r="I85">
        <v>52.774000000000001</v>
      </c>
      <c r="J85">
        <v>723357</v>
      </c>
      <c r="K85">
        <v>650891</v>
      </c>
      <c r="L85">
        <v>0.1584698548869356</v>
      </c>
    </row>
    <row r="86" spans="1:12">
      <c r="A86" t="s">
        <v>106</v>
      </c>
      <c r="B86" t="s">
        <v>102</v>
      </c>
      <c r="C86">
        <v>7</v>
      </c>
      <c r="D86">
        <v>427</v>
      </c>
      <c r="E86">
        <v>1.0999999999999999E-2</v>
      </c>
      <c r="F86">
        <v>4572.4740000000002</v>
      </c>
      <c r="G86">
        <v>2851</v>
      </c>
      <c r="H86">
        <v>6372</v>
      </c>
      <c r="I86">
        <v>52.040999999999997</v>
      </c>
      <c r="J86">
        <v>713306</v>
      </c>
      <c r="K86">
        <v>640840</v>
      </c>
      <c r="L86">
        <v>0.1562375051929637</v>
      </c>
    </row>
    <row r="87" spans="1:12">
      <c r="A87" t="s">
        <v>105</v>
      </c>
      <c r="B87" t="s">
        <v>102</v>
      </c>
      <c r="C87">
        <v>6</v>
      </c>
      <c r="D87">
        <v>426</v>
      </c>
      <c r="E87">
        <v>1.0999999999999999E-2</v>
      </c>
      <c r="F87">
        <v>4468.7240000000002</v>
      </c>
      <c r="G87">
        <v>2908</v>
      </c>
      <c r="H87">
        <v>8727</v>
      </c>
      <c r="I87">
        <v>50.86</v>
      </c>
      <c r="J87">
        <v>697121</v>
      </c>
      <c r="K87">
        <v>624655</v>
      </c>
      <c r="L87">
        <v>0.15229158418062347</v>
      </c>
    </row>
    <row r="88" spans="1:12">
      <c r="A88" t="s">
        <v>22</v>
      </c>
      <c r="B88" t="s">
        <v>21</v>
      </c>
      <c r="C88">
        <v>2</v>
      </c>
      <c r="D88">
        <v>42</v>
      </c>
      <c r="E88">
        <v>1.0999999999999999E-2</v>
      </c>
      <c r="F88">
        <v>4132.1729999999998</v>
      </c>
      <c r="G88">
        <v>2839</v>
      </c>
      <c r="H88">
        <v>8351</v>
      </c>
      <c r="I88">
        <v>47.03</v>
      </c>
      <c r="J88">
        <v>644619</v>
      </c>
      <c r="K88">
        <v>572153</v>
      </c>
      <c r="L88">
        <v>0.13929982575135447</v>
      </c>
    </row>
    <row r="89" spans="1:12">
      <c r="A89" t="s">
        <v>48</v>
      </c>
      <c r="B89" t="s">
        <v>43</v>
      </c>
      <c r="C89">
        <v>6</v>
      </c>
      <c r="D89">
        <v>66</v>
      </c>
      <c r="E89">
        <v>1.0999999999999999E-2</v>
      </c>
      <c r="F89">
        <v>4059.6469999999999</v>
      </c>
      <c r="G89">
        <v>2781</v>
      </c>
      <c r="H89">
        <v>5531</v>
      </c>
      <c r="I89">
        <v>46.204000000000001</v>
      </c>
      <c r="J89">
        <v>633305</v>
      </c>
      <c r="K89">
        <v>560839</v>
      </c>
      <c r="L89">
        <v>0.13654525096357772</v>
      </c>
    </row>
    <row r="90" spans="1:12">
      <c r="A90" t="s">
        <v>93</v>
      </c>
      <c r="B90" t="s">
        <v>87</v>
      </c>
      <c r="C90">
        <v>7</v>
      </c>
      <c r="D90">
        <v>107</v>
      </c>
      <c r="E90">
        <v>1.0999999999999999E-2</v>
      </c>
      <c r="F90">
        <v>4053.9679999999998</v>
      </c>
      <c r="G90">
        <v>2829</v>
      </c>
      <c r="H90">
        <v>7477</v>
      </c>
      <c r="I90">
        <v>46.139000000000003</v>
      </c>
      <c r="J90">
        <v>632419</v>
      </c>
      <c r="K90">
        <v>559953</v>
      </c>
      <c r="L90">
        <v>0.13632954005125933</v>
      </c>
    </row>
    <row r="91" spans="1:12">
      <c r="A91" t="s">
        <v>56</v>
      </c>
      <c r="B91" t="s">
        <v>43</v>
      </c>
      <c r="C91">
        <v>14</v>
      </c>
      <c r="D91">
        <v>74</v>
      </c>
      <c r="E91">
        <v>1.0999999999999999E-2</v>
      </c>
      <c r="F91">
        <v>4028.1860000000001</v>
      </c>
      <c r="G91">
        <v>2879</v>
      </c>
      <c r="H91">
        <v>5687</v>
      </c>
      <c r="I91">
        <v>45.845999999999997</v>
      </c>
      <c r="J91">
        <v>628397</v>
      </c>
      <c r="K91">
        <v>555931</v>
      </c>
      <c r="L91">
        <v>0.13535031963439192</v>
      </c>
    </row>
    <row r="92" spans="1:12">
      <c r="A92" t="s">
        <v>63</v>
      </c>
      <c r="B92" t="s">
        <v>64</v>
      </c>
      <c r="C92">
        <v>1</v>
      </c>
      <c r="D92">
        <v>81</v>
      </c>
      <c r="E92">
        <v>1.0999999999999999E-2</v>
      </c>
      <c r="F92">
        <v>3989.212</v>
      </c>
      <c r="G92">
        <v>2804</v>
      </c>
      <c r="H92">
        <v>5488</v>
      </c>
      <c r="I92">
        <v>45.402000000000001</v>
      </c>
      <c r="J92">
        <v>622317</v>
      </c>
      <c r="K92">
        <v>549851</v>
      </c>
      <c r="L92">
        <v>0.13387004610516418</v>
      </c>
    </row>
    <row r="93" spans="1:12">
      <c r="A93" t="s">
        <v>96</v>
      </c>
      <c r="B93" t="s">
        <v>87</v>
      </c>
      <c r="C93">
        <v>10</v>
      </c>
      <c r="D93">
        <v>110</v>
      </c>
      <c r="E93">
        <v>1.0999999999999999E-2</v>
      </c>
      <c r="F93">
        <v>3813.9490000000001</v>
      </c>
      <c r="G93">
        <v>2842</v>
      </c>
      <c r="H93">
        <v>5272</v>
      </c>
      <c r="I93">
        <v>43.408000000000001</v>
      </c>
      <c r="J93">
        <v>594976</v>
      </c>
      <c r="K93">
        <v>522510</v>
      </c>
      <c r="L93">
        <v>0.12721344107841823</v>
      </c>
    </row>
    <row r="94" spans="1:12">
      <c r="A94" t="s">
        <v>19</v>
      </c>
      <c r="B94" t="s">
        <v>15</v>
      </c>
      <c r="C94">
        <v>20</v>
      </c>
      <c r="D94">
        <v>40</v>
      </c>
      <c r="E94">
        <v>1.0999999999999999E-2</v>
      </c>
      <c r="F94">
        <v>3798.538</v>
      </c>
      <c r="G94">
        <v>3028</v>
      </c>
      <c r="H94">
        <v>5021</v>
      </c>
      <c r="I94">
        <v>43.231999999999999</v>
      </c>
      <c r="J94">
        <v>592572</v>
      </c>
      <c r="K94">
        <v>520106</v>
      </c>
      <c r="L94">
        <v>0.12662814871587488</v>
      </c>
    </row>
    <row r="95" spans="1:12">
      <c r="A95" t="s">
        <v>110</v>
      </c>
      <c r="B95" t="s">
        <v>102</v>
      </c>
      <c r="C95">
        <v>11</v>
      </c>
      <c r="D95">
        <v>431</v>
      </c>
      <c r="E95">
        <v>1.0999999999999999E-2</v>
      </c>
      <c r="F95">
        <v>3779.16</v>
      </c>
      <c r="G95">
        <v>2429</v>
      </c>
      <c r="H95">
        <v>5165</v>
      </c>
      <c r="I95">
        <v>43.012</v>
      </c>
      <c r="J95">
        <v>589549</v>
      </c>
      <c r="K95">
        <v>517083</v>
      </c>
      <c r="L95">
        <v>0.12606541086338752</v>
      </c>
    </row>
    <row r="96" spans="1:12">
      <c r="A96" t="s">
        <v>111</v>
      </c>
      <c r="B96" t="s">
        <v>102</v>
      </c>
      <c r="C96">
        <v>12</v>
      </c>
      <c r="D96">
        <v>432</v>
      </c>
      <c r="E96">
        <v>1.0999999999999999E-2</v>
      </c>
      <c r="F96">
        <v>3715.808</v>
      </c>
      <c r="G96">
        <v>3020</v>
      </c>
      <c r="H96">
        <v>4303</v>
      </c>
      <c r="I96">
        <v>42.290999999999997</v>
      </c>
      <c r="J96">
        <v>579666</v>
      </c>
      <c r="K96">
        <v>507200</v>
      </c>
      <c r="L96">
        <v>0.123655924464564</v>
      </c>
    </row>
    <row r="97" spans="1:12">
      <c r="A97" t="s">
        <v>117</v>
      </c>
      <c r="B97" t="s">
        <v>102</v>
      </c>
      <c r="C97">
        <v>17</v>
      </c>
      <c r="D97">
        <v>437</v>
      </c>
      <c r="E97">
        <v>1.0999999999999999E-2</v>
      </c>
      <c r="F97">
        <v>3609.6280000000002</v>
      </c>
      <c r="G97">
        <v>2673</v>
      </c>
      <c r="H97">
        <v>4090</v>
      </c>
      <c r="I97">
        <v>41.082000000000001</v>
      </c>
      <c r="J97">
        <v>563102</v>
      </c>
      <c r="K97">
        <v>490636</v>
      </c>
      <c r="L97">
        <v>0.11961760283043341</v>
      </c>
    </row>
    <row r="98" spans="1:12">
      <c r="A98" t="s">
        <v>107</v>
      </c>
      <c r="B98" t="s">
        <v>102</v>
      </c>
      <c r="C98">
        <v>8</v>
      </c>
      <c r="D98">
        <v>428</v>
      </c>
      <c r="E98">
        <v>1.0999999999999999E-2</v>
      </c>
      <c r="F98">
        <v>3479.1219999999998</v>
      </c>
      <c r="G98">
        <v>2568</v>
      </c>
      <c r="H98">
        <v>4212</v>
      </c>
      <c r="I98">
        <v>39.597000000000001</v>
      </c>
      <c r="J98">
        <v>542743</v>
      </c>
      <c r="K98">
        <v>470277</v>
      </c>
      <c r="L98">
        <v>0.11465405597283471</v>
      </c>
    </row>
    <row r="99" spans="1:12">
      <c r="A99" t="s">
        <v>65</v>
      </c>
      <c r="B99" t="s">
        <v>64</v>
      </c>
      <c r="C99">
        <v>2</v>
      </c>
      <c r="D99">
        <v>82</v>
      </c>
      <c r="E99">
        <v>1.0999999999999999E-2</v>
      </c>
      <c r="F99">
        <v>3430.2240000000002</v>
      </c>
      <c r="G99">
        <v>2262</v>
      </c>
      <c r="H99">
        <v>6259</v>
      </c>
      <c r="I99">
        <v>39.04</v>
      </c>
      <c r="J99">
        <v>535115</v>
      </c>
      <c r="K99">
        <v>462649</v>
      </c>
      <c r="L99">
        <v>0.11263932039863182</v>
      </c>
    </row>
    <row r="100" spans="1:12">
      <c r="A100" t="s">
        <v>94</v>
      </c>
      <c r="B100" t="s">
        <v>87</v>
      </c>
      <c r="C100">
        <v>8</v>
      </c>
      <c r="D100">
        <v>108</v>
      </c>
      <c r="E100">
        <v>1.0999999999999999E-2</v>
      </c>
      <c r="F100">
        <v>3417.942</v>
      </c>
      <c r="G100">
        <v>2546</v>
      </c>
      <c r="H100">
        <v>4435</v>
      </c>
      <c r="I100">
        <v>38.901000000000003</v>
      </c>
      <c r="J100">
        <v>533199</v>
      </c>
      <c r="K100">
        <v>460733</v>
      </c>
      <c r="L100">
        <v>0.11217283946409229</v>
      </c>
    </row>
    <row r="101" spans="1:12">
      <c r="A101" t="s">
        <v>108</v>
      </c>
      <c r="B101" t="s">
        <v>102</v>
      </c>
      <c r="C101">
        <v>9</v>
      </c>
      <c r="D101">
        <v>429</v>
      </c>
      <c r="E101">
        <v>1.0999999999999999E-2</v>
      </c>
      <c r="F101">
        <v>3045.0830000000001</v>
      </c>
      <c r="G101">
        <v>2297</v>
      </c>
      <c r="H101">
        <v>3750</v>
      </c>
      <c r="I101">
        <v>34.656999999999996</v>
      </c>
      <c r="J101">
        <v>475033</v>
      </c>
      <c r="K101">
        <v>402567</v>
      </c>
      <c r="L101">
        <v>9.8146282618150893E-2</v>
      </c>
    </row>
    <row r="102" spans="1:12">
      <c r="A102" t="s">
        <v>121</v>
      </c>
      <c r="B102" t="s">
        <v>102</v>
      </c>
      <c r="C102">
        <v>20</v>
      </c>
      <c r="D102">
        <v>440</v>
      </c>
      <c r="E102">
        <v>1.0999999999999999E-2</v>
      </c>
      <c r="F102">
        <v>2998.9360000000001</v>
      </c>
      <c r="G102">
        <v>1510</v>
      </c>
      <c r="H102">
        <v>5737</v>
      </c>
      <c r="I102">
        <v>34.131999999999998</v>
      </c>
      <c r="J102">
        <v>467834</v>
      </c>
      <c r="K102">
        <v>395368</v>
      </c>
      <c r="L102">
        <v>9.6391158406359895E-2</v>
      </c>
    </row>
    <row r="103" spans="1:12">
      <c r="A103" t="s">
        <v>109</v>
      </c>
      <c r="B103" t="s">
        <v>102</v>
      </c>
      <c r="C103">
        <v>10</v>
      </c>
      <c r="D103">
        <v>430</v>
      </c>
      <c r="E103">
        <v>1.0999999999999999E-2</v>
      </c>
      <c r="F103">
        <v>2872.5320000000002</v>
      </c>
      <c r="G103">
        <v>2237</v>
      </c>
      <c r="H103">
        <v>3836</v>
      </c>
      <c r="I103">
        <v>32.692999999999998</v>
      </c>
      <c r="J103">
        <v>448115</v>
      </c>
      <c r="K103">
        <v>375649</v>
      </c>
      <c r="L103">
        <v>9.1583644261019323E-2</v>
      </c>
    </row>
    <row r="104" spans="1:12">
      <c r="A104" t="s">
        <v>133</v>
      </c>
      <c r="B104" t="s">
        <v>123</v>
      </c>
      <c r="C104">
        <v>10</v>
      </c>
      <c r="D104">
        <v>450</v>
      </c>
      <c r="E104">
        <v>1.0999999999999999E-2</v>
      </c>
      <c r="F104">
        <v>2773.0830000000001</v>
      </c>
      <c r="G104">
        <v>1975</v>
      </c>
      <c r="H104">
        <v>3619</v>
      </c>
      <c r="I104">
        <v>31.561</v>
      </c>
      <c r="J104">
        <v>432601</v>
      </c>
      <c r="K104">
        <v>360135</v>
      </c>
      <c r="L104">
        <v>8.7801313795437208E-2</v>
      </c>
    </row>
    <row r="105" spans="1:12">
      <c r="A105" t="s">
        <v>134</v>
      </c>
      <c r="B105" t="s">
        <v>123</v>
      </c>
      <c r="C105">
        <v>11</v>
      </c>
      <c r="D105">
        <v>451</v>
      </c>
      <c r="E105">
        <v>1.0999999999999999E-2</v>
      </c>
      <c r="F105">
        <v>2629.9740000000002</v>
      </c>
      <c r="G105">
        <v>1970</v>
      </c>
      <c r="H105">
        <v>3935</v>
      </c>
      <c r="I105">
        <v>29.933</v>
      </c>
      <c r="J105">
        <v>410276</v>
      </c>
      <c r="K105">
        <v>337810</v>
      </c>
      <c r="L105">
        <v>8.2358453949870597E-2</v>
      </c>
    </row>
    <row r="106" spans="1:12">
      <c r="A106" t="s">
        <v>131</v>
      </c>
      <c r="B106" t="s">
        <v>123</v>
      </c>
      <c r="C106">
        <v>9</v>
      </c>
      <c r="D106">
        <v>449</v>
      </c>
      <c r="E106">
        <v>1.0999999999999999E-2</v>
      </c>
      <c r="F106">
        <v>2516.2820000000002</v>
      </c>
      <c r="G106">
        <v>1770</v>
      </c>
      <c r="H106">
        <v>3633</v>
      </c>
      <c r="I106">
        <v>28.638999999999999</v>
      </c>
      <c r="J106">
        <v>392540</v>
      </c>
      <c r="K106">
        <v>320074</v>
      </c>
      <c r="L106">
        <v>7.8034397411417308E-2</v>
      </c>
    </row>
    <row r="107" spans="1:12">
      <c r="A107" t="s">
        <v>130</v>
      </c>
      <c r="B107" t="s">
        <v>123</v>
      </c>
      <c r="C107">
        <v>8</v>
      </c>
      <c r="D107">
        <v>448</v>
      </c>
      <c r="E107">
        <v>1.0999999999999999E-2</v>
      </c>
      <c r="F107">
        <v>2349.7240000000002</v>
      </c>
      <c r="G107">
        <v>1549</v>
      </c>
      <c r="H107">
        <v>4287</v>
      </c>
      <c r="I107">
        <v>26.742999999999999</v>
      </c>
      <c r="J107">
        <v>366557</v>
      </c>
      <c r="K107">
        <v>294091</v>
      </c>
      <c r="L107">
        <v>7.1699713094850334E-2</v>
      </c>
    </row>
  </sheetData>
  <sortState ref="U2:Y107">
    <sortCondition ref="W2:W107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MPZ</vt:lpstr>
      <vt:lpstr>rhodopsin EL1-EL3</vt:lpstr>
      <vt:lpstr>aa comp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Mable</dc:creator>
  <cp:lastModifiedBy>Mable</cp:lastModifiedBy>
  <dcterms:created xsi:type="dcterms:W3CDTF">2019-10-08T20:43:41Z</dcterms:created>
  <dcterms:modified xsi:type="dcterms:W3CDTF">2019-10-08T22:09:39Z</dcterms:modified>
</cp:coreProperties>
</file>