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llet/Desktop/"/>
    </mc:Choice>
  </mc:AlternateContent>
  <xr:revisionPtr revIDLastSave="0" documentId="8_{8F7393DB-1E3B-4A4D-97C5-41387B4A57D8}" xr6:coauthVersionLast="36" xr6:coauthVersionMax="36" xr10:uidLastSave="{00000000-0000-0000-0000-000000000000}"/>
  <bookViews>
    <workbookView xWindow="10260" yWindow="5740" windowWidth="27640" windowHeight="16940" xr2:uid="{0AB24C33-3B13-7C46-AC02-04B729855CF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C161" i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D130" i="1"/>
  <c r="C130" i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D116" i="1"/>
  <c r="C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D104" i="1"/>
  <c r="C104" i="1"/>
  <c r="E103" i="1"/>
  <c r="F103" i="1" s="1"/>
  <c r="E102" i="1"/>
  <c r="F102" i="1" s="1"/>
  <c r="E101" i="1"/>
  <c r="F101" i="1" s="1"/>
  <c r="E100" i="1"/>
  <c r="F100" i="1" s="1"/>
  <c r="E99" i="1"/>
  <c r="F99" i="1" s="1"/>
  <c r="F130" i="1" l="1"/>
  <c r="E104" i="1"/>
  <c r="F104" i="1" s="1"/>
  <c r="E161" i="1"/>
  <c r="F161" i="1" s="1"/>
  <c r="E130" i="1"/>
</calcChain>
</file>

<file path=xl/sharedStrings.xml><?xml version="1.0" encoding="utf-8"?>
<sst xmlns="http://schemas.openxmlformats.org/spreadsheetml/2006/main" count="541" uniqueCount="237">
  <si>
    <t>Figure 1B</t>
  </si>
  <si>
    <t>Raw data</t>
  </si>
  <si>
    <t>Gene transcript abundance of SIGLEC-1 relative to GAPDH</t>
  </si>
  <si>
    <t>Donor #</t>
  </si>
  <si>
    <t>cmCTR treated</t>
  </si>
  <si>
    <t>cmMTB treated</t>
  </si>
  <si>
    <t>Statistical analysis: column statistics</t>
  </si>
  <si>
    <t>Statistical analysis: t tests</t>
  </si>
  <si>
    <t>Wilcoxon matched-pairs signed rank test</t>
  </si>
  <si>
    <t>Number of values</t>
  </si>
  <si>
    <t>P value</t>
  </si>
  <si>
    <t>Exact or approximate P value?</t>
  </si>
  <si>
    <t>Exact</t>
  </si>
  <si>
    <t>Minimum</t>
  </si>
  <si>
    <t>P value summary</t>
  </si>
  <si>
    <t>***</t>
  </si>
  <si>
    <t>25% Percentile</t>
  </si>
  <si>
    <t>Significantly different (P &lt; 0.05)?</t>
  </si>
  <si>
    <t>Yes</t>
  </si>
  <si>
    <t>Median</t>
  </si>
  <si>
    <t>One- or two-tailed P value?</t>
  </si>
  <si>
    <t>Two-tailed</t>
  </si>
  <si>
    <t>75% Percentile</t>
  </si>
  <si>
    <t>Sum of positive, negative ranks</t>
  </si>
  <si>
    <t>0,000 , -105,0</t>
  </si>
  <si>
    <t>Maximum</t>
  </si>
  <si>
    <t>Sum of signed ranks (W)</t>
  </si>
  <si>
    <t>Number of pairs</t>
  </si>
  <si>
    <t>Mean</t>
  </si>
  <si>
    <t>Number of ties (ignored)</t>
  </si>
  <si>
    <t>Std. Deviation</t>
  </si>
  <si>
    <t>Std. Error of Mean</t>
  </si>
  <si>
    <t>Median of differences</t>
  </si>
  <si>
    <t>Lower 95% CI of mean</t>
  </si>
  <si>
    <t>Upper 95% CI of mean</t>
  </si>
  <si>
    <t>How effective was the pairing?</t>
  </si>
  <si>
    <t>rs (Spearman)</t>
  </si>
  <si>
    <t>Sum</t>
  </si>
  <si>
    <t>P value (one tailed)</t>
  </si>
  <si>
    <t>*</t>
  </si>
  <si>
    <t>D'Agostino &amp; Pearson normality test</t>
  </si>
  <si>
    <t>Was the pairing significantly effective?</t>
  </si>
  <si>
    <t>K2</t>
  </si>
  <si>
    <t>&lt;0,0001</t>
  </si>
  <si>
    <t>Passed normality test (alpha=0.05)?</t>
  </si>
  <si>
    <t>No</t>
  </si>
  <si>
    <t>****</t>
  </si>
  <si>
    <t>ns</t>
  </si>
  <si>
    <t>Figure 1C</t>
  </si>
  <si>
    <t>MFI Siglec-1</t>
  </si>
  <si>
    <t>20-</t>
  </si>
  <si>
    <t>78-</t>
  </si>
  <si>
    <t>13-</t>
  </si>
  <si>
    <t>435,0 , 0,000</t>
  </si>
  <si>
    <t>Range</t>
  </si>
  <si>
    <t>Geometric mean</t>
  </si>
  <si>
    <t>Geometric SD factor</t>
  </si>
  <si>
    <t>D'Agostino &amp; Pearson test</t>
  </si>
  <si>
    <t>Figure 1D</t>
  </si>
  <si>
    <t>Siglec-1 antibody binding site</t>
  </si>
  <si>
    <t>21,00 , 0,000</t>
  </si>
  <si>
    <t>Kolmogorov-Smirnov test</t>
  </si>
  <si>
    <t>KS distance</t>
  </si>
  <si>
    <t>Figure 1F</t>
  </si>
  <si>
    <t>%Siglec-1+ alveolar macrophages</t>
  </si>
  <si>
    <t>Slice</t>
  </si>
  <si>
    <t>Siglec-1+</t>
  </si>
  <si>
    <t>Siglec-1-</t>
  </si>
  <si>
    <t>Total</t>
  </si>
  <si>
    <t>%Siglec-1+ AM</t>
  </si>
  <si>
    <t>Statistical analysis: t test</t>
  </si>
  <si>
    <t>coinfected ATB/SIV</t>
  </si>
  <si>
    <t>HT09-01</t>
  </si>
  <si>
    <t>Mann-Whitney test</t>
  </si>
  <si>
    <t>HT09-02</t>
  </si>
  <si>
    <t>Healthy</t>
  </si>
  <si>
    <t>ATB</t>
  </si>
  <si>
    <t>ATB-SIV</t>
  </si>
  <si>
    <t>SIV</t>
  </si>
  <si>
    <t>Healthy vs ATB</t>
  </si>
  <si>
    <t>ATB vs ATB-SIV</t>
  </si>
  <si>
    <t>Healthy vs ATB-SIV</t>
  </si>
  <si>
    <t>Healthy vs SIV</t>
  </si>
  <si>
    <t>SIV vs ATB</t>
  </si>
  <si>
    <t>SIV vs ATB-SIV</t>
  </si>
  <si>
    <t>HT09-03</t>
  </si>
  <si>
    <t>HT09-04</t>
  </si>
  <si>
    <t>HT09-05</t>
  </si>
  <si>
    <t>**</t>
  </si>
  <si>
    <t>ATBSIV sum</t>
  </si>
  <si>
    <t>infected ATB</t>
  </si>
  <si>
    <t>CL10-01</t>
  </si>
  <si>
    <t>CL10-02</t>
  </si>
  <si>
    <t>Sum of ranks in column A,B</t>
  </si>
  <si>
    <t>480 , 381</t>
  </si>
  <si>
    <t>66 , 54</t>
  </si>
  <si>
    <t>465 , 130</t>
  </si>
  <si>
    <t>522 , 424</t>
  </si>
  <si>
    <t>169 , 131</t>
  </si>
  <si>
    <t>62 , 91</t>
  </si>
  <si>
    <t>CL10-03</t>
  </si>
  <si>
    <t>Mann-Whitney U</t>
  </si>
  <si>
    <t>CL10-04</t>
  </si>
  <si>
    <t>CL10-05</t>
  </si>
  <si>
    <t>Difference between medians</t>
  </si>
  <si>
    <t>CL10-06</t>
  </si>
  <si>
    <t>Median of column A</t>
  </si>
  <si>
    <t>17,30, n=30</t>
  </si>
  <si>
    <t>35,20, n=11</t>
  </si>
  <si>
    <t>72,90, n=4</t>
  </si>
  <si>
    <t>CL10-09</t>
  </si>
  <si>
    <t>Median of column B</t>
  </si>
  <si>
    <t>31,30, n=13</t>
  </si>
  <si>
    <t>CL10-14</t>
  </si>
  <si>
    <t>Difference: Actual</t>
  </si>
  <si>
    <t>CL10-16</t>
  </si>
  <si>
    <t>Difference: Hodges-Lehmann</t>
  </si>
  <si>
    <t>CL10-18</t>
  </si>
  <si>
    <t>CL10-20</t>
  </si>
  <si>
    <t>ATB sum</t>
  </si>
  <si>
    <t>infected SIV</t>
  </si>
  <si>
    <t>BA34-01</t>
  </si>
  <si>
    <t>BA34-02</t>
  </si>
  <si>
    <t>BA34-03</t>
  </si>
  <si>
    <t>BA34-04</t>
  </si>
  <si>
    <t>BA34-05</t>
  </si>
  <si>
    <t>BA34-06</t>
  </si>
  <si>
    <t>N too small</t>
  </si>
  <si>
    <t>BA34-07</t>
  </si>
  <si>
    <t>BA34-08</t>
  </si>
  <si>
    <t>BA34-09</t>
  </si>
  <si>
    <t>BA34-10</t>
  </si>
  <si>
    <t>BA34-11</t>
  </si>
  <si>
    <t>BA34-14</t>
  </si>
  <si>
    <t>BA34-15</t>
  </si>
  <si>
    <t>SIV sum</t>
  </si>
  <si>
    <t>&gt;0,1000</t>
  </si>
  <si>
    <t>HS</t>
  </si>
  <si>
    <t>IT02-01</t>
  </si>
  <si>
    <t>IT02-02</t>
  </si>
  <si>
    <t>IT02-03</t>
  </si>
  <si>
    <t>IT02-04</t>
  </si>
  <si>
    <t>IT02-05</t>
  </si>
  <si>
    <t>IT02-06</t>
  </si>
  <si>
    <t>IT02-07</t>
  </si>
  <si>
    <t>IT02-08</t>
  </si>
  <si>
    <t>IT02-09</t>
  </si>
  <si>
    <t>IT02-10</t>
  </si>
  <si>
    <t>IT02-11</t>
  </si>
  <si>
    <t>IT02-12</t>
  </si>
  <si>
    <t>IT02-13</t>
  </si>
  <si>
    <t>IT02-14</t>
  </si>
  <si>
    <t>IT02-15</t>
  </si>
  <si>
    <t>IT02-16</t>
  </si>
  <si>
    <t>IT02-17</t>
  </si>
  <si>
    <t>IT02-18</t>
  </si>
  <si>
    <t>IT02-19</t>
  </si>
  <si>
    <t>IT02-20</t>
  </si>
  <si>
    <t>IT02-21</t>
  </si>
  <si>
    <t>IT02-22</t>
  </si>
  <si>
    <t>IT02-23</t>
  </si>
  <si>
    <t>IT02-24</t>
  </si>
  <si>
    <t>IT02-25</t>
  </si>
  <si>
    <t>IT02-26</t>
  </si>
  <si>
    <t>IT02-27</t>
  </si>
  <si>
    <t>IT02-28</t>
  </si>
  <si>
    <t>IT02-29</t>
  </si>
  <si>
    <t>IT02-30</t>
  </si>
  <si>
    <t>HS sum</t>
  </si>
  <si>
    <t>%Siglec-1+ cells/mm² of lung tissue</t>
  </si>
  <si>
    <t>NHP#</t>
  </si>
  <si>
    <t>TB</t>
  </si>
  <si>
    <t>TB-SIV</t>
  </si>
  <si>
    <t>BA34</t>
  </si>
  <si>
    <t>GI53</t>
  </si>
  <si>
    <t>EC61</t>
  </si>
  <si>
    <t>HP22</t>
  </si>
  <si>
    <t>GK87</t>
  </si>
  <si>
    <t>CL10</t>
  </si>
  <si>
    <t>BK48</t>
  </si>
  <si>
    <t>CA75</t>
  </si>
  <si>
    <t>CG58</t>
  </si>
  <si>
    <t>DD87</t>
  </si>
  <si>
    <t>DR28</t>
  </si>
  <si>
    <t>DT18</t>
  </si>
  <si>
    <t>ER44</t>
  </si>
  <si>
    <t>FE10</t>
  </si>
  <si>
    <t>FJ05</t>
  </si>
  <si>
    <t>HB12</t>
  </si>
  <si>
    <t>HP41</t>
  </si>
  <si>
    <t>HT09</t>
  </si>
  <si>
    <t>ID01</t>
  </si>
  <si>
    <t>IT02</t>
  </si>
  <si>
    <t>IT27</t>
  </si>
  <si>
    <t>Mann Whitney test</t>
  </si>
  <si>
    <t>Healthy vs TB</t>
  </si>
  <si>
    <t>Healthy vs TB-SIV</t>
  </si>
  <si>
    <t>SIV vs TB-SIV</t>
  </si>
  <si>
    <t>SIV vs TB</t>
  </si>
  <si>
    <t>TB vs TB-SIV</t>
  </si>
  <si>
    <t>6 , 39</t>
  </si>
  <si>
    <t>28 , 50</t>
  </si>
  <si>
    <t>27,50 , 50,50</t>
  </si>
  <si>
    <t>37 , 41</t>
  </si>
  <si>
    <t>0,5000, n=3</t>
  </si>
  <si>
    <t>1,450, n=6</t>
  </si>
  <si>
    <t>3,250, n=6</t>
  </si>
  <si>
    <t>3,600, n=6</t>
  </si>
  <si>
    <t>Figure 1H</t>
  </si>
  <si>
    <t>Correlation : %Siglec-1+ cells/mm² of lung tissue vs pathological score</t>
  </si>
  <si>
    <t>Pathological score</t>
  </si>
  <si>
    <t>%Siglec-1+ cells</t>
  </si>
  <si>
    <t>Statistical analysis: Non linear fit</t>
  </si>
  <si>
    <t>Statistical analysis: correlation, non parametric</t>
  </si>
  <si>
    <t>First order polynomial (straight line)</t>
  </si>
  <si>
    <t>Spearman r</t>
  </si>
  <si>
    <t>Best-fit values</t>
  </si>
  <si>
    <t>r</t>
  </si>
  <si>
    <t>B0</t>
  </si>
  <si>
    <t>95% confidence interval</t>
  </si>
  <si>
    <t>0,4175 to 0,8845</t>
  </si>
  <si>
    <t>B1</t>
  </si>
  <si>
    <t>95% CI (profile likelihood)</t>
  </si>
  <si>
    <t>-1,251 to 1,985</t>
  </si>
  <si>
    <t>P (two-tailed)</t>
  </si>
  <si>
    <t>0,05348 to 0,2070</t>
  </si>
  <si>
    <t>Goodness of Fit</t>
  </si>
  <si>
    <t>Approximate</t>
  </si>
  <si>
    <t>Degrees of Freedom</t>
  </si>
  <si>
    <t>Significant? (alpha = 0.05)</t>
  </si>
  <si>
    <t>R squared</t>
  </si>
  <si>
    <t>Sum of Squares</t>
  </si>
  <si>
    <t>Number of XY Pairs</t>
  </si>
  <si>
    <t>Sy.x</t>
  </si>
  <si>
    <t>Number of points</t>
  </si>
  <si>
    <t># of X values</t>
  </si>
  <si>
    <t># Y values analyzed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</si>
</sst>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/>
    <xf numFmtId="9" fontId="0" fillId="2" borderId="11" xfId="1" applyFont="1" applyFill="1" applyBorder="1"/>
    <xf numFmtId="0" fontId="0" fillId="0" borderId="12" xfId="0" applyBorder="1"/>
    <xf numFmtId="164" fontId="0" fillId="0" borderId="12" xfId="0" applyNumberFormat="1" applyBorder="1"/>
    <xf numFmtId="164" fontId="0" fillId="0" borderId="6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3" xfId="0" applyFill="1" applyBorder="1"/>
    <xf numFmtId="164" fontId="0" fillId="0" borderId="13" xfId="0" applyNumberFormat="1" applyBorder="1"/>
    <xf numFmtId="0" fontId="0" fillId="0" borderId="6" xfId="0" applyFill="1" applyBorder="1"/>
    <xf numFmtId="0" fontId="0" fillId="0" borderId="12" xfId="0" applyFill="1" applyBorder="1"/>
    <xf numFmtId="0" fontId="0" fillId="0" borderId="14" xfId="0" applyBorder="1" applyAlignment="1">
      <alignment horizontal="center" vertical="center" wrapText="1"/>
    </xf>
    <xf numFmtId="164" fontId="0" fillId="0" borderId="4" xfId="0" applyNumberFormat="1" applyBorder="1"/>
    <xf numFmtId="0" fontId="0" fillId="0" borderId="15" xfId="0" applyBorder="1" applyAlignment="1">
      <alignment horizontal="center" vertical="center" wrapText="1"/>
    </xf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FE59-CE21-204A-8FD1-D60C645E5049}">
  <dimension ref="A1:U268"/>
  <sheetViews>
    <sheetView tabSelected="1" workbookViewId="0">
      <selection sqref="A1:XFD1048576"/>
    </sheetView>
  </sheetViews>
  <sheetFormatPr baseColWidth="10" defaultRowHeight="16"/>
  <cols>
    <col min="2" max="2" width="13.1640625" bestFit="1" customWidth="1"/>
    <col min="4" max="4" width="13.6640625" bestFit="1" customWidth="1"/>
    <col min="5" max="5" width="30.1640625" bestFit="1" customWidth="1"/>
    <col min="6" max="6" width="13.1640625" bestFit="1" customWidth="1"/>
    <col min="7" max="7" width="13.6640625" bestFit="1" customWidth="1"/>
    <col min="9" max="9" width="34.33203125" bestFit="1" customWidth="1"/>
    <col min="11" max="11" width="27.5" bestFit="1" customWidth="1"/>
    <col min="12" max="12" width="12.33203125" bestFit="1" customWidth="1"/>
    <col min="14" max="14" width="15.1640625" bestFit="1" customWidth="1"/>
    <col min="15" max="15" width="31.1640625" bestFit="1" customWidth="1"/>
    <col min="16" max="16" width="15" bestFit="1" customWidth="1"/>
    <col min="17" max="17" width="16.1640625" bestFit="1" customWidth="1"/>
    <col min="18" max="18" width="19.33203125" bestFit="1" customWidth="1"/>
    <col min="19" max="19" width="14.1640625" bestFit="1" customWidth="1"/>
  </cols>
  <sheetData>
    <row r="1" spans="1:10" ht="19">
      <c r="A1" s="1" t="s">
        <v>0</v>
      </c>
      <c r="B1" s="1" t="s">
        <v>1</v>
      </c>
    </row>
    <row r="2" spans="1:10">
      <c r="A2" s="2" t="s">
        <v>2</v>
      </c>
    </row>
    <row r="3" spans="1:10">
      <c r="A3" s="3" t="s">
        <v>3</v>
      </c>
      <c r="B3" s="3" t="s">
        <v>4</v>
      </c>
      <c r="C3" s="3" t="s">
        <v>5</v>
      </c>
      <c r="E3" s="3" t="s">
        <v>6</v>
      </c>
      <c r="I3" s="3" t="s">
        <v>7</v>
      </c>
    </row>
    <row r="4" spans="1:10">
      <c r="A4" s="4">
        <v>16</v>
      </c>
      <c r="B4" s="5">
        <v>7.7299999999999999E-3</v>
      </c>
      <c r="C4" s="5">
        <v>1.9800000000000002E-2</v>
      </c>
      <c r="F4" t="s">
        <v>4</v>
      </c>
      <c r="G4" t="s">
        <v>5</v>
      </c>
      <c r="I4" s="4" t="s">
        <v>8</v>
      </c>
      <c r="J4" s="5"/>
    </row>
    <row r="5" spans="1:10">
      <c r="A5" s="4">
        <v>618</v>
      </c>
      <c r="B5" s="5">
        <v>5.2700000000000004E-3</v>
      </c>
      <c r="C5" s="5">
        <v>9.8399999999999998E-3</v>
      </c>
      <c r="E5" s="4" t="s">
        <v>9</v>
      </c>
      <c r="F5" s="5">
        <v>14</v>
      </c>
      <c r="G5" s="5">
        <v>14</v>
      </c>
      <c r="I5" s="4" t="s">
        <v>10</v>
      </c>
      <c r="J5" s="5">
        <v>1E-4</v>
      </c>
    </row>
    <row r="6" spans="1:10">
      <c r="A6" s="4">
        <v>699</v>
      </c>
      <c r="B6" s="5">
        <v>1.570405E-3</v>
      </c>
      <c r="C6" s="5">
        <v>1.317343E-2</v>
      </c>
      <c r="E6" s="4"/>
      <c r="F6" s="5"/>
      <c r="G6" s="5"/>
      <c r="I6" s="4" t="s">
        <v>11</v>
      </c>
      <c r="J6" s="5" t="s">
        <v>12</v>
      </c>
    </row>
    <row r="7" spans="1:10">
      <c r="A7" s="4">
        <v>845</v>
      </c>
      <c r="B7" s="5">
        <v>1.123E-2</v>
      </c>
      <c r="C7" s="5">
        <v>3.7990000000000003E-2</v>
      </c>
      <c r="E7" s="4" t="s">
        <v>13</v>
      </c>
      <c r="F7" s="5">
        <v>1.377E-3</v>
      </c>
      <c r="G7" s="5">
        <v>9.8399999999999998E-3</v>
      </c>
      <c r="I7" s="4" t="s">
        <v>14</v>
      </c>
      <c r="J7" s="5" t="s">
        <v>15</v>
      </c>
    </row>
    <row r="8" spans="1:10">
      <c r="A8" s="4">
        <v>574</v>
      </c>
      <c r="B8" s="5">
        <v>1.299142E-2</v>
      </c>
      <c r="C8" s="5">
        <v>2.943171E-2</v>
      </c>
      <c r="E8" s="4" t="s">
        <v>16</v>
      </c>
      <c r="F8" s="5">
        <v>3.1960000000000001E-3</v>
      </c>
      <c r="G8" s="5">
        <v>2.7019999999999999E-2</v>
      </c>
      <c r="I8" s="4" t="s">
        <v>17</v>
      </c>
      <c r="J8" s="5" t="s">
        <v>18</v>
      </c>
    </row>
    <row r="9" spans="1:10">
      <c r="A9" s="4">
        <v>611</v>
      </c>
      <c r="B9" s="5">
        <v>1.3984770000000001E-2</v>
      </c>
      <c r="C9" s="5">
        <v>3.3492920000000002E-2</v>
      </c>
      <c r="E9" s="4" t="s">
        <v>19</v>
      </c>
      <c r="F9" s="5">
        <v>9.4800000000000006E-3</v>
      </c>
      <c r="G9" s="5">
        <v>4.3450000000000003E-2</v>
      </c>
      <c r="I9" s="4" t="s">
        <v>20</v>
      </c>
      <c r="J9" s="5" t="s">
        <v>21</v>
      </c>
    </row>
    <row r="10" spans="1:10">
      <c r="A10" s="4">
        <v>674</v>
      </c>
      <c r="B10" s="5">
        <v>6.4632380000000003E-2</v>
      </c>
      <c r="C10" s="5">
        <v>0.1278948</v>
      </c>
      <c r="E10" s="4" t="s">
        <v>22</v>
      </c>
      <c r="F10" s="5">
        <v>1.9089999999999999E-2</v>
      </c>
      <c r="G10" s="5">
        <v>0.1061</v>
      </c>
      <c r="I10" s="4" t="s">
        <v>23</v>
      </c>
      <c r="J10" s="5" t="s">
        <v>24</v>
      </c>
    </row>
    <row r="11" spans="1:10">
      <c r="A11" s="4">
        <v>144</v>
      </c>
      <c r="B11" s="5">
        <v>1.7860479999999999E-3</v>
      </c>
      <c r="C11" s="5">
        <v>3.5589780000000001E-2</v>
      </c>
      <c r="E11" s="4" t="s">
        <v>25</v>
      </c>
      <c r="F11" s="5">
        <v>6.4630000000000007E-2</v>
      </c>
      <c r="G11" s="5">
        <v>0.1406</v>
      </c>
      <c r="I11" s="4" t="s">
        <v>26</v>
      </c>
      <c r="J11" s="5">
        <v>-105</v>
      </c>
    </row>
    <row r="12" spans="1:10">
      <c r="A12" s="4">
        <v>506</v>
      </c>
      <c r="B12" s="5">
        <v>1.8681070000000001E-2</v>
      </c>
      <c r="C12" s="5">
        <v>0.14056479999999999</v>
      </c>
      <c r="E12" s="4"/>
      <c r="F12" s="5"/>
      <c r="G12" s="5"/>
      <c r="I12" s="4" t="s">
        <v>27</v>
      </c>
      <c r="J12" s="5">
        <v>14</v>
      </c>
    </row>
    <row r="13" spans="1:10">
      <c r="A13" s="4">
        <v>624</v>
      </c>
      <c r="B13" s="5">
        <v>3.666014E-3</v>
      </c>
      <c r="C13" s="5">
        <v>6.5941200000000005E-2</v>
      </c>
      <c r="E13" s="4" t="s">
        <v>28</v>
      </c>
      <c r="F13" s="5">
        <v>1.4449999999999999E-2</v>
      </c>
      <c r="G13" s="5">
        <v>6.2010000000000003E-2</v>
      </c>
      <c r="I13" s="4" t="s">
        <v>29</v>
      </c>
      <c r="J13" s="5">
        <v>0</v>
      </c>
    </row>
    <row r="14" spans="1:10">
      <c r="A14" s="4">
        <v>405</v>
      </c>
      <c r="B14" s="5">
        <v>2.0306270000000001E-2</v>
      </c>
      <c r="C14" s="5">
        <v>0.1019356</v>
      </c>
      <c r="E14" s="4" t="s">
        <v>30</v>
      </c>
      <c r="F14" s="5">
        <v>1.7010000000000001E-2</v>
      </c>
      <c r="G14" s="5">
        <v>4.478E-2</v>
      </c>
      <c r="I14" s="4"/>
      <c r="J14" s="5"/>
    </row>
    <row r="15" spans="1:10">
      <c r="A15" s="4">
        <v>120</v>
      </c>
      <c r="B15" s="5">
        <v>1.3770550000000001E-3</v>
      </c>
      <c r="C15" s="5">
        <v>4.8904870000000003E-2</v>
      </c>
      <c r="E15" s="4" t="s">
        <v>31</v>
      </c>
      <c r="F15" s="5">
        <v>4.5450000000000004E-3</v>
      </c>
      <c r="G15" s="5">
        <v>1.197E-2</v>
      </c>
      <c r="I15" s="4" t="s">
        <v>32</v>
      </c>
      <c r="J15" s="5"/>
    </row>
    <row r="16" spans="1:10">
      <c r="A16" s="4">
        <v>236</v>
      </c>
      <c r="B16" s="5">
        <v>3.3348049999999997E-2</v>
      </c>
      <c r="C16" s="5">
        <v>8.4903560000000003E-2</v>
      </c>
      <c r="E16" s="4"/>
      <c r="F16" s="5"/>
      <c r="G16" s="5"/>
      <c r="I16" s="4" t="s">
        <v>19</v>
      </c>
      <c r="J16" s="5">
        <v>-4.0669999999999998E-2</v>
      </c>
    </row>
    <row r="17" spans="1:10">
      <c r="A17" s="4">
        <v>403</v>
      </c>
      <c r="B17" s="5">
        <v>5.7227199999999997E-3</v>
      </c>
      <c r="C17" s="5">
        <v>0.1187341</v>
      </c>
      <c r="E17" s="4" t="s">
        <v>33</v>
      </c>
      <c r="F17" s="5">
        <v>4.6309999999999997E-3</v>
      </c>
      <c r="G17" s="5">
        <v>3.6159999999999998E-2</v>
      </c>
      <c r="I17" s="4"/>
      <c r="J17" s="5"/>
    </row>
    <row r="18" spans="1:10">
      <c r="E18" s="4" t="s">
        <v>34</v>
      </c>
      <c r="F18" s="5">
        <v>2.427E-2</v>
      </c>
      <c r="G18" s="5">
        <v>8.7870000000000004E-2</v>
      </c>
      <c r="I18" s="4" t="s">
        <v>35</v>
      </c>
      <c r="J18" s="5"/>
    </row>
    <row r="19" spans="1:10">
      <c r="E19" s="4"/>
      <c r="F19" s="5"/>
      <c r="G19" s="5"/>
      <c r="I19" s="4" t="s">
        <v>36</v>
      </c>
      <c r="J19" s="5">
        <v>0.5121</v>
      </c>
    </row>
    <row r="20" spans="1:10">
      <c r="E20" s="4" t="s">
        <v>37</v>
      </c>
      <c r="F20" s="5">
        <v>0.20230000000000001</v>
      </c>
      <c r="G20" s="5">
        <v>0.86819999999999997</v>
      </c>
      <c r="I20" s="4" t="s">
        <v>38</v>
      </c>
      <c r="J20" s="5">
        <v>3.2000000000000001E-2</v>
      </c>
    </row>
    <row r="21" spans="1:10">
      <c r="I21" s="4" t="s">
        <v>14</v>
      </c>
      <c r="J21" s="5" t="s">
        <v>39</v>
      </c>
    </row>
    <row r="22" spans="1:10">
      <c r="E22" s="4" t="s">
        <v>40</v>
      </c>
      <c r="F22" s="5"/>
      <c r="G22" s="5"/>
      <c r="I22" s="4" t="s">
        <v>41</v>
      </c>
      <c r="J22" s="5" t="s">
        <v>18</v>
      </c>
    </row>
    <row r="23" spans="1:10">
      <c r="E23" s="4" t="s">
        <v>42</v>
      </c>
      <c r="F23" s="5">
        <v>19.16</v>
      </c>
      <c r="G23" s="5">
        <v>2.4820000000000002</v>
      </c>
    </row>
    <row r="24" spans="1:10">
      <c r="E24" s="4" t="s">
        <v>10</v>
      </c>
      <c r="F24" s="5" t="s">
        <v>43</v>
      </c>
      <c r="G24" s="5">
        <v>0.28899999999999998</v>
      </c>
    </row>
    <row r="25" spans="1:10">
      <c r="E25" s="4" t="s">
        <v>44</v>
      </c>
      <c r="F25" s="5" t="s">
        <v>45</v>
      </c>
      <c r="G25" s="5" t="s">
        <v>18</v>
      </c>
    </row>
    <row r="26" spans="1:10">
      <c r="E26" s="4" t="s">
        <v>14</v>
      </c>
      <c r="F26" s="5" t="s">
        <v>46</v>
      </c>
      <c r="G26" s="5" t="s">
        <v>47</v>
      </c>
    </row>
    <row r="30" spans="1:10" ht="19">
      <c r="A30" s="1" t="s">
        <v>48</v>
      </c>
      <c r="B30" s="1" t="s">
        <v>1</v>
      </c>
    </row>
    <row r="31" spans="1:10">
      <c r="A31" s="2" t="s">
        <v>49</v>
      </c>
    </row>
    <row r="32" spans="1:10">
      <c r="A32" s="3" t="s">
        <v>3</v>
      </c>
      <c r="B32" s="3" t="s">
        <v>4</v>
      </c>
      <c r="C32" s="3" t="s">
        <v>5</v>
      </c>
      <c r="E32" s="3" t="s">
        <v>6</v>
      </c>
      <c r="I32" s="3" t="s">
        <v>7</v>
      </c>
    </row>
    <row r="33" spans="1:10">
      <c r="A33" s="4" t="s">
        <v>50</v>
      </c>
      <c r="B33" s="5">
        <v>157</v>
      </c>
      <c r="C33" s="5">
        <v>609</v>
      </c>
      <c r="F33" t="s">
        <v>4</v>
      </c>
      <c r="G33" t="s">
        <v>5</v>
      </c>
      <c r="I33" s="4" t="s">
        <v>8</v>
      </c>
      <c r="J33" s="5"/>
    </row>
    <row r="34" spans="1:10">
      <c r="A34" s="4">
        <v>897</v>
      </c>
      <c r="B34" s="5">
        <v>152</v>
      </c>
      <c r="C34" s="5">
        <v>379</v>
      </c>
      <c r="E34" s="4" t="s">
        <v>9</v>
      </c>
      <c r="F34" s="5">
        <v>29</v>
      </c>
      <c r="G34" s="5">
        <v>29</v>
      </c>
      <c r="I34" s="4" t="s">
        <v>10</v>
      </c>
      <c r="J34" s="5" t="s">
        <v>43</v>
      </c>
    </row>
    <row r="35" spans="1:10">
      <c r="A35" s="4">
        <v>969</v>
      </c>
      <c r="B35" s="5">
        <v>188</v>
      </c>
      <c r="C35" s="5">
        <v>1126</v>
      </c>
      <c r="E35" s="4"/>
      <c r="F35" s="5"/>
      <c r="G35" s="5"/>
      <c r="I35" s="4" t="s">
        <v>11</v>
      </c>
      <c r="J35" s="5" t="s">
        <v>12</v>
      </c>
    </row>
    <row r="36" spans="1:10">
      <c r="A36" s="4" t="s">
        <v>51</v>
      </c>
      <c r="B36" s="5">
        <v>64.2</v>
      </c>
      <c r="C36" s="5">
        <v>2472</v>
      </c>
      <c r="E36" s="4" t="s">
        <v>13</v>
      </c>
      <c r="F36" s="5">
        <v>64.2</v>
      </c>
      <c r="G36" s="5">
        <v>308</v>
      </c>
      <c r="I36" s="4" t="s">
        <v>14</v>
      </c>
      <c r="J36" s="5" t="s">
        <v>46</v>
      </c>
    </row>
    <row r="37" spans="1:10">
      <c r="A37" s="4">
        <v>225</v>
      </c>
      <c r="B37" s="5">
        <v>225</v>
      </c>
      <c r="C37" s="5">
        <v>3227</v>
      </c>
      <c r="E37" s="4" t="s">
        <v>16</v>
      </c>
      <c r="F37" s="5">
        <v>100</v>
      </c>
      <c r="G37" s="5">
        <v>611.5</v>
      </c>
      <c r="I37" s="4" t="s">
        <v>17</v>
      </c>
      <c r="J37" s="5" t="s">
        <v>18</v>
      </c>
    </row>
    <row r="38" spans="1:10">
      <c r="A38" s="4">
        <v>602</v>
      </c>
      <c r="B38" s="5">
        <v>87</v>
      </c>
      <c r="C38" s="5">
        <v>809</v>
      </c>
      <c r="E38" s="4" t="s">
        <v>19</v>
      </c>
      <c r="F38" s="5">
        <v>226</v>
      </c>
      <c r="G38" s="5">
        <v>1059</v>
      </c>
      <c r="I38" s="4" t="s">
        <v>20</v>
      </c>
      <c r="J38" s="5" t="s">
        <v>21</v>
      </c>
    </row>
    <row r="39" spans="1:10">
      <c r="A39" s="4" t="s">
        <v>52</v>
      </c>
      <c r="B39" s="5">
        <v>377</v>
      </c>
      <c r="C39" s="5">
        <v>1327</v>
      </c>
      <c r="E39" s="4" t="s">
        <v>22</v>
      </c>
      <c r="F39" s="5">
        <v>368</v>
      </c>
      <c r="G39" s="5">
        <v>1702</v>
      </c>
      <c r="I39" s="4" t="s">
        <v>23</v>
      </c>
      <c r="J39" s="5" t="s">
        <v>53</v>
      </c>
    </row>
    <row r="40" spans="1:10">
      <c r="A40" s="4">
        <v>236</v>
      </c>
      <c r="B40" s="5">
        <v>262</v>
      </c>
      <c r="C40" s="5">
        <v>1120</v>
      </c>
      <c r="E40" s="4" t="s">
        <v>25</v>
      </c>
      <c r="F40" s="5">
        <v>762</v>
      </c>
      <c r="G40" s="5">
        <v>4393</v>
      </c>
      <c r="I40" s="4" t="s">
        <v>26</v>
      </c>
      <c r="J40" s="5">
        <v>435</v>
      </c>
    </row>
    <row r="41" spans="1:10">
      <c r="A41" s="4">
        <v>653</v>
      </c>
      <c r="B41" s="5">
        <v>239</v>
      </c>
      <c r="C41" s="5">
        <v>4393</v>
      </c>
      <c r="E41" s="4" t="s">
        <v>54</v>
      </c>
      <c r="F41" s="5">
        <v>697.8</v>
      </c>
      <c r="G41" s="5">
        <v>4085</v>
      </c>
      <c r="I41" s="4" t="s">
        <v>27</v>
      </c>
      <c r="J41" s="5">
        <v>29</v>
      </c>
    </row>
    <row r="42" spans="1:10">
      <c r="A42" s="4">
        <v>768</v>
      </c>
      <c r="B42" s="5">
        <v>489</v>
      </c>
      <c r="C42" s="5">
        <v>3781</v>
      </c>
      <c r="E42" s="4"/>
      <c r="F42" s="5"/>
      <c r="G42" s="5"/>
      <c r="I42" s="4" t="s">
        <v>29</v>
      </c>
      <c r="J42" s="5">
        <v>0</v>
      </c>
    </row>
    <row r="43" spans="1:10">
      <c r="A43" s="4">
        <v>574</v>
      </c>
      <c r="B43" s="5">
        <v>128</v>
      </c>
      <c r="C43" s="5">
        <v>481</v>
      </c>
      <c r="E43" s="4" t="s">
        <v>28</v>
      </c>
      <c r="F43" s="5">
        <v>254.3</v>
      </c>
      <c r="G43" s="5">
        <v>1314</v>
      </c>
      <c r="I43" s="4"/>
      <c r="J43" s="5"/>
    </row>
    <row r="44" spans="1:10">
      <c r="A44" s="4">
        <v>611</v>
      </c>
      <c r="B44" s="5">
        <v>277</v>
      </c>
      <c r="C44" s="5">
        <v>308</v>
      </c>
      <c r="E44" s="4" t="s">
        <v>30</v>
      </c>
      <c r="F44" s="5">
        <v>168.5</v>
      </c>
      <c r="G44" s="5">
        <v>1032</v>
      </c>
      <c r="I44" s="4" t="s">
        <v>32</v>
      </c>
      <c r="J44" s="5"/>
    </row>
    <row r="45" spans="1:10">
      <c r="A45" s="4">
        <v>432</v>
      </c>
      <c r="B45" s="5">
        <v>359</v>
      </c>
      <c r="C45" s="5">
        <v>870</v>
      </c>
      <c r="E45" s="4" t="s">
        <v>31</v>
      </c>
      <c r="F45" s="5">
        <v>31.29</v>
      </c>
      <c r="G45" s="5">
        <v>191.7</v>
      </c>
      <c r="I45" s="4" t="s">
        <v>19</v>
      </c>
      <c r="J45" s="5">
        <v>722</v>
      </c>
    </row>
    <row r="46" spans="1:10">
      <c r="A46" s="4">
        <v>831</v>
      </c>
      <c r="B46" s="5">
        <v>439</v>
      </c>
      <c r="C46" s="5">
        <v>954</v>
      </c>
      <c r="E46" s="4"/>
      <c r="F46" s="5"/>
      <c r="G46" s="5"/>
      <c r="I46" s="4"/>
      <c r="J46" s="5"/>
    </row>
    <row r="47" spans="1:10">
      <c r="A47" s="4">
        <v>184</v>
      </c>
      <c r="B47" s="5">
        <v>504</v>
      </c>
      <c r="C47" s="5">
        <v>787</v>
      </c>
      <c r="E47" s="4" t="s">
        <v>33</v>
      </c>
      <c r="F47" s="5">
        <v>190.2</v>
      </c>
      <c r="G47" s="5">
        <v>921.6</v>
      </c>
      <c r="I47" s="4" t="s">
        <v>35</v>
      </c>
      <c r="J47" s="5"/>
    </row>
    <row r="48" spans="1:10">
      <c r="A48" s="4">
        <v>432</v>
      </c>
      <c r="B48" s="5">
        <v>762</v>
      </c>
      <c r="C48" s="5">
        <v>1298</v>
      </c>
      <c r="E48" s="4" t="s">
        <v>34</v>
      </c>
      <c r="F48" s="5">
        <v>318.39999999999998</v>
      </c>
      <c r="G48" s="5">
        <v>1707</v>
      </c>
      <c r="I48" s="4" t="s">
        <v>36</v>
      </c>
      <c r="J48" s="5">
        <v>0.31530000000000002</v>
      </c>
    </row>
    <row r="49" spans="1:10">
      <c r="A49" s="4">
        <v>831</v>
      </c>
      <c r="B49" s="5">
        <v>505</v>
      </c>
      <c r="C49" s="5">
        <v>1059</v>
      </c>
      <c r="E49" s="4"/>
      <c r="F49" s="5"/>
      <c r="G49" s="5"/>
      <c r="I49" s="4" t="s">
        <v>38</v>
      </c>
      <c r="J49" s="5">
        <v>4.7800000000000002E-2</v>
      </c>
    </row>
    <row r="50" spans="1:10">
      <c r="A50" s="4">
        <v>615</v>
      </c>
      <c r="B50" s="5">
        <v>259</v>
      </c>
      <c r="C50" s="5">
        <v>1694</v>
      </c>
      <c r="E50" s="4" t="s">
        <v>55</v>
      </c>
      <c r="F50" s="5">
        <v>204.7</v>
      </c>
      <c r="G50" s="5">
        <v>1022</v>
      </c>
      <c r="I50" s="4" t="s">
        <v>14</v>
      </c>
      <c r="J50" s="5" t="s">
        <v>39</v>
      </c>
    </row>
    <row r="51" spans="1:10">
      <c r="A51" s="4">
        <v>818</v>
      </c>
      <c r="B51" s="5">
        <v>297</v>
      </c>
      <c r="C51" s="5">
        <v>707</v>
      </c>
      <c r="E51" s="4" t="s">
        <v>56</v>
      </c>
      <c r="F51" s="5">
        <v>1.9930000000000001</v>
      </c>
      <c r="G51" s="5">
        <v>2.0379999999999998</v>
      </c>
      <c r="I51" s="4" t="s">
        <v>41</v>
      </c>
      <c r="J51" s="5" t="s">
        <v>18</v>
      </c>
    </row>
    <row r="52" spans="1:10">
      <c r="A52" s="4">
        <v>1</v>
      </c>
      <c r="B52" s="5">
        <v>113</v>
      </c>
      <c r="C52" s="5">
        <v>429</v>
      </c>
    </row>
    <row r="53" spans="1:10">
      <c r="A53" s="4">
        <v>2</v>
      </c>
      <c r="B53" s="5">
        <v>79</v>
      </c>
      <c r="C53" s="5">
        <v>354</v>
      </c>
    </row>
    <row r="54" spans="1:10">
      <c r="A54" s="4">
        <v>3</v>
      </c>
      <c r="B54" s="5">
        <v>79</v>
      </c>
      <c r="C54" s="5">
        <v>396</v>
      </c>
      <c r="E54" s="4" t="s">
        <v>57</v>
      </c>
      <c r="F54" s="5"/>
      <c r="G54" s="5"/>
    </row>
    <row r="55" spans="1:10">
      <c r="A55" s="4">
        <v>4</v>
      </c>
      <c r="B55" s="5">
        <v>381</v>
      </c>
      <c r="C55" s="5">
        <v>1709</v>
      </c>
      <c r="E55" s="4" t="s">
        <v>42</v>
      </c>
      <c r="F55" s="5">
        <v>8.4789999999999992</v>
      </c>
      <c r="G55" s="5">
        <v>15.5</v>
      </c>
    </row>
    <row r="56" spans="1:10">
      <c r="A56" s="4">
        <v>5</v>
      </c>
      <c r="B56" s="5">
        <v>226</v>
      </c>
      <c r="C56" s="5">
        <v>1083</v>
      </c>
      <c r="E56" s="4" t="s">
        <v>10</v>
      </c>
      <c r="F56" s="5">
        <v>1.44E-2</v>
      </c>
      <c r="G56" s="5">
        <v>4.0000000000000002E-4</v>
      </c>
    </row>
    <row r="57" spans="1:10">
      <c r="A57" s="4">
        <v>6</v>
      </c>
      <c r="B57" s="5">
        <v>270</v>
      </c>
      <c r="C57" s="5">
        <v>2319</v>
      </c>
      <c r="E57" s="4" t="s">
        <v>44</v>
      </c>
      <c r="F57" s="5" t="s">
        <v>45</v>
      </c>
      <c r="G57" s="5" t="s">
        <v>45</v>
      </c>
    </row>
    <row r="58" spans="1:10">
      <c r="A58" s="4">
        <v>7</v>
      </c>
      <c r="B58" s="5">
        <v>207</v>
      </c>
      <c r="C58" s="5">
        <v>1798</v>
      </c>
      <c r="E58" s="4" t="s">
        <v>14</v>
      </c>
      <c r="F58" s="5" t="s">
        <v>39</v>
      </c>
      <c r="G58" s="5" t="s">
        <v>15</v>
      </c>
    </row>
    <row r="59" spans="1:10">
      <c r="A59" s="4">
        <v>8</v>
      </c>
      <c r="B59" s="5">
        <v>84.2</v>
      </c>
      <c r="C59" s="5">
        <v>1067</v>
      </c>
    </row>
    <row r="60" spans="1:10">
      <c r="A60" s="4">
        <v>9</v>
      </c>
      <c r="B60" s="5">
        <v>86.4</v>
      </c>
      <c r="C60" s="5">
        <v>946</v>
      </c>
    </row>
    <row r="61" spans="1:10">
      <c r="A61" s="4">
        <v>10</v>
      </c>
      <c r="B61" s="5">
        <v>78.2</v>
      </c>
      <c r="C61" s="5">
        <v>614</v>
      </c>
    </row>
    <row r="65" spans="1:10" ht="19">
      <c r="A65" s="1" t="s">
        <v>58</v>
      </c>
      <c r="B65" s="1" t="s">
        <v>1</v>
      </c>
    </row>
    <row r="66" spans="1:10">
      <c r="A66" s="2" t="s">
        <v>59</v>
      </c>
    </row>
    <row r="67" spans="1:10">
      <c r="A67" s="3" t="s">
        <v>3</v>
      </c>
      <c r="B67" s="3" t="s">
        <v>4</v>
      </c>
      <c r="C67" s="3" t="s">
        <v>5</v>
      </c>
      <c r="E67" s="3" t="s">
        <v>6</v>
      </c>
      <c r="I67" s="3" t="s">
        <v>7</v>
      </c>
    </row>
    <row r="68" spans="1:10">
      <c r="A68" s="4">
        <v>1</v>
      </c>
      <c r="B68" s="5">
        <v>253</v>
      </c>
      <c r="C68" s="5">
        <v>689.2</v>
      </c>
      <c r="F68" t="s">
        <v>4</v>
      </c>
      <c r="G68" t="s">
        <v>5</v>
      </c>
      <c r="I68" s="4" t="s">
        <v>8</v>
      </c>
      <c r="J68" s="5"/>
    </row>
    <row r="69" spans="1:10">
      <c r="A69" s="4">
        <v>2</v>
      </c>
      <c r="B69" s="5">
        <v>795.8</v>
      </c>
      <c r="C69" s="5">
        <v>4240.2</v>
      </c>
      <c r="E69" s="4" t="s">
        <v>9</v>
      </c>
      <c r="F69" s="5">
        <v>6</v>
      </c>
      <c r="G69" s="5">
        <v>6</v>
      </c>
      <c r="I69" s="4" t="s">
        <v>10</v>
      </c>
      <c r="J69" s="5">
        <v>3.1300000000000001E-2</v>
      </c>
    </row>
    <row r="70" spans="1:10">
      <c r="A70" s="4">
        <v>3</v>
      </c>
      <c r="B70" s="5">
        <v>69.099999999999994</v>
      </c>
      <c r="C70" s="5">
        <v>631</v>
      </c>
      <c r="E70" s="4"/>
      <c r="F70" s="5"/>
      <c r="G70" s="5"/>
      <c r="I70" s="4" t="s">
        <v>11</v>
      </c>
      <c r="J70" s="5" t="s">
        <v>12</v>
      </c>
    </row>
    <row r="71" spans="1:10">
      <c r="A71" s="4">
        <v>4</v>
      </c>
      <c r="B71" s="5">
        <v>12.5</v>
      </c>
      <c r="C71" s="5">
        <v>452.3</v>
      </c>
      <c r="E71" s="4" t="s">
        <v>13</v>
      </c>
      <c r="F71" s="5">
        <v>12.5</v>
      </c>
      <c r="G71" s="5">
        <v>445.8</v>
      </c>
      <c r="I71" s="4" t="s">
        <v>14</v>
      </c>
      <c r="J71" s="5" t="s">
        <v>39</v>
      </c>
    </row>
    <row r="72" spans="1:10">
      <c r="A72" s="4">
        <v>5</v>
      </c>
      <c r="B72" s="5">
        <v>131.19999999999999</v>
      </c>
      <c r="C72" s="5">
        <v>864</v>
      </c>
      <c r="E72" s="4" t="s">
        <v>16</v>
      </c>
      <c r="F72" s="5">
        <v>54.95</v>
      </c>
      <c r="G72" s="5">
        <v>450.7</v>
      </c>
      <c r="I72" s="4" t="s">
        <v>17</v>
      </c>
      <c r="J72" s="5" t="s">
        <v>18</v>
      </c>
    </row>
    <row r="73" spans="1:10">
      <c r="A73" s="4">
        <v>6</v>
      </c>
      <c r="B73" s="5">
        <v>146</v>
      </c>
      <c r="C73" s="5">
        <v>445.8</v>
      </c>
      <c r="E73" s="4" t="s">
        <v>19</v>
      </c>
      <c r="F73" s="5">
        <v>138.6</v>
      </c>
      <c r="G73" s="5">
        <v>660.1</v>
      </c>
      <c r="I73" s="4" t="s">
        <v>20</v>
      </c>
      <c r="J73" s="5" t="s">
        <v>21</v>
      </c>
    </row>
    <row r="74" spans="1:10">
      <c r="E74" s="4" t="s">
        <v>22</v>
      </c>
      <c r="F74" s="5">
        <v>388.7</v>
      </c>
      <c r="G74" s="5">
        <v>1708</v>
      </c>
      <c r="I74" s="4" t="s">
        <v>23</v>
      </c>
      <c r="J74" s="5" t="s">
        <v>60</v>
      </c>
    </row>
    <row r="75" spans="1:10">
      <c r="E75" s="4" t="s">
        <v>25</v>
      </c>
      <c r="F75" s="5">
        <v>795.8</v>
      </c>
      <c r="G75" s="5">
        <v>4240</v>
      </c>
      <c r="I75" s="4" t="s">
        <v>26</v>
      </c>
      <c r="J75" s="5">
        <v>21</v>
      </c>
    </row>
    <row r="76" spans="1:10">
      <c r="E76" s="4" t="s">
        <v>54</v>
      </c>
      <c r="F76" s="5">
        <v>783.3</v>
      </c>
      <c r="G76" s="5">
        <v>3794</v>
      </c>
      <c r="I76" s="4" t="s">
        <v>27</v>
      </c>
      <c r="J76" s="5">
        <v>6</v>
      </c>
    </row>
    <row r="77" spans="1:10">
      <c r="E77" s="4"/>
      <c r="F77" s="5"/>
      <c r="G77" s="5"/>
      <c r="I77" s="4" t="s">
        <v>29</v>
      </c>
      <c r="J77" s="5">
        <v>0</v>
      </c>
    </row>
    <row r="78" spans="1:10">
      <c r="E78" s="4" t="s">
        <v>28</v>
      </c>
      <c r="F78" s="5">
        <v>234.6</v>
      </c>
      <c r="G78" s="5">
        <v>1220</v>
      </c>
      <c r="I78" s="4"/>
      <c r="J78" s="5"/>
    </row>
    <row r="79" spans="1:10">
      <c r="E79" s="4" t="s">
        <v>30</v>
      </c>
      <c r="F79" s="5">
        <v>286.5</v>
      </c>
      <c r="G79" s="5">
        <v>1488</v>
      </c>
      <c r="I79" s="4" t="s">
        <v>32</v>
      </c>
      <c r="J79" s="5"/>
    </row>
    <row r="80" spans="1:10">
      <c r="E80" s="4" t="s">
        <v>31</v>
      </c>
      <c r="F80" s="5">
        <v>117</v>
      </c>
      <c r="G80" s="5">
        <v>607.29999999999995</v>
      </c>
      <c r="I80" s="4" t="s">
        <v>19</v>
      </c>
      <c r="J80" s="5">
        <v>500.9</v>
      </c>
    </row>
    <row r="81" spans="1:10">
      <c r="E81" s="4"/>
      <c r="F81" s="5"/>
      <c r="G81" s="5"/>
      <c r="I81" s="4"/>
      <c r="J81" s="5"/>
    </row>
    <row r="82" spans="1:10">
      <c r="E82" s="4" t="s">
        <v>33</v>
      </c>
      <c r="F82" s="5">
        <v>-66.11</v>
      </c>
      <c r="G82" s="5">
        <v>-340.8</v>
      </c>
      <c r="I82" s="4" t="s">
        <v>35</v>
      </c>
      <c r="J82" s="5"/>
    </row>
    <row r="83" spans="1:10">
      <c r="E83" s="4" t="s">
        <v>34</v>
      </c>
      <c r="F83" s="5">
        <v>535.29999999999995</v>
      </c>
      <c r="G83" s="5">
        <v>2782</v>
      </c>
      <c r="I83" s="4" t="s">
        <v>36</v>
      </c>
      <c r="J83" s="5">
        <v>0.54290000000000005</v>
      </c>
    </row>
    <row r="84" spans="1:10">
      <c r="E84" s="4"/>
      <c r="F84" s="5"/>
      <c r="G84" s="5"/>
      <c r="I84" s="4" t="s">
        <v>38</v>
      </c>
      <c r="J84" s="5">
        <v>0.14860000000000001</v>
      </c>
    </row>
    <row r="85" spans="1:10">
      <c r="E85" s="4" t="s">
        <v>55</v>
      </c>
      <c r="F85" s="5">
        <v>122.2</v>
      </c>
      <c r="G85" s="5">
        <v>827.6</v>
      </c>
      <c r="I85" s="4" t="s">
        <v>14</v>
      </c>
      <c r="J85" s="5" t="s">
        <v>47</v>
      </c>
    </row>
    <row r="86" spans="1:10">
      <c r="E86" s="4" t="s">
        <v>56</v>
      </c>
      <c r="F86" s="5">
        <v>3.9969999999999999</v>
      </c>
      <c r="G86" s="5">
        <v>2.3159999999999998</v>
      </c>
      <c r="I86" s="4" t="s">
        <v>41</v>
      </c>
      <c r="J86" s="5" t="s">
        <v>45</v>
      </c>
    </row>
    <row r="88" spans="1:10">
      <c r="E88" s="4" t="s">
        <v>61</v>
      </c>
      <c r="F88" s="5"/>
      <c r="G88" s="5"/>
    </row>
    <row r="89" spans="1:10">
      <c r="E89" s="4" t="s">
        <v>62</v>
      </c>
      <c r="F89" s="5">
        <v>0.30769999999999997</v>
      </c>
      <c r="G89" s="5">
        <v>0.42799999999999999</v>
      </c>
    </row>
    <row r="90" spans="1:10">
      <c r="E90" s="4" t="s">
        <v>10</v>
      </c>
      <c r="F90" s="5">
        <v>7.8600000000000003E-2</v>
      </c>
      <c r="G90" s="5">
        <v>1E-3</v>
      </c>
    </row>
    <row r="91" spans="1:10">
      <c r="E91" s="4" t="s">
        <v>44</v>
      </c>
      <c r="F91" s="5" t="s">
        <v>18</v>
      </c>
      <c r="G91" s="5" t="s">
        <v>45</v>
      </c>
    </row>
    <row r="92" spans="1:10">
      <c r="E92" s="4" t="s">
        <v>14</v>
      </c>
      <c r="F92" s="5" t="s">
        <v>47</v>
      </c>
      <c r="G92" s="5" t="s">
        <v>15</v>
      </c>
    </row>
    <row r="96" spans="1:10" ht="19">
      <c r="A96" s="6" t="s">
        <v>63</v>
      </c>
      <c r="B96" s="6" t="s">
        <v>1</v>
      </c>
    </row>
    <row r="97" spans="1:21">
      <c r="A97" s="2" t="s">
        <v>64</v>
      </c>
    </row>
    <row r="98" spans="1:21" ht="17" thickBot="1">
      <c r="B98" s="7" t="s">
        <v>65</v>
      </c>
      <c r="C98" s="7" t="s">
        <v>66</v>
      </c>
      <c r="D98" s="7" t="s">
        <v>67</v>
      </c>
      <c r="E98" s="7" t="s">
        <v>68</v>
      </c>
      <c r="F98" s="7" t="s">
        <v>69</v>
      </c>
      <c r="I98" s="3" t="s">
        <v>6</v>
      </c>
      <c r="O98" s="3" t="s">
        <v>70</v>
      </c>
    </row>
    <row r="99" spans="1:21" ht="15" customHeight="1" thickBot="1">
      <c r="A99" s="8" t="s">
        <v>71</v>
      </c>
      <c r="B99" s="9" t="s">
        <v>72</v>
      </c>
      <c r="C99" s="9">
        <v>199</v>
      </c>
      <c r="D99" s="9">
        <v>54</v>
      </c>
      <c r="E99" s="9">
        <f>SUM(C99:D99)</f>
        <v>253</v>
      </c>
      <c r="F99" s="10">
        <f>C99/E99*100</f>
        <v>78.656126482213438</v>
      </c>
      <c r="O99" t="s">
        <v>73</v>
      </c>
    </row>
    <row r="100" spans="1:21" ht="17" thickBot="1">
      <c r="A100" s="11"/>
      <c r="B100" s="9" t="s">
        <v>74</v>
      </c>
      <c r="C100" s="12">
        <v>127</v>
      </c>
      <c r="D100" s="12">
        <v>52</v>
      </c>
      <c r="E100" s="12">
        <f t="shared" ref="E100:E101" si="0">SUM(C100:D100)</f>
        <v>179</v>
      </c>
      <c r="F100" s="13">
        <f t="shared" ref="F100:F101" si="1">C100/E100*100</f>
        <v>70.949720670391059</v>
      </c>
      <c r="I100" s="14"/>
      <c r="J100" s="14" t="s">
        <v>75</v>
      </c>
      <c r="K100" s="14" t="s">
        <v>76</v>
      </c>
      <c r="L100" s="14" t="s">
        <v>77</v>
      </c>
      <c r="M100" s="14" t="s">
        <v>78</v>
      </c>
      <c r="P100" s="14" t="s">
        <v>79</v>
      </c>
      <c r="Q100" s="14" t="s">
        <v>80</v>
      </c>
      <c r="R100" s="14" t="s">
        <v>81</v>
      </c>
      <c r="S100" s="14" t="s">
        <v>82</v>
      </c>
      <c r="T100" s="14" t="s">
        <v>83</v>
      </c>
      <c r="U100" s="14" t="s">
        <v>84</v>
      </c>
    </row>
    <row r="101" spans="1:21" ht="17" thickBot="1">
      <c r="A101" s="11"/>
      <c r="B101" s="9" t="s">
        <v>85</v>
      </c>
      <c r="C101" s="15">
        <v>311</v>
      </c>
      <c r="D101" s="15">
        <v>114</v>
      </c>
      <c r="E101" s="15">
        <f t="shared" si="0"/>
        <v>425</v>
      </c>
      <c r="F101" s="16">
        <f t="shared" si="1"/>
        <v>73.176470588235304</v>
      </c>
      <c r="I101" s="4" t="s">
        <v>9</v>
      </c>
      <c r="J101" s="5">
        <v>30</v>
      </c>
      <c r="K101" s="5">
        <v>11</v>
      </c>
      <c r="L101" s="5">
        <v>4</v>
      </c>
      <c r="M101" s="5">
        <v>13</v>
      </c>
      <c r="O101" s="4" t="s">
        <v>10</v>
      </c>
      <c r="P101" s="5" t="s">
        <v>43</v>
      </c>
      <c r="Q101" s="5">
        <v>1.5E-3</v>
      </c>
      <c r="R101" s="5" t="s">
        <v>43</v>
      </c>
      <c r="S101" s="5">
        <v>1E-4</v>
      </c>
      <c r="T101" s="5">
        <v>6.9599999999999995E-2</v>
      </c>
      <c r="U101" s="5">
        <v>8.0000000000000004E-4</v>
      </c>
    </row>
    <row r="102" spans="1:21" ht="17" thickBot="1">
      <c r="A102" s="11"/>
      <c r="B102" s="9" t="s">
        <v>86</v>
      </c>
      <c r="C102" s="12">
        <v>130</v>
      </c>
      <c r="D102" s="12">
        <v>49</v>
      </c>
      <c r="E102" s="12">
        <f>SUM(C102:D102)</f>
        <v>179</v>
      </c>
      <c r="F102" s="13">
        <f>C102/E102*100</f>
        <v>72.625698324022352</v>
      </c>
      <c r="I102" s="4"/>
      <c r="J102" s="5"/>
      <c r="K102" s="5"/>
      <c r="L102" s="5"/>
      <c r="M102" s="5"/>
      <c r="O102" s="4" t="s">
        <v>11</v>
      </c>
      <c r="P102" s="5" t="s">
        <v>12</v>
      </c>
      <c r="Q102" s="5" t="s">
        <v>12</v>
      </c>
      <c r="R102" s="5" t="s">
        <v>12</v>
      </c>
      <c r="S102" s="5" t="s">
        <v>12</v>
      </c>
      <c r="T102" s="5" t="s">
        <v>12</v>
      </c>
      <c r="U102" s="5" t="s">
        <v>12</v>
      </c>
    </row>
    <row r="103" spans="1:21" ht="17" thickBot="1">
      <c r="A103" s="17"/>
      <c r="B103" s="9" t="s">
        <v>87</v>
      </c>
      <c r="C103" s="12">
        <v>165</v>
      </c>
      <c r="D103" s="12">
        <v>124</v>
      </c>
      <c r="E103" s="12">
        <f>SUM(C103:D103)</f>
        <v>289</v>
      </c>
      <c r="F103" s="13">
        <f>C103/E103*100</f>
        <v>57.093425605536332</v>
      </c>
      <c r="I103" s="4" t="s">
        <v>13</v>
      </c>
      <c r="J103" s="5">
        <v>6.8</v>
      </c>
      <c r="K103" s="5">
        <v>25.9</v>
      </c>
      <c r="L103" s="5">
        <v>70.95</v>
      </c>
      <c r="M103" s="5">
        <v>18.2</v>
      </c>
      <c r="O103" s="4" t="s">
        <v>14</v>
      </c>
      <c r="P103" s="5" t="s">
        <v>46</v>
      </c>
      <c r="Q103" s="5" t="s">
        <v>88</v>
      </c>
      <c r="R103" s="5" t="s">
        <v>46</v>
      </c>
      <c r="S103" s="5" t="s">
        <v>15</v>
      </c>
      <c r="T103" s="5" t="s">
        <v>47</v>
      </c>
      <c r="U103" s="5" t="s">
        <v>15</v>
      </c>
    </row>
    <row r="104" spans="1:21" ht="35" thickBot="1">
      <c r="A104" s="18" t="s">
        <v>89</v>
      </c>
      <c r="B104" s="19"/>
      <c r="C104" s="19">
        <f>SUM(C99:C103)</f>
        <v>932</v>
      </c>
      <c r="D104" s="19">
        <f>SUM(D99:D103)</f>
        <v>393</v>
      </c>
      <c r="E104" s="19">
        <f>SUM(C104:D104)</f>
        <v>1325</v>
      </c>
      <c r="F104" s="20">
        <f>C104/E104</f>
        <v>0.70339622641509436</v>
      </c>
      <c r="I104" s="4" t="s">
        <v>16</v>
      </c>
      <c r="J104" s="5">
        <v>13.35</v>
      </c>
      <c r="K104" s="5">
        <v>31.7</v>
      </c>
      <c r="L104" s="5">
        <v>71.37</v>
      </c>
      <c r="M104" s="5">
        <v>23.9</v>
      </c>
      <c r="O104" s="4" t="s">
        <v>17</v>
      </c>
      <c r="P104" s="5" t="s">
        <v>18</v>
      </c>
      <c r="Q104" s="5" t="s">
        <v>18</v>
      </c>
      <c r="R104" s="5" t="s">
        <v>18</v>
      </c>
      <c r="S104" s="5" t="s">
        <v>18</v>
      </c>
      <c r="T104" s="5" t="s">
        <v>45</v>
      </c>
      <c r="U104" s="5" t="s">
        <v>18</v>
      </c>
    </row>
    <row r="105" spans="1:21">
      <c r="A105" s="11" t="s">
        <v>90</v>
      </c>
      <c r="B105" s="21" t="s">
        <v>91</v>
      </c>
      <c r="C105" s="21">
        <v>19</v>
      </c>
      <c r="D105" s="21">
        <v>35</v>
      </c>
      <c r="E105" s="21">
        <f>SUM(C105:D105)</f>
        <v>54</v>
      </c>
      <c r="F105" s="22">
        <f>C105/E105*100</f>
        <v>35.185185185185183</v>
      </c>
      <c r="I105" s="4" t="s">
        <v>19</v>
      </c>
      <c r="J105" s="5">
        <v>17.3</v>
      </c>
      <c r="K105" s="5">
        <v>35.200000000000003</v>
      </c>
      <c r="L105" s="5">
        <v>72.900000000000006</v>
      </c>
      <c r="M105" s="5">
        <v>31.3</v>
      </c>
      <c r="O105" s="4" t="s">
        <v>20</v>
      </c>
      <c r="P105" s="5" t="s">
        <v>21</v>
      </c>
      <c r="Q105" s="5" t="s">
        <v>21</v>
      </c>
      <c r="R105" s="5" t="s">
        <v>21</v>
      </c>
      <c r="S105" s="5" t="s">
        <v>21</v>
      </c>
      <c r="T105" s="5" t="s">
        <v>21</v>
      </c>
      <c r="U105" s="5" t="s">
        <v>21</v>
      </c>
    </row>
    <row r="106" spans="1:21">
      <c r="A106" s="11"/>
      <c r="B106" s="12" t="s">
        <v>92</v>
      </c>
      <c r="C106" s="12">
        <v>23</v>
      </c>
      <c r="D106" s="12">
        <v>47</v>
      </c>
      <c r="E106" s="12">
        <f t="shared" ref="E106:E115" si="2">SUM(C106:D106)</f>
        <v>70</v>
      </c>
      <c r="F106" s="23">
        <f t="shared" ref="F106:F115" si="3">C106/E106*100</f>
        <v>32.857142857142854</v>
      </c>
      <c r="I106" s="4" t="s">
        <v>22</v>
      </c>
      <c r="J106" s="5">
        <v>22.05</v>
      </c>
      <c r="K106" s="5">
        <v>42.1</v>
      </c>
      <c r="L106" s="5">
        <v>77.290000000000006</v>
      </c>
      <c r="M106" s="5">
        <v>37.25</v>
      </c>
      <c r="O106" s="4" t="s">
        <v>93</v>
      </c>
      <c r="P106" s="5" t="s">
        <v>94</v>
      </c>
      <c r="Q106" s="5" t="s">
        <v>95</v>
      </c>
      <c r="R106" s="5" t="s">
        <v>96</v>
      </c>
      <c r="S106" s="5" t="s">
        <v>97</v>
      </c>
      <c r="T106" s="5" t="s">
        <v>98</v>
      </c>
      <c r="U106" s="5" t="s">
        <v>99</v>
      </c>
    </row>
    <row r="107" spans="1:21">
      <c r="A107" s="11"/>
      <c r="B107" s="12" t="s">
        <v>100</v>
      </c>
      <c r="C107" s="12">
        <v>76</v>
      </c>
      <c r="D107" s="12">
        <v>53</v>
      </c>
      <c r="E107" s="12">
        <f t="shared" si="2"/>
        <v>129</v>
      </c>
      <c r="F107" s="23">
        <f t="shared" si="3"/>
        <v>58.914728682170548</v>
      </c>
      <c r="I107" s="4" t="s">
        <v>25</v>
      </c>
      <c r="J107" s="5">
        <v>36.799999999999997</v>
      </c>
      <c r="K107" s="5">
        <v>58.9</v>
      </c>
      <c r="L107" s="5">
        <v>78.66</v>
      </c>
      <c r="M107" s="5">
        <v>44.6</v>
      </c>
      <c r="O107" s="4" t="s">
        <v>101</v>
      </c>
      <c r="P107" s="5">
        <v>15</v>
      </c>
      <c r="Q107" s="5">
        <v>0</v>
      </c>
      <c r="R107" s="5">
        <v>0</v>
      </c>
      <c r="S107" s="5">
        <v>57</v>
      </c>
      <c r="T107" s="5">
        <v>40</v>
      </c>
      <c r="U107" s="5">
        <v>0</v>
      </c>
    </row>
    <row r="108" spans="1:21">
      <c r="A108" s="11"/>
      <c r="B108" s="12" t="s">
        <v>102</v>
      </c>
      <c r="C108" s="12">
        <v>32</v>
      </c>
      <c r="D108" s="12">
        <v>69</v>
      </c>
      <c r="E108" s="12">
        <f t="shared" si="2"/>
        <v>101</v>
      </c>
      <c r="F108" s="23">
        <f t="shared" si="3"/>
        <v>31.683168316831683</v>
      </c>
      <c r="I108" s="4" t="s">
        <v>54</v>
      </c>
      <c r="J108" s="5">
        <v>30</v>
      </c>
      <c r="K108" s="5">
        <v>33</v>
      </c>
      <c r="L108" s="5">
        <v>7.7060000000000004</v>
      </c>
      <c r="M108" s="5">
        <v>26.4</v>
      </c>
      <c r="O108" s="4"/>
      <c r="P108" s="5"/>
      <c r="Q108" s="5"/>
      <c r="R108" s="5"/>
      <c r="S108" s="5"/>
      <c r="T108" s="5"/>
      <c r="U108" s="5"/>
    </row>
    <row r="109" spans="1:21">
      <c r="A109" s="11"/>
      <c r="B109" s="12" t="s">
        <v>103</v>
      </c>
      <c r="C109" s="12">
        <v>15</v>
      </c>
      <c r="D109" s="12">
        <v>43</v>
      </c>
      <c r="E109" s="12">
        <f t="shared" si="2"/>
        <v>58</v>
      </c>
      <c r="F109" s="23">
        <f t="shared" si="3"/>
        <v>25.862068965517242</v>
      </c>
      <c r="I109" s="4"/>
      <c r="J109" s="5"/>
      <c r="K109" s="5"/>
      <c r="L109" s="5"/>
      <c r="M109" s="5"/>
      <c r="O109" s="4" t="s">
        <v>104</v>
      </c>
      <c r="P109" s="5"/>
      <c r="Q109" s="5"/>
      <c r="R109" s="5"/>
      <c r="S109" s="5"/>
      <c r="T109" s="5"/>
      <c r="U109" s="5"/>
    </row>
    <row r="110" spans="1:21">
      <c r="A110" s="11"/>
      <c r="B110" s="12" t="s">
        <v>105</v>
      </c>
      <c r="C110" s="12">
        <v>16</v>
      </c>
      <c r="D110" s="12">
        <v>23</v>
      </c>
      <c r="E110" s="12">
        <f t="shared" si="2"/>
        <v>39</v>
      </c>
      <c r="F110" s="23">
        <f t="shared" si="3"/>
        <v>41.025641025641022</v>
      </c>
      <c r="I110" s="4" t="s">
        <v>28</v>
      </c>
      <c r="J110" s="5">
        <v>18.350000000000001</v>
      </c>
      <c r="K110" s="5">
        <v>38.68</v>
      </c>
      <c r="L110" s="5">
        <v>73.849999999999994</v>
      </c>
      <c r="M110" s="5">
        <v>30.56</v>
      </c>
      <c r="O110" s="4" t="s">
        <v>106</v>
      </c>
      <c r="P110" s="5" t="s">
        <v>107</v>
      </c>
      <c r="Q110" s="5" t="s">
        <v>108</v>
      </c>
      <c r="R110" s="5" t="s">
        <v>107</v>
      </c>
      <c r="S110" s="5" t="s">
        <v>107</v>
      </c>
      <c r="T110" s="5" t="s">
        <v>108</v>
      </c>
      <c r="U110" s="5" t="s">
        <v>109</v>
      </c>
    </row>
    <row r="111" spans="1:21">
      <c r="A111" s="11"/>
      <c r="B111" s="12" t="s">
        <v>110</v>
      </c>
      <c r="C111" s="12">
        <v>24</v>
      </c>
      <c r="D111" s="12">
        <v>33</v>
      </c>
      <c r="E111" s="12">
        <f t="shared" si="2"/>
        <v>57</v>
      </c>
      <c r="F111" s="23">
        <f t="shared" si="3"/>
        <v>42.105263157894733</v>
      </c>
      <c r="I111" s="4" t="s">
        <v>30</v>
      </c>
      <c r="J111" s="5">
        <v>7.7460000000000004</v>
      </c>
      <c r="K111" s="5">
        <v>10.02</v>
      </c>
      <c r="L111" s="5">
        <v>3.34</v>
      </c>
      <c r="M111" s="5">
        <v>8.7349999999999994</v>
      </c>
      <c r="O111" s="4" t="s">
        <v>111</v>
      </c>
      <c r="P111" s="5" t="s">
        <v>108</v>
      </c>
      <c r="Q111" s="5" t="s">
        <v>109</v>
      </c>
      <c r="R111" s="5" t="s">
        <v>109</v>
      </c>
      <c r="S111" s="5" t="s">
        <v>112</v>
      </c>
      <c r="T111" s="5" t="s">
        <v>112</v>
      </c>
      <c r="U111" s="5" t="s">
        <v>112</v>
      </c>
    </row>
    <row r="112" spans="1:21">
      <c r="A112" s="11"/>
      <c r="B112" s="12" t="s">
        <v>113</v>
      </c>
      <c r="C112" s="12">
        <v>30</v>
      </c>
      <c r="D112" s="12">
        <v>26</v>
      </c>
      <c r="E112" s="12">
        <f t="shared" si="2"/>
        <v>56</v>
      </c>
      <c r="F112" s="23">
        <f t="shared" si="3"/>
        <v>53.571428571428569</v>
      </c>
      <c r="I112" s="4" t="s">
        <v>31</v>
      </c>
      <c r="J112" s="5">
        <v>1.4139999999999999</v>
      </c>
      <c r="K112" s="5">
        <v>3.0230000000000001</v>
      </c>
      <c r="L112" s="5">
        <v>1.67</v>
      </c>
      <c r="M112" s="5">
        <v>2.423</v>
      </c>
      <c r="O112" s="4" t="s">
        <v>114</v>
      </c>
      <c r="P112" s="5">
        <v>17.899999999999999</v>
      </c>
      <c r="Q112" s="5">
        <v>37.700000000000003</v>
      </c>
      <c r="R112" s="5">
        <v>55.6</v>
      </c>
      <c r="S112" s="5">
        <v>14</v>
      </c>
      <c r="T112" s="5">
        <v>-3.9</v>
      </c>
      <c r="U112" s="5">
        <v>-41.6</v>
      </c>
    </row>
    <row r="113" spans="1:21">
      <c r="A113" s="11"/>
      <c r="B113" s="12" t="s">
        <v>115</v>
      </c>
      <c r="C113" s="12">
        <v>28</v>
      </c>
      <c r="D113" s="12">
        <v>41</v>
      </c>
      <c r="E113" s="12">
        <f t="shared" si="2"/>
        <v>69</v>
      </c>
      <c r="F113" s="23">
        <f t="shared" si="3"/>
        <v>40.579710144927539</v>
      </c>
      <c r="I113" s="4"/>
      <c r="J113" s="5"/>
      <c r="K113" s="5"/>
      <c r="L113" s="5"/>
      <c r="M113" s="5"/>
      <c r="O113" s="4" t="s">
        <v>116</v>
      </c>
      <c r="P113" s="5">
        <v>19.25</v>
      </c>
      <c r="Q113" s="5">
        <v>38.01</v>
      </c>
      <c r="R113" s="5">
        <v>56.31</v>
      </c>
      <c r="S113" s="5">
        <v>11.95</v>
      </c>
      <c r="T113" s="5">
        <v>-8</v>
      </c>
      <c r="U113" s="5">
        <v>-45.4</v>
      </c>
    </row>
    <row r="114" spans="1:21">
      <c r="A114" s="11"/>
      <c r="B114" s="12" t="s">
        <v>117</v>
      </c>
      <c r="C114" s="12">
        <v>40</v>
      </c>
      <c r="D114" s="12">
        <v>84</v>
      </c>
      <c r="E114" s="12">
        <f t="shared" si="2"/>
        <v>124</v>
      </c>
      <c r="F114" s="23">
        <f t="shared" si="3"/>
        <v>32.258064516129032</v>
      </c>
      <c r="I114" s="4" t="s">
        <v>33</v>
      </c>
      <c r="J114" s="5">
        <v>15.45</v>
      </c>
      <c r="K114" s="5">
        <v>31.95</v>
      </c>
      <c r="L114" s="5">
        <v>68.540000000000006</v>
      </c>
      <c r="M114" s="5">
        <v>25.28</v>
      </c>
    </row>
    <row r="115" spans="1:21" ht="17" thickBot="1">
      <c r="A115" s="11"/>
      <c r="B115" s="12" t="s">
        <v>118</v>
      </c>
      <c r="C115" s="12">
        <v>21</v>
      </c>
      <c r="D115" s="12">
        <v>46</v>
      </c>
      <c r="E115" s="12">
        <f t="shared" si="2"/>
        <v>67</v>
      </c>
      <c r="F115" s="23">
        <f t="shared" si="3"/>
        <v>31.343283582089555</v>
      </c>
      <c r="I115" s="4" t="s">
        <v>34</v>
      </c>
      <c r="J115" s="5">
        <v>21.24</v>
      </c>
      <c r="K115" s="5">
        <v>45.42</v>
      </c>
      <c r="L115" s="5">
        <v>79.17</v>
      </c>
      <c r="M115" s="5">
        <v>35.840000000000003</v>
      </c>
    </row>
    <row r="116" spans="1:21" ht="18" thickBot="1">
      <c r="A116" s="24" t="s">
        <v>119</v>
      </c>
      <c r="B116" s="19"/>
      <c r="C116" s="19">
        <f>SUM(C105:C115)</f>
        <v>324</v>
      </c>
      <c r="D116" s="19">
        <f>SUM(D105:D115)</f>
        <v>500</v>
      </c>
      <c r="E116" s="19">
        <f>C116+D116</f>
        <v>824</v>
      </c>
      <c r="F116" s="20">
        <f>C116/E116</f>
        <v>0.39320388349514562</v>
      </c>
      <c r="I116" s="4"/>
      <c r="J116" s="5"/>
      <c r="K116" s="5"/>
      <c r="L116" s="5"/>
      <c r="M116" s="5"/>
    </row>
    <row r="117" spans="1:21">
      <c r="A117" s="8" t="s">
        <v>120</v>
      </c>
      <c r="B117" s="9" t="s">
        <v>121</v>
      </c>
      <c r="C117" s="25">
        <v>4</v>
      </c>
      <c r="D117" s="25">
        <v>18</v>
      </c>
      <c r="E117" s="21">
        <f>C117+D117</f>
        <v>22</v>
      </c>
      <c r="F117" s="26">
        <f>C117/E117*100</f>
        <v>18.181818181818183</v>
      </c>
      <c r="I117" s="4" t="s">
        <v>55</v>
      </c>
      <c r="J117" s="5">
        <v>16.72</v>
      </c>
      <c r="K117" s="5">
        <v>37.61</v>
      </c>
      <c r="L117" s="5">
        <v>73.8</v>
      </c>
      <c r="M117" s="5">
        <v>29.42</v>
      </c>
    </row>
    <row r="118" spans="1:21">
      <c r="A118" s="11"/>
      <c r="B118" s="12" t="s">
        <v>122</v>
      </c>
      <c r="C118" s="27">
        <v>14</v>
      </c>
      <c r="D118" s="27">
        <v>29</v>
      </c>
      <c r="E118" s="21">
        <f t="shared" ref="E118:E129" si="4">C118+D118</f>
        <v>43</v>
      </c>
      <c r="F118" s="26">
        <f t="shared" ref="F118:F129" si="5">C118/E118*100</f>
        <v>32.558139534883722</v>
      </c>
      <c r="I118" s="4" t="s">
        <v>56</v>
      </c>
      <c r="J118" s="5">
        <v>1.573</v>
      </c>
      <c r="K118" s="5">
        <v>1.278</v>
      </c>
      <c r="L118" s="5">
        <v>1.046</v>
      </c>
      <c r="M118" s="5">
        <v>1.335</v>
      </c>
    </row>
    <row r="119" spans="1:21">
      <c r="A119" s="11"/>
      <c r="B119" s="12" t="s">
        <v>123</v>
      </c>
      <c r="C119" s="28">
        <v>38</v>
      </c>
      <c r="D119" s="28">
        <v>103</v>
      </c>
      <c r="E119" s="21">
        <f t="shared" si="4"/>
        <v>141</v>
      </c>
      <c r="F119" s="26">
        <f t="shared" si="5"/>
        <v>26.950354609929079</v>
      </c>
    </row>
    <row r="120" spans="1:21" ht="15" customHeight="1">
      <c r="A120" s="11"/>
      <c r="B120" s="12" t="s">
        <v>124</v>
      </c>
      <c r="C120" s="28">
        <v>40</v>
      </c>
      <c r="D120" s="28">
        <v>88</v>
      </c>
      <c r="E120" s="21">
        <f t="shared" si="4"/>
        <v>128</v>
      </c>
      <c r="F120" s="26">
        <f t="shared" si="5"/>
        <v>31.25</v>
      </c>
    </row>
    <row r="121" spans="1:21">
      <c r="A121" s="11"/>
      <c r="B121" s="12" t="s">
        <v>125</v>
      </c>
      <c r="C121" s="21">
        <v>16</v>
      </c>
      <c r="D121" s="21">
        <v>48</v>
      </c>
      <c r="E121" s="21">
        <f t="shared" si="4"/>
        <v>64</v>
      </c>
      <c r="F121" s="26">
        <f t="shared" si="5"/>
        <v>25</v>
      </c>
      <c r="I121" s="4" t="s">
        <v>57</v>
      </c>
      <c r="J121" s="5"/>
      <c r="K121" s="5"/>
      <c r="L121" s="5"/>
      <c r="M121" s="5"/>
    </row>
    <row r="122" spans="1:21">
      <c r="A122" s="11"/>
      <c r="B122" s="12" t="s">
        <v>126</v>
      </c>
      <c r="C122" s="21">
        <v>19</v>
      </c>
      <c r="D122" s="21">
        <v>41</v>
      </c>
      <c r="E122" s="21">
        <f t="shared" si="4"/>
        <v>60</v>
      </c>
      <c r="F122" s="26">
        <f t="shared" si="5"/>
        <v>31.666666666666664</v>
      </c>
      <c r="I122" s="4" t="s">
        <v>42</v>
      </c>
      <c r="J122" s="5">
        <v>2.242</v>
      </c>
      <c r="K122" s="5">
        <v>2.6520000000000001</v>
      </c>
      <c r="L122" s="5" t="s">
        <v>127</v>
      </c>
      <c r="M122" s="5">
        <v>0.89849999999999997</v>
      </c>
    </row>
    <row r="123" spans="1:21">
      <c r="A123" s="11"/>
      <c r="B123" s="12" t="s">
        <v>128</v>
      </c>
      <c r="C123" s="21">
        <v>23</v>
      </c>
      <c r="D123" s="21">
        <v>78</v>
      </c>
      <c r="E123" s="21">
        <f t="shared" si="4"/>
        <v>101</v>
      </c>
      <c r="F123" s="26">
        <f t="shared" si="5"/>
        <v>22.772277227722775</v>
      </c>
      <c r="I123" s="4" t="s">
        <v>10</v>
      </c>
      <c r="J123" s="5">
        <v>0.32590000000000002</v>
      </c>
      <c r="K123" s="5">
        <v>0.26550000000000001</v>
      </c>
      <c r="L123" s="5"/>
      <c r="M123" s="5">
        <v>0.6381</v>
      </c>
    </row>
    <row r="124" spans="1:21">
      <c r="A124" s="11"/>
      <c r="B124" s="12" t="s">
        <v>129</v>
      </c>
      <c r="C124" s="21">
        <v>23</v>
      </c>
      <c r="D124" s="21">
        <v>94</v>
      </c>
      <c r="E124" s="21">
        <f t="shared" si="4"/>
        <v>117</v>
      </c>
      <c r="F124" s="26">
        <f t="shared" si="5"/>
        <v>19.658119658119659</v>
      </c>
      <c r="I124" s="4" t="s">
        <v>44</v>
      </c>
      <c r="J124" s="5" t="s">
        <v>18</v>
      </c>
      <c r="K124" s="5" t="s">
        <v>18</v>
      </c>
      <c r="L124" s="5"/>
      <c r="M124" s="5" t="s">
        <v>18</v>
      </c>
    </row>
    <row r="125" spans="1:21">
      <c r="A125" s="11"/>
      <c r="B125" s="12" t="s">
        <v>130</v>
      </c>
      <c r="C125" s="21">
        <v>13</v>
      </c>
      <c r="D125" s="21">
        <v>38</v>
      </c>
      <c r="E125" s="21">
        <f t="shared" si="4"/>
        <v>51</v>
      </c>
      <c r="F125" s="26">
        <f t="shared" si="5"/>
        <v>25.490196078431371</v>
      </c>
      <c r="I125" s="4" t="s">
        <v>14</v>
      </c>
      <c r="J125" s="5" t="s">
        <v>47</v>
      </c>
      <c r="K125" s="5" t="s">
        <v>47</v>
      </c>
      <c r="L125" s="5"/>
      <c r="M125" s="5" t="s">
        <v>47</v>
      </c>
    </row>
    <row r="126" spans="1:21">
      <c r="A126" s="11"/>
      <c r="B126" s="12" t="s">
        <v>131</v>
      </c>
      <c r="C126" s="21">
        <v>8</v>
      </c>
      <c r="D126" s="21">
        <v>16</v>
      </c>
      <c r="E126" s="21">
        <f t="shared" si="4"/>
        <v>24</v>
      </c>
      <c r="F126" s="26">
        <f t="shared" si="5"/>
        <v>33.333333333333329</v>
      </c>
    </row>
    <row r="127" spans="1:21">
      <c r="A127" s="11"/>
      <c r="B127" s="12" t="s">
        <v>132</v>
      </c>
      <c r="C127" s="21">
        <v>29</v>
      </c>
      <c r="D127" s="21">
        <v>36</v>
      </c>
      <c r="E127" s="21">
        <f t="shared" si="4"/>
        <v>65</v>
      </c>
      <c r="F127" s="26">
        <f t="shared" si="5"/>
        <v>44.61538461538462</v>
      </c>
    </row>
    <row r="128" spans="1:21">
      <c r="A128" s="11"/>
      <c r="B128" s="12" t="s">
        <v>133</v>
      </c>
      <c r="C128" s="7">
        <v>12</v>
      </c>
      <c r="D128" s="7">
        <v>15</v>
      </c>
      <c r="E128" s="21">
        <f t="shared" si="4"/>
        <v>27</v>
      </c>
      <c r="F128" s="26">
        <f t="shared" si="5"/>
        <v>44.444444444444443</v>
      </c>
      <c r="I128" s="4" t="s">
        <v>61</v>
      </c>
      <c r="J128" s="5"/>
      <c r="K128" s="5"/>
      <c r="L128" s="5"/>
      <c r="M128" s="5"/>
    </row>
    <row r="129" spans="1:13" ht="17" thickBot="1">
      <c r="A129" s="11"/>
      <c r="B129" s="12" t="s">
        <v>134</v>
      </c>
      <c r="C129" s="7">
        <v>7</v>
      </c>
      <c r="D129" s="7">
        <v>10</v>
      </c>
      <c r="E129" s="21">
        <f t="shared" si="4"/>
        <v>17</v>
      </c>
      <c r="F129" s="26">
        <f t="shared" si="5"/>
        <v>41.17647058823529</v>
      </c>
      <c r="I129" s="4" t="s">
        <v>62</v>
      </c>
      <c r="J129" s="5">
        <v>9.9199999999999997E-2</v>
      </c>
      <c r="K129" s="5">
        <v>0.1847</v>
      </c>
      <c r="L129" s="5" t="s">
        <v>127</v>
      </c>
      <c r="M129" s="5">
        <v>0.1462</v>
      </c>
    </row>
    <row r="130" spans="1:13" ht="18" thickBot="1">
      <c r="A130" s="24" t="s">
        <v>135</v>
      </c>
      <c r="B130" s="19"/>
      <c r="C130" s="19">
        <f>SUM(C117:C129)</f>
        <v>246</v>
      </c>
      <c r="D130" s="19">
        <f>SUM(D117:D129)</f>
        <v>614</v>
      </c>
      <c r="E130" s="19">
        <f>C130+D130</f>
        <v>860</v>
      </c>
      <c r="F130" s="20">
        <f>C130/E130</f>
        <v>0.28604651162790695</v>
      </c>
      <c r="I130" s="4" t="s">
        <v>10</v>
      </c>
      <c r="J130" s="5" t="s">
        <v>136</v>
      </c>
      <c r="K130" s="5" t="s">
        <v>136</v>
      </c>
      <c r="L130" s="5"/>
      <c r="M130" s="5" t="s">
        <v>136</v>
      </c>
    </row>
    <row r="131" spans="1:13">
      <c r="A131" s="29" t="s">
        <v>137</v>
      </c>
      <c r="B131" s="9" t="s">
        <v>138</v>
      </c>
      <c r="C131" s="9">
        <v>5</v>
      </c>
      <c r="D131" s="9">
        <v>18</v>
      </c>
      <c r="E131" s="9">
        <f>SUM(C131:D131)</f>
        <v>23</v>
      </c>
      <c r="F131" s="30">
        <f>C131/E131*100</f>
        <v>21.739130434782609</v>
      </c>
      <c r="I131" s="4" t="s">
        <v>44</v>
      </c>
      <c r="J131" s="5" t="s">
        <v>18</v>
      </c>
      <c r="K131" s="5" t="s">
        <v>18</v>
      </c>
      <c r="L131" s="5"/>
      <c r="M131" s="5" t="s">
        <v>18</v>
      </c>
    </row>
    <row r="132" spans="1:13">
      <c r="A132" s="31"/>
      <c r="B132" s="12" t="s">
        <v>139</v>
      </c>
      <c r="C132" s="12">
        <v>6</v>
      </c>
      <c r="D132" s="12">
        <v>14</v>
      </c>
      <c r="E132" s="12">
        <f t="shared" ref="E132:E160" si="6">SUM(C132:D132)</f>
        <v>20</v>
      </c>
      <c r="F132" s="32">
        <f t="shared" ref="F132:F160" si="7">C132/E132*100</f>
        <v>30</v>
      </c>
      <c r="I132" s="4" t="s">
        <v>14</v>
      </c>
      <c r="J132" s="5" t="s">
        <v>47</v>
      </c>
      <c r="K132" s="5" t="s">
        <v>47</v>
      </c>
      <c r="L132" s="5"/>
      <c r="M132" s="5" t="s">
        <v>47</v>
      </c>
    </row>
    <row r="133" spans="1:13">
      <c r="A133" s="31"/>
      <c r="B133" s="12" t="s">
        <v>140</v>
      </c>
      <c r="C133" s="12">
        <v>5</v>
      </c>
      <c r="D133" s="12">
        <v>20</v>
      </c>
      <c r="E133" s="12">
        <f t="shared" si="6"/>
        <v>25</v>
      </c>
      <c r="F133" s="32">
        <f t="shared" si="7"/>
        <v>20</v>
      </c>
    </row>
    <row r="134" spans="1:13">
      <c r="A134" s="31"/>
      <c r="B134" s="12" t="s">
        <v>141</v>
      </c>
      <c r="C134" s="12">
        <v>3</v>
      </c>
      <c r="D134" s="12">
        <v>18</v>
      </c>
      <c r="E134" s="12">
        <f t="shared" si="6"/>
        <v>21</v>
      </c>
      <c r="F134" s="32">
        <f t="shared" si="7"/>
        <v>14.285714285714285</v>
      </c>
    </row>
    <row r="135" spans="1:13">
      <c r="A135" s="31"/>
      <c r="B135" s="12" t="s">
        <v>142</v>
      </c>
      <c r="C135" s="12">
        <v>4</v>
      </c>
      <c r="D135" s="12">
        <v>23</v>
      </c>
      <c r="E135" s="12">
        <f t="shared" si="6"/>
        <v>27</v>
      </c>
      <c r="F135" s="32">
        <f t="shared" si="7"/>
        <v>14.814814814814813</v>
      </c>
    </row>
    <row r="136" spans="1:13">
      <c r="A136" s="31"/>
      <c r="B136" s="12" t="s">
        <v>143</v>
      </c>
      <c r="C136" s="12">
        <v>4</v>
      </c>
      <c r="D136" s="12">
        <v>33</v>
      </c>
      <c r="E136" s="12">
        <f t="shared" si="6"/>
        <v>37</v>
      </c>
      <c r="F136" s="32">
        <f t="shared" si="7"/>
        <v>10.810810810810811</v>
      </c>
    </row>
    <row r="137" spans="1:13">
      <c r="A137" s="31"/>
      <c r="B137" s="12" t="s">
        <v>144</v>
      </c>
      <c r="C137" s="12">
        <v>5</v>
      </c>
      <c r="D137" s="12">
        <v>21</v>
      </c>
      <c r="E137" s="12">
        <f t="shared" si="6"/>
        <v>26</v>
      </c>
      <c r="F137" s="32">
        <f t="shared" si="7"/>
        <v>19.230769230769234</v>
      </c>
    </row>
    <row r="138" spans="1:13">
      <c r="A138" s="31"/>
      <c r="B138" s="12" t="s">
        <v>145</v>
      </c>
      <c r="C138" s="12">
        <v>2</v>
      </c>
      <c r="D138" s="12">
        <v>26</v>
      </c>
      <c r="E138" s="12">
        <f t="shared" si="6"/>
        <v>28</v>
      </c>
      <c r="F138" s="32">
        <f t="shared" si="7"/>
        <v>7.1428571428571423</v>
      </c>
    </row>
    <row r="139" spans="1:13">
      <c r="A139" s="31"/>
      <c r="B139" s="12" t="s">
        <v>146</v>
      </c>
      <c r="C139" s="12">
        <v>7</v>
      </c>
      <c r="D139" s="12">
        <v>12</v>
      </c>
      <c r="E139" s="12">
        <f t="shared" si="6"/>
        <v>19</v>
      </c>
      <c r="F139" s="32">
        <f t="shared" si="7"/>
        <v>36.84210526315789</v>
      </c>
    </row>
    <row r="140" spans="1:13">
      <c r="A140" s="31"/>
      <c r="B140" s="12" t="s">
        <v>147</v>
      </c>
      <c r="C140" s="12">
        <v>5</v>
      </c>
      <c r="D140" s="12">
        <v>14</v>
      </c>
      <c r="E140" s="12">
        <f t="shared" si="6"/>
        <v>19</v>
      </c>
      <c r="F140" s="32">
        <f t="shared" si="7"/>
        <v>26.315789473684209</v>
      </c>
    </row>
    <row r="141" spans="1:13">
      <c r="A141" s="31"/>
      <c r="B141" s="12" t="s">
        <v>148</v>
      </c>
      <c r="C141" s="12">
        <v>4</v>
      </c>
      <c r="D141" s="12">
        <v>27</v>
      </c>
      <c r="E141" s="12">
        <f t="shared" si="6"/>
        <v>31</v>
      </c>
      <c r="F141" s="32">
        <f t="shared" si="7"/>
        <v>12.903225806451612</v>
      </c>
    </row>
    <row r="142" spans="1:13">
      <c r="A142" s="31"/>
      <c r="B142" s="7" t="s">
        <v>149</v>
      </c>
      <c r="C142" s="12">
        <v>6</v>
      </c>
      <c r="D142" s="12">
        <v>20</v>
      </c>
      <c r="E142" s="12">
        <f t="shared" si="6"/>
        <v>26</v>
      </c>
      <c r="F142" s="32">
        <f t="shared" si="7"/>
        <v>23.076923076923077</v>
      </c>
    </row>
    <row r="143" spans="1:13">
      <c r="A143" s="11"/>
      <c r="B143" s="12" t="s">
        <v>150</v>
      </c>
      <c r="C143" s="33">
        <v>4</v>
      </c>
      <c r="D143" s="12">
        <v>20</v>
      </c>
      <c r="E143" s="12">
        <f t="shared" si="6"/>
        <v>24</v>
      </c>
      <c r="F143" s="32">
        <f t="shared" si="7"/>
        <v>16.666666666666664</v>
      </c>
    </row>
    <row r="144" spans="1:13">
      <c r="A144" s="11"/>
      <c r="B144" s="12" t="s">
        <v>151</v>
      </c>
      <c r="C144" s="33">
        <v>4</v>
      </c>
      <c r="D144" s="12">
        <v>16</v>
      </c>
      <c r="E144" s="12">
        <f t="shared" si="6"/>
        <v>20</v>
      </c>
      <c r="F144" s="32">
        <f t="shared" si="7"/>
        <v>20</v>
      </c>
    </row>
    <row r="145" spans="1:6">
      <c r="A145" s="11"/>
      <c r="B145" s="12" t="s">
        <v>152</v>
      </c>
      <c r="C145" s="33">
        <v>4</v>
      </c>
      <c r="D145" s="12">
        <v>21</v>
      </c>
      <c r="E145" s="12">
        <f t="shared" si="6"/>
        <v>25</v>
      </c>
      <c r="F145" s="32">
        <f t="shared" si="7"/>
        <v>16</v>
      </c>
    </row>
    <row r="146" spans="1:6">
      <c r="A146" s="11"/>
      <c r="B146" s="12" t="s">
        <v>153</v>
      </c>
      <c r="C146" s="33">
        <v>5</v>
      </c>
      <c r="D146" s="12">
        <v>23</v>
      </c>
      <c r="E146" s="12">
        <f t="shared" si="6"/>
        <v>28</v>
      </c>
      <c r="F146" s="32">
        <f t="shared" si="7"/>
        <v>17.857142857142858</v>
      </c>
    </row>
    <row r="147" spans="1:6">
      <c r="A147" s="11"/>
      <c r="B147" s="12" t="s">
        <v>154</v>
      </c>
      <c r="C147" s="33">
        <v>6</v>
      </c>
      <c r="D147" s="12">
        <v>23</v>
      </c>
      <c r="E147" s="12">
        <f t="shared" si="6"/>
        <v>29</v>
      </c>
      <c r="F147" s="32">
        <f t="shared" si="7"/>
        <v>20.689655172413794</v>
      </c>
    </row>
    <row r="148" spans="1:6">
      <c r="A148" s="11"/>
      <c r="B148" s="12" t="s">
        <v>155</v>
      </c>
      <c r="C148" s="33">
        <v>8</v>
      </c>
      <c r="D148" s="12">
        <v>21</v>
      </c>
      <c r="E148" s="12">
        <f t="shared" si="6"/>
        <v>29</v>
      </c>
      <c r="F148" s="32">
        <f t="shared" si="7"/>
        <v>27.586206896551722</v>
      </c>
    </row>
    <row r="149" spans="1:6">
      <c r="A149" s="11"/>
      <c r="B149" s="12" t="s">
        <v>156</v>
      </c>
      <c r="C149" s="33">
        <v>4</v>
      </c>
      <c r="D149" s="12">
        <v>15</v>
      </c>
      <c r="E149" s="12">
        <f t="shared" si="6"/>
        <v>19</v>
      </c>
      <c r="F149" s="32">
        <f t="shared" si="7"/>
        <v>21.052631578947366</v>
      </c>
    </row>
    <row r="150" spans="1:6">
      <c r="A150" s="11"/>
      <c r="B150" s="12" t="s">
        <v>157</v>
      </c>
      <c r="C150" s="34">
        <v>3</v>
      </c>
      <c r="D150" s="7">
        <v>16</v>
      </c>
      <c r="E150" s="12">
        <f t="shared" si="6"/>
        <v>19</v>
      </c>
      <c r="F150" s="32">
        <f t="shared" si="7"/>
        <v>15.789473684210526</v>
      </c>
    </row>
    <row r="151" spans="1:6">
      <c r="A151" s="11"/>
      <c r="B151" s="12" t="s">
        <v>158</v>
      </c>
      <c r="C151" s="33">
        <v>5</v>
      </c>
      <c r="D151" s="12">
        <v>32</v>
      </c>
      <c r="E151" s="12">
        <f t="shared" si="6"/>
        <v>37</v>
      </c>
      <c r="F151" s="32">
        <f t="shared" si="7"/>
        <v>13.513513513513514</v>
      </c>
    </row>
    <row r="152" spans="1:6">
      <c r="A152" s="11"/>
      <c r="B152" s="12" t="s">
        <v>159</v>
      </c>
      <c r="C152" s="33">
        <v>5</v>
      </c>
      <c r="D152" s="12">
        <v>22</v>
      </c>
      <c r="E152" s="12">
        <f t="shared" si="6"/>
        <v>27</v>
      </c>
      <c r="F152" s="32">
        <f t="shared" si="7"/>
        <v>18.518518518518519</v>
      </c>
    </row>
    <row r="153" spans="1:6">
      <c r="A153" s="11"/>
      <c r="B153" s="12" t="s">
        <v>160</v>
      </c>
      <c r="C153" s="12">
        <v>3</v>
      </c>
      <c r="D153" s="12">
        <v>41</v>
      </c>
      <c r="E153" s="12">
        <f t="shared" si="6"/>
        <v>44</v>
      </c>
      <c r="F153" s="32">
        <f t="shared" si="7"/>
        <v>6.8181818181818175</v>
      </c>
    </row>
    <row r="154" spans="1:6">
      <c r="A154" s="11"/>
      <c r="B154" s="12" t="s">
        <v>161</v>
      </c>
      <c r="C154" s="12">
        <v>6</v>
      </c>
      <c r="D154" s="12">
        <v>17</v>
      </c>
      <c r="E154" s="12">
        <f t="shared" si="6"/>
        <v>23</v>
      </c>
      <c r="F154" s="32">
        <f t="shared" si="7"/>
        <v>26.086956521739129</v>
      </c>
    </row>
    <row r="155" spans="1:6">
      <c r="A155" s="11"/>
      <c r="B155" s="12" t="s">
        <v>162</v>
      </c>
      <c r="C155" s="12">
        <v>7</v>
      </c>
      <c r="D155" s="12">
        <v>13</v>
      </c>
      <c r="E155" s="12">
        <f t="shared" si="6"/>
        <v>20</v>
      </c>
      <c r="F155" s="32">
        <f t="shared" si="7"/>
        <v>35</v>
      </c>
    </row>
    <row r="156" spans="1:6">
      <c r="A156" s="11"/>
      <c r="B156" s="12" t="s">
        <v>163</v>
      </c>
      <c r="C156" s="12">
        <v>3</v>
      </c>
      <c r="D156" s="12">
        <v>34</v>
      </c>
      <c r="E156" s="12">
        <f t="shared" si="6"/>
        <v>37</v>
      </c>
      <c r="F156" s="32">
        <f t="shared" si="7"/>
        <v>8.1081081081081088</v>
      </c>
    </row>
    <row r="157" spans="1:6">
      <c r="A157" s="11"/>
      <c r="B157" s="12" t="s">
        <v>164</v>
      </c>
      <c r="C157" s="12">
        <v>3</v>
      </c>
      <c r="D157" s="12">
        <v>27</v>
      </c>
      <c r="E157" s="12">
        <f t="shared" si="6"/>
        <v>30</v>
      </c>
      <c r="F157" s="32">
        <f t="shared" si="7"/>
        <v>10</v>
      </c>
    </row>
    <row r="158" spans="1:6">
      <c r="A158" s="11"/>
      <c r="B158" s="12" t="s">
        <v>165</v>
      </c>
      <c r="C158" s="12">
        <v>10</v>
      </c>
      <c r="D158" s="12">
        <v>50</v>
      </c>
      <c r="E158" s="12">
        <f t="shared" si="6"/>
        <v>60</v>
      </c>
      <c r="F158" s="32">
        <f t="shared" si="7"/>
        <v>16.666666666666664</v>
      </c>
    </row>
    <row r="159" spans="1:6">
      <c r="A159" s="11"/>
      <c r="B159" s="12" t="s">
        <v>166</v>
      </c>
      <c r="C159" s="12">
        <v>4</v>
      </c>
      <c r="D159" s="12">
        <v>52</v>
      </c>
      <c r="E159" s="12">
        <f t="shared" si="6"/>
        <v>56</v>
      </c>
      <c r="F159" s="32">
        <f t="shared" si="7"/>
        <v>7.1428571428571423</v>
      </c>
    </row>
    <row r="160" spans="1:6" ht="17" thickBot="1">
      <c r="A160" s="11"/>
      <c r="B160" s="7" t="s">
        <v>167</v>
      </c>
      <c r="C160" s="7">
        <v>6</v>
      </c>
      <c r="D160" s="7">
        <v>32</v>
      </c>
      <c r="E160" s="7">
        <f t="shared" si="6"/>
        <v>38</v>
      </c>
      <c r="F160" s="35">
        <f t="shared" si="7"/>
        <v>15.789473684210526</v>
      </c>
    </row>
    <row r="161" spans="1:6" ht="18" thickBot="1">
      <c r="A161" s="24" t="s">
        <v>168</v>
      </c>
      <c r="B161" s="19"/>
      <c r="C161" s="19">
        <f>SUM(C131:C160)</f>
        <v>146</v>
      </c>
      <c r="D161" s="19">
        <f>SUM(D131:D160)</f>
        <v>721</v>
      </c>
      <c r="E161" s="19">
        <f>SUM(C161:D161)</f>
        <v>867</v>
      </c>
      <c r="F161" s="20">
        <f>C161/E161</f>
        <v>0.16839677047289503</v>
      </c>
    </row>
    <row r="162" spans="1:6">
      <c r="B162" s="36"/>
      <c r="C162" s="36"/>
      <c r="D162" s="36"/>
      <c r="E162" s="36"/>
    </row>
    <row r="163" spans="1:6">
      <c r="B163" s="36"/>
      <c r="C163" s="36"/>
      <c r="D163" s="36"/>
      <c r="E163" s="36"/>
    </row>
    <row r="164" spans="1:6">
      <c r="B164" s="36"/>
      <c r="C164" s="36"/>
      <c r="D164" s="36"/>
      <c r="E164" s="36"/>
    </row>
    <row r="165" spans="1:6">
      <c r="B165" s="36"/>
      <c r="C165" s="36"/>
      <c r="D165" s="36"/>
      <c r="E165" s="36"/>
    </row>
    <row r="166" spans="1:6">
      <c r="B166" s="36"/>
      <c r="C166" s="36"/>
      <c r="D166" s="36"/>
      <c r="E166" s="36"/>
    </row>
    <row r="167" spans="1:6">
      <c r="B167" s="36"/>
      <c r="C167" s="36"/>
      <c r="D167" s="36"/>
      <c r="E167" s="36"/>
    </row>
    <row r="168" spans="1:6">
      <c r="B168" s="36"/>
      <c r="C168" s="36"/>
      <c r="D168" s="36"/>
      <c r="E168" s="36"/>
    </row>
    <row r="169" spans="1:6">
      <c r="B169" s="36"/>
      <c r="C169" s="36"/>
      <c r="D169" s="36"/>
      <c r="E169" s="36"/>
    </row>
    <row r="170" spans="1:6">
      <c r="B170" s="36"/>
      <c r="C170" s="36"/>
      <c r="D170" s="36"/>
      <c r="E170" s="36"/>
    </row>
    <row r="171" spans="1:6">
      <c r="B171" s="36"/>
      <c r="C171" s="36"/>
      <c r="D171" s="36"/>
      <c r="E171" s="36"/>
    </row>
    <row r="172" spans="1:6">
      <c r="B172" s="36"/>
      <c r="C172" s="36"/>
      <c r="D172" s="36"/>
      <c r="E172" s="36"/>
    </row>
    <row r="173" spans="1:6">
      <c r="A173" s="2" t="s">
        <v>169</v>
      </c>
    </row>
    <row r="174" spans="1:6">
      <c r="A174" s="37" t="s">
        <v>170</v>
      </c>
      <c r="B174" s="37" t="s">
        <v>75</v>
      </c>
      <c r="C174" s="37" t="s">
        <v>78</v>
      </c>
      <c r="D174" s="37" t="s">
        <v>171</v>
      </c>
      <c r="E174" s="37" t="s">
        <v>172</v>
      </c>
    </row>
    <row r="175" spans="1:6">
      <c r="A175" s="4" t="s">
        <v>173</v>
      </c>
      <c r="B175" s="5"/>
      <c r="C175" s="5">
        <v>2</v>
      </c>
      <c r="D175" s="5"/>
      <c r="E175" s="5"/>
    </row>
    <row r="176" spans="1:6">
      <c r="A176" s="4" t="s">
        <v>174</v>
      </c>
      <c r="B176" s="5">
        <v>0.5</v>
      </c>
      <c r="C176" s="5"/>
      <c r="D176" s="5"/>
      <c r="E176" s="5"/>
    </row>
    <row r="177" spans="1:5">
      <c r="A177" s="4" t="s">
        <v>175</v>
      </c>
      <c r="B177" s="5">
        <v>0.4</v>
      </c>
      <c r="C177" s="5"/>
      <c r="D177" s="5"/>
      <c r="E177" s="5"/>
    </row>
    <row r="178" spans="1:5">
      <c r="A178" s="4" t="s">
        <v>176</v>
      </c>
      <c r="B178" s="5"/>
      <c r="C178" s="5"/>
      <c r="D178" s="5"/>
      <c r="E178" s="5">
        <v>5.0999999999999996</v>
      </c>
    </row>
    <row r="179" spans="1:5">
      <c r="A179" s="4" t="s">
        <v>177</v>
      </c>
      <c r="B179" s="5"/>
      <c r="C179" s="5"/>
      <c r="D179" s="5">
        <v>7.9</v>
      </c>
      <c r="E179" s="5"/>
    </row>
    <row r="180" spans="1:5">
      <c r="A180" s="4" t="s">
        <v>178</v>
      </c>
      <c r="B180" s="5"/>
      <c r="C180" s="5"/>
      <c r="D180" s="5">
        <v>4.5</v>
      </c>
      <c r="E180" s="5"/>
    </row>
    <row r="181" spans="1:5">
      <c r="A181" s="4" t="s">
        <v>179</v>
      </c>
      <c r="B181" s="5"/>
      <c r="C181" s="5">
        <v>1.3</v>
      </c>
      <c r="D181" s="5"/>
      <c r="E181" s="5"/>
    </row>
    <row r="182" spans="1:5">
      <c r="A182" s="4" t="s">
        <v>180</v>
      </c>
      <c r="B182" s="5"/>
      <c r="C182" s="5"/>
      <c r="D182" s="5">
        <v>1.5</v>
      </c>
      <c r="E182" s="5"/>
    </row>
    <row r="183" spans="1:5">
      <c r="A183" s="4" t="s">
        <v>181</v>
      </c>
      <c r="B183" s="5"/>
      <c r="C183" s="5"/>
      <c r="D183" s="5">
        <v>3.3</v>
      </c>
      <c r="E183" s="5"/>
    </row>
    <row r="184" spans="1:5">
      <c r="A184" s="4" t="s">
        <v>182</v>
      </c>
      <c r="B184" s="5"/>
      <c r="C184" s="5">
        <v>1.1000000000000001</v>
      </c>
      <c r="D184" s="5"/>
      <c r="E184" s="5"/>
    </row>
    <row r="185" spans="1:5">
      <c r="A185" s="4" t="s">
        <v>183</v>
      </c>
      <c r="B185" s="5"/>
      <c r="C185" s="5">
        <v>1.4</v>
      </c>
      <c r="D185" s="5"/>
      <c r="E185" s="5"/>
    </row>
    <row r="186" spans="1:5">
      <c r="A186" s="4" t="s">
        <v>184</v>
      </c>
      <c r="B186" s="5"/>
      <c r="C186" s="5">
        <v>1.5</v>
      </c>
      <c r="D186" s="5"/>
      <c r="E186" s="5"/>
    </row>
    <row r="187" spans="1:5">
      <c r="A187" s="4" t="s">
        <v>185</v>
      </c>
      <c r="B187" s="5"/>
      <c r="C187" s="5"/>
      <c r="D187" s="5"/>
      <c r="E187" s="5">
        <v>2.2999999999999998</v>
      </c>
    </row>
    <row r="188" spans="1:5">
      <c r="A188" s="4" t="s">
        <v>186</v>
      </c>
      <c r="B188" s="5"/>
      <c r="C188" s="5"/>
      <c r="D188" s="5">
        <v>1.4</v>
      </c>
      <c r="E188" s="5"/>
    </row>
    <row r="189" spans="1:5">
      <c r="A189" s="4" t="s">
        <v>187</v>
      </c>
      <c r="B189" s="5"/>
      <c r="C189" s="5"/>
      <c r="D189" s="5">
        <v>3.2</v>
      </c>
      <c r="E189" s="5"/>
    </row>
    <row r="190" spans="1:5">
      <c r="A190" s="4" t="s">
        <v>188</v>
      </c>
      <c r="B190" s="5"/>
      <c r="C190" s="5"/>
      <c r="D190" s="5"/>
      <c r="E190" s="5">
        <v>2.2999999999999998</v>
      </c>
    </row>
    <row r="191" spans="1:5">
      <c r="A191" s="4" t="s">
        <v>189</v>
      </c>
      <c r="B191" s="5"/>
      <c r="C191" s="5"/>
      <c r="D191" s="5"/>
      <c r="E191" s="5">
        <v>4.9000000000000004</v>
      </c>
    </row>
    <row r="192" spans="1:5">
      <c r="A192" s="4" t="s">
        <v>190</v>
      </c>
      <c r="B192" s="5"/>
      <c r="C192" s="5"/>
      <c r="D192" s="5"/>
      <c r="E192" s="5">
        <v>8.1</v>
      </c>
    </row>
    <row r="193" spans="1:17">
      <c r="A193" s="4" t="s">
        <v>191</v>
      </c>
      <c r="B193" s="5"/>
      <c r="C193" s="5"/>
      <c r="D193" s="5"/>
      <c r="E193" s="5">
        <v>1.2</v>
      </c>
    </row>
    <row r="194" spans="1:17">
      <c r="A194" s="4" t="s">
        <v>192</v>
      </c>
      <c r="B194" s="5">
        <v>0.5</v>
      </c>
      <c r="C194" s="5"/>
      <c r="D194" s="5"/>
      <c r="E194" s="5"/>
    </row>
    <row r="195" spans="1:17">
      <c r="A195" s="4" t="s">
        <v>193</v>
      </c>
      <c r="B195" s="5"/>
      <c r="C195" s="5">
        <v>3.2</v>
      </c>
      <c r="D195" s="5"/>
      <c r="E195" s="5"/>
    </row>
    <row r="198" spans="1:17">
      <c r="E198" s="3" t="s">
        <v>6</v>
      </c>
      <c r="K198" s="3" t="s">
        <v>70</v>
      </c>
    </row>
    <row r="199" spans="1:17">
      <c r="E199" s="14"/>
      <c r="F199" s="14" t="s">
        <v>75</v>
      </c>
      <c r="G199" s="14" t="s">
        <v>78</v>
      </c>
      <c r="H199" s="14" t="s">
        <v>171</v>
      </c>
      <c r="I199" s="14" t="s">
        <v>172</v>
      </c>
      <c r="K199" s="4" t="s">
        <v>194</v>
      </c>
    </row>
    <row r="200" spans="1:17">
      <c r="E200" s="4" t="s">
        <v>9</v>
      </c>
      <c r="F200" s="5">
        <v>3</v>
      </c>
      <c r="G200" s="5">
        <v>6</v>
      </c>
      <c r="H200" s="5">
        <v>6</v>
      </c>
      <c r="I200" s="5">
        <v>6</v>
      </c>
      <c r="L200" s="5" t="s">
        <v>82</v>
      </c>
      <c r="M200" t="s">
        <v>195</v>
      </c>
      <c r="N200" t="s">
        <v>196</v>
      </c>
      <c r="O200" t="s">
        <v>197</v>
      </c>
      <c r="P200" t="s">
        <v>198</v>
      </c>
      <c r="Q200" t="s">
        <v>199</v>
      </c>
    </row>
    <row r="201" spans="1:17">
      <c r="E201" s="4"/>
      <c r="F201" s="5"/>
      <c r="G201" s="5"/>
      <c r="H201" s="5"/>
      <c r="I201" s="5"/>
      <c r="K201" s="4" t="s">
        <v>10</v>
      </c>
      <c r="L201" s="5">
        <v>2.3800000000000002E-2</v>
      </c>
      <c r="M201" s="5">
        <v>2.3800000000000002E-2</v>
      </c>
      <c r="N201" s="5">
        <v>2.3800000000000002E-2</v>
      </c>
      <c r="O201" s="5">
        <v>8.4400000000000003E-2</v>
      </c>
      <c r="P201" s="5">
        <v>8.0100000000000005E-2</v>
      </c>
      <c r="Q201" s="5">
        <v>0.78569999999999995</v>
      </c>
    </row>
    <row r="202" spans="1:17">
      <c r="E202" s="4" t="s">
        <v>13</v>
      </c>
      <c r="F202" s="5">
        <v>0.4</v>
      </c>
      <c r="G202" s="5">
        <v>1.1000000000000001</v>
      </c>
      <c r="H202" s="5">
        <v>1.4</v>
      </c>
      <c r="I202" s="5">
        <v>1.2</v>
      </c>
      <c r="K202" s="4" t="s">
        <v>11</v>
      </c>
      <c r="L202" s="5" t="s">
        <v>12</v>
      </c>
      <c r="M202" s="5" t="s">
        <v>12</v>
      </c>
      <c r="N202" s="5" t="s">
        <v>12</v>
      </c>
      <c r="O202" s="5" t="s">
        <v>12</v>
      </c>
      <c r="P202" s="5" t="s">
        <v>12</v>
      </c>
      <c r="Q202" s="5" t="s">
        <v>12</v>
      </c>
    </row>
    <row r="203" spans="1:17">
      <c r="E203" s="4" t="s">
        <v>16</v>
      </c>
      <c r="F203" s="5">
        <v>0.4</v>
      </c>
      <c r="G203" s="5">
        <v>1.25</v>
      </c>
      <c r="H203" s="5">
        <v>1.4750000000000001</v>
      </c>
      <c r="I203" s="5">
        <v>2.0249999999999999</v>
      </c>
      <c r="K203" s="4" t="s">
        <v>14</v>
      </c>
      <c r="L203" s="5" t="s">
        <v>39</v>
      </c>
      <c r="M203" s="5" t="s">
        <v>39</v>
      </c>
      <c r="N203" s="5" t="s">
        <v>39</v>
      </c>
      <c r="O203" s="5" t="s">
        <v>47</v>
      </c>
      <c r="P203" s="5" t="s">
        <v>47</v>
      </c>
      <c r="Q203" s="5" t="s">
        <v>47</v>
      </c>
    </row>
    <row r="204" spans="1:17">
      <c r="E204" s="4" t="s">
        <v>19</v>
      </c>
      <c r="F204" s="5">
        <v>0.5</v>
      </c>
      <c r="G204" s="5">
        <v>1.45</v>
      </c>
      <c r="H204" s="5">
        <v>3.25</v>
      </c>
      <c r="I204" s="5">
        <v>3.6</v>
      </c>
      <c r="K204" s="4" t="s">
        <v>17</v>
      </c>
      <c r="L204" s="5" t="s">
        <v>18</v>
      </c>
      <c r="M204" s="5" t="s">
        <v>18</v>
      </c>
      <c r="N204" s="5" t="s">
        <v>18</v>
      </c>
      <c r="O204" s="5" t="s">
        <v>45</v>
      </c>
      <c r="P204" s="5" t="s">
        <v>45</v>
      </c>
      <c r="Q204" s="5" t="s">
        <v>45</v>
      </c>
    </row>
    <row r="205" spans="1:17">
      <c r="E205" s="4" t="s">
        <v>22</v>
      </c>
      <c r="F205" s="5">
        <v>0.5</v>
      </c>
      <c r="G205" s="5">
        <v>2.2999999999999998</v>
      </c>
      <c r="H205" s="5">
        <v>5.35</v>
      </c>
      <c r="I205" s="5">
        <v>5.85</v>
      </c>
      <c r="K205" s="4" t="s">
        <v>20</v>
      </c>
      <c r="L205" s="5" t="s">
        <v>21</v>
      </c>
      <c r="M205" s="5" t="s">
        <v>21</v>
      </c>
      <c r="N205" s="5" t="s">
        <v>21</v>
      </c>
      <c r="O205" s="5" t="s">
        <v>21</v>
      </c>
      <c r="P205" s="5" t="s">
        <v>21</v>
      </c>
      <c r="Q205" s="5" t="s">
        <v>21</v>
      </c>
    </row>
    <row r="206" spans="1:17">
      <c r="E206" s="4" t="s">
        <v>25</v>
      </c>
      <c r="F206" s="5">
        <v>0.5</v>
      </c>
      <c r="G206" s="5">
        <v>3.2</v>
      </c>
      <c r="H206" s="5">
        <v>7.9</v>
      </c>
      <c r="I206" s="5">
        <v>8.1</v>
      </c>
      <c r="K206" s="4" t="s">
        <v>93</v>
      </c>
      <c r="L206" s="5" t="s">
        <v>200</v>
      </c>
      <c r="M206" s="5" t="s">
        <v>200</v>
      </c>
      <c r="N206" s="5" t="s">
        <v>200</v>
      </c>
      <c r="O206" s="5" t="s">
        <v>201</v>
      </c>
      <c r="P206" s="5" t="s">
        <v>202</v>
      </c>
      <c r="Q206" s="5" t="s">
        <v>203</v>
      </c>
    </row>
    <row r="207" spans="1:17">
      <c r="E207" s="4" t="s">
        <v>54</v>
      </c>
      <c r="F207" s="5">
        <v>0.1</v>
      </c>
      <c r="G207" s="5">
        <v>2.1</v>
      </c>
      <c r="H207" s="5">
        <v>6.5</v>
      </c>
      <c r="I207" s="5">
        <v>6.9</v>
      </c>
      <c r="K207" s="4" t="s">
        <v>101</v>
      </c>
      <c r="L207" s="5">
        <v>0</v>
      </c>
      <c r="M207" s="5">
        <v>0</v>
      </c>
      <c r="N207" s="5">
        <v>0</v>
      </c>
      <c r="O207" s="5">
        <v>7</v>
      </c>
      <c r="P207" s="5">
        <v>6.5</v>
      </c>
      <c r="Q207" s="5">
        <v>16</v>
      </c>
    </row>
    <row r="208" spans="1:17">
      <c r="E208" s="4"/>
      <c r="F208" s="5"/>
      <c r="G208" s="5"/>
      <c r="H208" s="5"/>
      <c r="I208" s="5"/>
      <c r="K208" s="4"/>
      <c r="L208" s="5"/>
      <c r="M208" s="5"/>
      <c r="N208" s="5"/>
      <c r="O208" s="5"/>
      <c r="P208" s="5"/>
      <c r="Q208" s="5"/>
    </row>
    <row r="209" spans="5:17">
      <c r="E209" s="4" t="s">
        <v>28</v>
      </c>
      <c r="F209" s="5">
        <v>0.4667</v>
      </c>
      <c r="G209" s="5">
        <v>1.75</v>
      </c>
      <c r="H209" s="5">
        <v>3.633</v>
      </c>
      <c r="I209" s="5">
        <v>3.9830000000000001</v>
      </c>
      <c r="K209" s="4" t="s">
        <v>104</v>
      </c>
      <c r="L209" s="5"/>
      <c r="M209" s="5"/>
      <c r="N209" s="5"/>
      <c r="O209" s="5"/>
      <c r="P209" s="5"/>
      <c r="Q209" s="5"/>
    </row>
    <row r="210" spans="5:17">
      <c r="E210" s="4" t="s">
        <v>30</v>
      </c>
      <c r="F210" s="5">
        <v>5.774E-2</v>
      </c>
      <c r="G210" s="5">
        <v>0.77139999999999997</v>
      </c>
      <c r="H210" s="5">
        <v>2.4</v>
      </c>
      <c r="I210" s="5">
        <v>2.5470000000000002</v>
      </c>
      <c r="K210" s="4" t="s">
        <v>106</v>
      </c>
      <c r="L210" s="5" t="s">
        <v>204</v>
      </c>
      <c r="M210" s="5" t="s">
        <v>204</v>
      </c>
      <c r="N210" s="5" t="s">
        <v>204</v>
      </c>
      <c r="O210" s="5" t="s">
        <v>205</v>
      </c>
      <c r="P210" s="5" t="s">
        <v>205</v>
      </c>
      <c r="Q210" s="5" t="s">
        <v>206</v>
      </c>
    </row>
    <row r="211" spans="5:17">
      <c r="E211" s="4" t="s">
        <v>31</v>
      </c>
      <c r="F211" s="5">
        <v>3.3329999999999999E-2</v>
      </c>
      <c r="G211" s="5">
        <v>0.31490000000000001</v>
      </c>
      <c r="H211" s="5">
        <v>0.97970000000000002</v>
      </c>
      <c r="I211" s="5">
        <v>1.04</v>
      </c>
      <c r="K211" s="4" t="s">
        <v>111</v>
      </c>
      <c r="L211" s="5" t="s">
        <v>205</v>
      </c>
      <c r="M211" s="5" t="s">
        <v>206</v>
      </c>
      <c r="N211" s="5" t="s">
        <v>207</v>
      </c>
      <c r="O211" s="5" t="s">
        <v>207</v>
      </c>
      <c r="P211" s="5" t="s">
        <v>206</v>
      </c>
      <c r="Q211" s="5" t="s">
        <v>207</v>
      </c>
    </row>
    <row r="212" spans="5:17">
      <c r="E212" s="4"/>
      <c r="F212" s="5"/>
      <c r="G212" s="5"/>
      <c r="H212" s="5"/>
      <c r="I212" s="5"/>
      <c r="K212" s="4" t="s">
        <v>114</v>
      </c>
      <c r="L212" s="5">
        <v>0.95</v>
      </c>
      <c r="M212" s="5">
        <v>2.75</v>
      </c>
      <c r="N212" s="5">
        <v>3.1</v>
      </c>
      <c r="O212" s="5">
        <v>2.15</v>
      </c>
      <c r="P212" s="5">
        <v>1.8</v>
      </c>
      <c r="Q212" s="5">
        <v>0.35</v>
      </c>
    </row>
    <row r="213" spans="5:17">
      <c r="E213" s="4" t="s">
        <v>33</v>
      </c>
      <c r="F213" s="5">
        <v>0.32319999999999999</v>
      </c>
      <c r="G213" s="5">
        <v>0.9405</v>
      </c>
      <c r="H213" s="5">
        <v>1.115</v>
      </c>
      <c r="I213" s="5">
        <v>1.31</v>
      </c>
      <c r="K213" s="4" t="s">
        <v>116</v>
      </c>
      <c r="L213" s="5">
        <v>1</v>
      </c>
      <c r="M213" s="5">
        <v>2.8</v>
      </c>
      <c r="N213" s="5">
        <v>3.15</v>
      </c>
      <c r="O213" s="5">
        <v>1.45</v>
      </c>
      <c r="P213" s="5">
        <v>1.75</v>
      </c>
      <c r="Q213" s="5">
        <v>0.5</v>
      </c>
    </row>
    <row r="214" spans="5:17">
      <c r="E214" s="4" t="s">
        <v>34</v>
      </c>
      <c r="F214" s="5">
        <v>0.61009999999999998</v>
      </c>
      <c r="G214" s="5">
        <v>2.5590000000000002</v>
      </c>
      <c r="H214" s="5">
        <v>6.1520000000000001</v>
      </c>
      <c r="I214" s="5">
        <v>6.657</v>
      </c>
      <c r="M214" s="5"/>
    </row>
    <row r="215" spans="5:17">
      <c r="E215" s="4"/>
      <c r="F215" s="5"/>
      <c r="G215" s="5"/>
      <c r="H215" s="5"/>
      <c r="I215" s="5"/>
    </row>
    <row r="216" spans="5:17">
      <c r="E216" s="4" t="s">
        <v>55</v>
      </c>
      <c r="F216" s="5">
        <v>0.4642</v>
      </c>
      <c r="G216" s="5">
        <v>1.637</v>
      </c>
      <c r="H216" s="5">
        <v>3.0390000000000001</v>
      </c>
      <c r="I216" s="5">
        <v>3.2970000000000002</v>
      </c>
    </row>
    <row r="217" spans="5:17">
      <c r="E217" s="4" t="s">
        <v>56</v>
      </c>
      <c r="F217" s="5">
        <v>1.137</v>
      </c>
      <c r="G217" s="5">
        <v>1.466</v>
      </c>
      <c r="H217" s="5">
        <v>1.9339999999999999</v>
      </c>
      <c r="I217" s="5">
        <v>2.0099999999999998</v>
      </c>
    </row>
    <row r="219" spans="5:17">
      <c r="E219" s="4" t="s">
        <v>61</v>
      </c>
      <c r="F219" s="5"/>
      <c r="G219" s="5"/>
      <c r="H219" s="5"/>
      <c r="I219" s="5"/>
    </row>
    <row r="220" spans="5:17">
      <c r="E220" s="4" t="s">
        <v>62</v>
      </c>
      <c r="F220" s="5" t="s">
        <v>127</v>
      </c>
      <c r="G220" s="5">
        <v>0.29370000000000002</v>
      </c>
      <c r="H220" s="5">
        <v>0.22189999999999999</v>
      </c>
      <c r="I220" s="5">
        <v>0.24560000000000001</v>
      </c>
    </row>
    <row r="221" spans="5:17">
      <c r="E221" s="4" t="s">
        <v>10</v>
      </c>
      <c r="F221" s="5"/>
      <c r="G221" s="5" t="s">
        <v>136</v>
      </c>
      <c r="H221" s="5" t="s">
        <v>136</v>
      </c>
      <c r="I221" s="5" t="s">
        <v>136</v>
      </c>
    </row>
    <row r="222" spans="5:17">
      <c r="E222" s="4" t="s">
        <v>44</v>
      </c>
      <c r="F222" s="5"/>
      <c r="G222" s="5" t="s">
        <v>18</v>
      </c>
      <c r="H222" s="5" t="s">
        <v>18</v>
      </c>
      <c r="I222" s="5" t="s">
        <v>18</v>
      </c>
    </row>
    <row r="223" spans="5:17">
      <c r="E223" s="4" t="s">
        <v>14</v>
      </c>
      <c r="F223" s="5"/>
      <c r="G223" s="5" t="s">
        <v>47</v>
      </c>
      <c r="H223" s="5" t="s">
        <v>47</v>
      </c>
      <c r="I223" s="5" t="s">
        <v>47</v>
      </c>
    </row>
    <row r="227" spans="1:4" ht="19">
      <c r="A227" s="1" t="s">
        <v>208</v>
      </c>
      <c r="B227" s="1" t="s">
        <v>1</v>
      </c>
    </row>
    <row r="228" spans="1:4">
      <c r="A228" s="2" t="s">
        <v>209</v>
      </c>
    </row>
    <row r="229" spans="1:4">
      <c r="A229" s="14" t="s">
        <v>170</v>
      </c>
      <c r="B229" s="38" t="s">
        <v>210</v>
      </c>
      <c r="C229" s="38"/>
      <c r="D229" s="14" t="s">
        <v>211</v>
      </c>
    </row>
    <row r="230" spans="1:4">
      <c r="A230" s="4" t="s">
        <v>175</v>
      </c>
      <c r="B230" s="5">
        <v>3</v>
      </c>
      <c r="C230" s="5"/>
      <c r="D230" s="5">
        <v>0.4</v>
      </c>
    </row>
    <row r="231" spans="1:4">
      <c r="A231" s="4" t="s">
        <v>174</v>
      </c>
      <c r="B231" s="5">
        <v>4</v>
      </c>
      <c r="C231" s="5"/>
      <c r="D231" s="5">
        <v>0.5</v>
      </c>
    </row>
    <row r="232" spans="1:4">
      <c r="A232" s="4" t="s">
        <v>192</v>
      </c>
      <c r="B232" s="5">
        <v>6</v>
      </c>
      <c r="C232" s="5"/>
      <c r="D232" s="5">
        <v>0.5</v>
      </c>
    </row>
    <row r="233" spans="1:4">
      <c r="A233" s="4" t="s">
        <v>184</v>
      </c>
      <c r="B233" s="5">
        <v>8</v>
      </c>
      <c r="C233" s="5"/>
      <c r="D233" s="5">
        <v>1.5</v>
      </c>
    </row>
    <row r="234" spans="1:4">
      <c r="A234" s="4" t="s">
        <v>179</v>
      </c>
      <c r="B234" s="5">
        <v>11</v>
      </c>
      <c r="C234" s="5"/>
      <c r="D234" s="5">
        <v>1.3</v>
      </c>
    </row>
    <row r="235" spans="1:4">
      <c r="A235" s="4" t="s">
        <v>182</v>
      </c>
      <c r="B235" s="5">
        <v>16</v>
      </c>
      <c r="C235" s="5"/>
      <c r="D235" s="5">
        <v>1.1000000000000001</v>
      </c>
    </row>
    <row r="236" spans="1:4">
      <c r="A236" s="4" t="s">
        <v>173</v>
      </c>
      <c r="B236" s="5">
        <v>26</v>
      </c>
      <c r="C236" s="5"/>
      <c r="D236" s="5">
        <v>2</v>
      </c>
    </row>
    <row r="237" spans="1:4">
      <c r="A237" s="4" t="s">
        <v>183</v>
      </c>
      <c r="B237" s="5">
        <v>16</v>
      </c>
      <c r="C237" s="5"/>
      <c r="D237" s="5">
        <v>1.4</v>
      </c>
    </row>
    <row r="238" spans="1:4">
      <c r="A238" s="4" t="s">
        <v>193</v>
      </c>
      <c r="B238" s="5">
        <v>40</v>
      </c>
      <c r="C238" s="5"/>
      <c r="D238" s="5">
        <v>3.2</v>
      </c>
    </row>
    <row r="239" spans="1:4">
      <c r="A239" s="4" t="s">
        <v>180</v>
      </c>
      <c r="B239" s="5">
        <v>9</v>
      </c>
      <c r="C239" s="5"/>
      <c r="D239" s="5">
        <v>1.5</v>
      </c>
    </row>
    <row r="240" spans="1:4">
      <c r="A240" s="4" t="s">
        <v>186</v>
      </c>
      <c r="B240" s="5">
        <v>11</v>
      </c>
      <c r="C240" s="5"/>
      <c r="D240" s="5">
        <v>1.4</v>
      </c>
    </row>
    <row r="241" spans="1:10">
      <c r="A241" s="4" t="s">
        <v>187</v>
      </c>
      <c r="B241" s="5">
        <v>25</v>
      </c>
      <c r="C241" s="5"/>
      <c r="D241" s="5">
        <v>3.2</v>
      </c>
    </row>
    <row r="242" spans="1:10">
      <c r="A242" s="4" t="s">
        <v>177</v>
      </c>
      <c r="B242" s="5">
        <v>21</v>
      </c>
      <c r="C242" s="5"/>
      <c r="D242" s="5">
        <v>7.9</v>
      </c>
    </row>
    <row r="243" spans="1:10">
      <c r="A243" s="4" t="s">
        <v>178</v>
      </c>
      <c r="B243" s="5">
        <v>18</v>
      </c>
      <c r="C243" s="5"/>
      <c r="D243" s="5">
        <v>4.5</v>
      </c>
    </row>
    <row r="244" spans="1:10">
      <c r="A244" s="4" t="s">
        <v>181</v>
      </c>
      <c r="B244" s="5">
        <v>7</v>
      </c>
      <c r="C244" s="5"/>
      <c r="D244" s="5">
        <v>3.3</v>
      </c>
    </row>
    <row r="245" spans="1:10">
      <c r="A245" s="4" t="s">
        <v>188</v>
      </c>
      <c r="B245" s="5">
        <v>22</v>
      </c>
      <c r="C245" s="5"/>
      <c r="D245" s="5">
        <v>2.2999999999999998</v>
      </c>
    </row>
    <row r="246" spans="1:10">
      <c r="A246" s="4" t="s">
        <v>191</v>
      </c>
      <c r="B246" s="5">
        <v>16</v>
      </c>
      <c r="C246" s="5"/>
      <c r="D246" s="5">
        <v>1.2</v>
      </c>
    </row>
    <row r="247" spans="1:10">
      <c r="A247" s="4" t="s">
        <v>185</v>
      </c>
      <c r="B247" s="5">
        <v>24</v>
      </c>
      <c r="C247" s="5"/>
      <c r="D247" s="5">
        <v>2.2999999999999998</v>
      </c>
    </row>
    <row r="248" spans="1:10">
      <c r="A248" s="4" t="s">
        <v>176</v>
      </c>
      <c r="B248" s="5">
        <v>35</v>
      </c>
      <c r="C248" s="5"/>
      <c r="D248" s="5">
        <v>5.0999999999999996</v>
      </c>
    </row>
    <row r="249" spans="1:10">
      <c r="A249" s="4" t="s">
        <v>190</v>
      </c>
      <c r="B249" s="5">
        <v>32</v>
      </c>
      <c r="C249" s="5"/>
      <c r="D249" s="5">
        <v>8.1</v>
      </c>
    </row>
    <row r="250" spans="1:10">
      <c r="A250" s="4" t="s">
        <v>189</v>
      </c>
      <c r="B250" s="5">
        <v>33</v>
      </c>
      <c r="C250" s="5"/>
      <c r="D250" s="5">
        <v>4.9000000000000004</v>
      </c>
    </row>
    <row r="252" spans="1:10">
      <c r="E252" s="3" t="s">
        <v>212</v>
      </c>
      <c r="I252" s="3" t="s">
        <v>213</v>
      </c>
    </row>
    <row r="253" spans="1:10">
      <c r="E253" s="4" t="s">
        <v>214</v>
      </c>
      <c r="F253" s="5"/>
      <c r="I253" s="4" t="s">
        <v>215</v>
      </c>
      <c r="J253" s="5"/>
    </row>
    <row r="254" spans="1:10">
      <c r="E254" s="4" t="s">
        <v>216</v>
      </c>
      <c r="F254" s="5"/>
      <c r="I254" s="4" t="s">
        <v>217</v>
      </c>
      <c r="J254" s="5">
        <v>0.72609999999999997</v>
      </c>
    </row>
    <row r="255" spans="1:10">
      <c r="E255" s="4" t="s">
        <v>218</v>
      </c>
      <c r="F255" s="5">
        <v>0.36730000000000002</v>
      </c>
      <c r="I255" s="4" t="s">
        <v>219</v>
      </c>
      <c r="J255" s="5" t="s">
        <v>220</v>
      </c>
    </row>
    <row r="256" spans="1:10">
      <c r="E256" s="4" t="s">
        <v>221</v>
      </c>
      <c r="F256" s="5">
        <v>0.1303</v>
      </c>
      <c r="I256" s="4"/>
      <c r="J256" s="5"/>
    </row>
    <row r="257" spans="5:10">
      <c r="E257" s="4" t="s">
        <v>222</v>
      </c>
      <c r="F257" s="5"/>
      <c r="I257" s="4" t="s">
        <v>10</v>
      </c>
      <c r="J257" s="5"/>
    </row>
    <row r="258" spans="5:10">
      <c r="E258" s="4" t="s">
        <v>218</v>
      </c>
      <c r="F258" s="5" t="s">
        <v>223</v>
      </c>
      <c r="I258" s="4" t="s">
        <v>224</v>
      </c>
      <c r="J258" s="5">
        <v>2.0000000000000001E-4</v>
      </c>
    </row>
    <row r="259" spans="5:10">
      <c r="E259" s="4" t="s">
        <v>221</v>
      </c>
      <c r="F259" s="5" t="s">
        <v>225</v>
      </c>
      <c r="I259" s="4" t="s">
        <v>14</v>
      </c>
      <c r="J259" s="5" t="s">
        <v>15</v>
      </c>
    </row>
    <row r="260" spans="5:10">
      <c r="E260" s="4" t="s">
        <v>226</v>
      </c>
      <c r="F260" s="5"/>
      <c r="I260" s="4" t="s">
        <v>11</v>
      </c>
      <c r="J260" s="5" t="s">
        <v>227</v>
      </c>
    </row>
    <row r="261" spans="5:10">
      <c r="E261" s="4" t="s">
        <v>228</v>
      </c>
      <c r="F261" s="5">
        <v>19</v>
      </c>
      <c r="I261" s="4" t="s">
        <v>229</v>
      </c>
      <c r="J261" s="5" t="s">
        <v>18</v>
      </c>
    </row>
    <row r="262" spans="5:10">
      <c r="E262" s="4" t="s">
        <v>230</v>
      </c>
      <c r="F262" s="5">
        <v>0.39900000000000002</v>
      </c>
      <c r="I262" s="4"/>
      <c r="J262" s="5"/>
    </row>
    <row r="263" spans="5:10">
      <c r="E263" s="4" t="s">
        <v>231</v>
      </c>
      <c r="F263" s="5">
        <v>59.91</v>
      </c>
      <c r="I263" s="4" t="s">
        <v>232</v>
      </c>
      <c r="J263" s="5">
        <v>21</v>
      </c>
    </row>
    <row r="264" spans="5:10">
      <c r="E264" s="4" t="s">
        <v>233</v>
      </c>
      <c r="F264" s="5">
        <v>1.776</v>
      </c>
    </row>
    <row r="265" spans="5:10">
      <c r="E265" s="4"/>
      <c r="F265" s="5"/>
    </row>
    <row r="266" spans="5:10">
      <c r="E266" s="4" t="s">
        <v>234</v>
      </c>
      <c r="F266" s="5"/>
    </row>
    <row r="267" spans="5:10">
      <c r="E267" s="4" t="s">
        <v>235</v>
      </c>
      <c r="F267" s="5">
        <v>21</v>
      </c>
    </row>
    <row r="268" spans="5:10">
      <c r="E268" s="4" t="s">
        <v>236</v>
      </c>
      <c r="F268" s="5">
        <v>21</v>
      </c>
    </row>
  </sheetData>
  <mergeCells count="5">
    <mergeCell ref="A99:A103"/>
    <mergeCell ref="A105:A115"/>
    <mergeCell ref="A117:A129"/>
    <mergeCell ref="A131:A160"/>
    <mergeCell ref="B229:C2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Verollet</dc:creator>
  <cp:lastModifiedBy>Christel Verollet</cp:lastModifiedBy>
  <dcterms:created xsi:type="dcterms:W3CDTF">2020-03-05T13:13:54Z</dcterms:created>
  <dcterms:modified xsi:type="dcterms:W3CDTF">2020-03-05T13:14:18Z</dcterms:modified>
</cp:coreProperties>
</file>