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eds365-my.sharepoint.com/personal/bmbsdcg_leeds_ac_uk/Documents/Steve My Documents/Leeds/Papers/Ongoing/p7 entry/eLIFE/Source data/SD-figure5/"/>
    </mc:Choice>
  </mc:AlternateContent>
  <bookViews>
    <workbookView xWindow="480" yWindow="195" windowWidth="18195" windowHeight="12270" activeTab="1"/>
  </bookViews>
  <sheets>
    <sheet name="Sheet1" sheetId="1" r:id="rId1"/>
    <sheet name="Sheet2" sheetId="2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AQ64" i="2" l="1"/>
  <c r="AQ79" i="2" s="1"/>
  <c r="AQ65" i="2"/>
  <c r="AQ80" i="2" s="1"/>
  <c r="AQ66" i="2"/>
  <c r="AQ81" i="2" s="1"/>
  <c r="AQ67" i="2"/>
  <c r="AQ82" i="2" s="1"/>
  <c r="AQ68" i="2"/>
  <c r="AQ83" i="2" s="1"/>
  <c r="AQ69" i="2"/>
  <c r="AQ84" i="2" s="1"/>
  <c r="AQ70" i="2"/>
  <c r="AQ85" i="2" s="1"/>
  <c r="AQ71" i="2"/>
  <c r="AQ86" i="2" s="1"/>
  <c r="AQ72" i="2"/>
  <c r="AQ87" i="2" s="1"/>
  <c r="AQ73" i="2"/>
  <c r="AQ88" i="2" s="1"/>
  <c r="AQ74" i="2"/>
  <c r="AQ89" i="2" s="1"/>
  <c r="AQ63" i="2"/>
  <c r="AQ78" i="2" s="1"/>
  <c r="AP64" i="2"/>
  <c r="AP79" i="2" s="1"/>
  <c r="AP65" i="2"/>
  <c r="AP80" i="2" s="1"/>
  <c r="AP66" i="2"/>
  <c r="AP81" i="2" s="1"/>
  <c r="AP67" i="2"/>
  <c r="AP82" i="2" s="1"/>
  <c r="AP68" i="2"/>
  <c r="AP83" i="2" s="1"/>
  <c r="AP69" i="2"/>
  <c r="AP84" i="2" s="1"/>
  <c r="AP70" i="2"/>
  <c r="AP85" i="2" s="1"/>
  <c r="AP71" i="2"/>
  <c r="AP86" i="2" s="1"/>
  <c r="AP72" i="2"/>
  <c r="AP87" i="2" s="1"/>
  <c r="AP73" i="2"/>
  <c r="AP88" i="2" s="1"/>
  <c r="AP74" i="2"/>
  <c r="AP89" i="2" s="1"/>
  <c r="AP63" i="2"/>
  <c r="AP78" i="2" s="1"/>
  <c r="AO64" i="2"/>
  <c r="AO79" i="2" s="1"/>
  <c r="AO65" i="2"/>
  <c r="AO80" i="2" s="1"/>
  <c r="AO66" i="2"/>
  <c r="AO81" i="2" s="1"/>
  <c r="AO67" i="2"/>
  <c r="AO82" i="2" s="1"/>
  <c r="AO68" i="2"/>
  <c r="AO83" i="2" s="1"/>
  <c r="AO69" i="2"/>
  <c r="AO84" i="2" s="1"/>
  <c r="AO70" i="2"/>
  <c r="AO85" i="2" s="1"/>
  <c r="AO71" i="2"/>
  <c r="AO86" i="2" s="1"/>
  <c r="AO72" i="2"/>
  <c r="AO87" i="2" s="1"/>
  <c r="AO73" i="2"/>
  <c r="AO88" i="2" s="1"/>
  <c r="AO74" i="2"/>
  <c r="AO89" i="2" s="1"/>
  <c r="AO63" i="2"/>
  <c r="AO78" i="2" s="1"/>
  <c r="T9" i="2" l="1"/>
  <c r="U9" i="2"/>
  <c r="V9" i="2"/>
  <c r="W9" i="2"/>
  <c r="X9" i="2"/>
  <c r="Y9" i="2"/>
  <c r="Z9" i="2"/>
  <c r="AA9" i="2"/>
  <c r="AB9" i="2"/>
  <c r="AC9" i="2"/>
  <c r="AD9" i="2"/>
  <c r="AE9" i="2"/>
  <c r="T10" i="2"/>
  <c r="U10" i="2"/>
  <c r="V10" i="2"/>
  <c r="W10" i="2"/>
  <c r="X10" i="2"/>
  <c r="Y10" i="2"/>
  <c r="Z10" i="2"/>
  <c r="AA10" i="2"/>
  <c r="AB10" i="2"/>
  <c r="AC10" i="2"/>
  <c r="AD10" i="2"/>
  <c r="AE10" i="2"/>
  <c r="T11" i="2"/>
  <c r="U11" i="2"/>
  <c r="V11" i="2"/>
  <c r="W11" i="2"/>
  <c r="X11" i="2"/>
  <c r="Y11" i="2"/>
  <c r="Z11" i="2"/>
  <c r="AA11" i="2"/>
  <c r="AB11" i="2"/>
  <c r="AC11" i="2"/>
  <c r="AD11" i="2"/>
  <c r="AE11" i="2"/>
  <c r="T12" i="2"/>
  <c r="U12" i="2"/>
  <c r="V12" i="2"/>
  <c r="W12" i="2"/>
  <c r="AG12" i="2" s="1"/>
  <c r="AH12" i="2" s="1"/>
  <c r="X12" i="2"/>
  <c r="Y12" i="2"/>
  <c r="Z12" i="2"/>
  <c r="AA12" i="2"/>
  <c r="AB12" i="2"/>
  <c r="AC12" i="2"/>
  <c r="AD12" i="2"/>
  <c r="AE12" i="2"/>
  <c r="T13" i="2"/>
  <c r="U13" i="2"/>
  <c r="V13" i="2"/>
  <c r="W13" i="2"/>
  <c r="X13" i="2"/>
  <c r="Y13" i="2"/>
  <c r="Z13" i="2"/>
  <c r="AA13" i="2"/>
  <c r="AB13" i="2"/>
  <c r="AC13" i="2"/>
  <c r="AD13" i="2"/>
  <c r="AE13" i="2"/>
  <c r="T14" i="2"/>
  <c r="U14" i="2"/>
  <c r="V14" i="2"/>
  <c r="W14" i="2"/>
  <c r="X14" i="2"/>
  <c r="Y14" i="2"/>
  <c r="Z14" i="2"/>
  <c r="AA14" i="2"/>
  <c r="AB14" i="2"/>
  <c r="AC14" i="2"/>
  <c r="AD14" i="2"/>
  <c r="AE14" i="2"/>
  <c r="T15" i="2"/>
  <c r="U15" i="2"/>
  <c r="V15" i="2"/>
  <c r="W15" i="2"/>
  <c r="X15" i="2"/>
  <c r="Y15" i="2"/>
  <c r="Z15" i="2"/>
  <c r="AA15" i="2"/>
  <c r="AB15" i="2"/>
  <c r="AC15" i="2"/>
  <c r="AD15" i="2"/>
  <c r="AE15" i="2"/>
  <c r="U8" i="2"/>
  <c r="V8" i="2"/>
  <c r="W8" i="2"/>
  <c r="X8" i="2"/>
  <c r="Y8" i="2"/>
  <c r="Z8" i="2"/>
  <c r="AA8" i="2"/>
  <c r="AB8" i="2"/>
  <c r="AC8" i="2"/>
  <c r="AD8" i="2"/>
  <c r="AE8" i="2"/>
  <c r="T8" i="2"/>
  <c r="AG8" i="2" s="1"/>
  <c r="AH8" i="2" s="1"/>
  <c r="AG15" i="2" l="1"/>
  <c r="AH15" i="2" s="1"/>
  <c r="AG14" i="2"/>
  <c r="AH14" i="2" s="1"/>
  <c r="AG13" i="2"/>
  <c r="AH13" i="2" s="1"/>
  <c r="AG11" i="2"/>
  <c r="AH11" i="2" s="1"/>
  <c r="AG10" i="2"/>
  <c r="AH10" i="2" s="1"/>
  <c r="AG9" i="2"/>
  <c r="AH9" i="2" s="1"/>
</calcChain>
</file>

<file path=xl/sharedStrings.xml><?xml version="1.0" encoding="utf-8"?>
<sst xmlns="http://schemas.openxmlformats.org/spreadsheetml/2006/main" count="134" uniqueCount="129">
  <si>
    <t>Barcode: 2015y9m27d15h41</t>
  </si>
  <si>
    <t>Metric: 27.08.15 Red Count (1/Well)</t>
  </si>
  <si>
    <t xml:space="preserve">Cell Type: </t>
  </si>
  <si>
    <t>Passage: 1</t>
  </si>
  <si>
    <t xml:space="preserve">Notes: </t>
  </si>
  <si>
    <t>Analysis Job: Steve's test 270815 Hazel</t>
  </si>
  <si>
    <t>Date Time</t>
  </si>
  <si>
    <t>Elapsed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</si>
  <si>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</si>
  <si>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</si>
  <si>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</si>
  <si>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</si>
  <si>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</si>
  <si>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</si>
  <si>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</si>
  <si>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</si>
  <si>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</si>
  <si>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</si>
  <si>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</si>
  <si>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</si>
  <si>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</si>
  <si>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</si>
  <si>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</si>
  <si>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</si>
  <si>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</si>
  <si>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</si>
  <si>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</si>
  <si>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</si>
  <si>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</si>
  <si>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</si>
  <si>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</si>
  <si>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</si>
  <si>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</si>
  <si>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</si>
  <si>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</si>
  <si>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</si>
  <si>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</si>
  <si>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</si>
  <si>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</si>
  <si>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</si>
  <si>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</si>
  <si>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</si>
  <si>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</si>
  <si>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</si>
  <si>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</si>
  <si>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</si>
  <si>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</si>
  <si>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</si>
  <si>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</si>
  <si>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</si>
  <si>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</si>
  <si>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</si>
  <si>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</si>
  <si>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</si>
  <si>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</si>
  <si>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</si>
  <si>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</si>
  <si>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</si>
  <si>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</si>
  <si>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</si>
  <si>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</si>
  <si>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</si>
  <si>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</si>
  <si>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</si>
  <si>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</si>
  <si>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</si>
  <si>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</si>
  <si>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</si>
  <si>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</si>
  <si>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</si>
  <si>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</si>
  <si>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</si>
  <si>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</si>
  <si>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</si>
  <si>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</si>
  <si>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</si>
  <si>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</si>
  <si>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</si>
  <si>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</si>
  <si>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</si>
  <si>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</si>
  <si>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</si>
  <si>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</si>
  <si>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</si>
  <si>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</si>
  <si>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</si>
  <si>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</si>
  <si>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</si>
  <si>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</si>
  <si>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</si>
  <si>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</si>
  <si>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</si>
  <si>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</si>
  <si>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</si>
  <si>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</si>
  <si>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</si>
  <si>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</si>
  <si>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</si>
  <si>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</si>
  <si>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</si>
  <si>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</si>
  <si>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</si>
  <si>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</si>
  <si>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</si>
  <si>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J4</t>
  </si>
  <si>
    <t>J4 + syto 82</t>
  </si>
  <si>
    <t>J4 + DID</t>
  </si>
  <si>
    <t>J4 + syto 82 + DID</t>
  </si>
  <si>
    <t>J4 + R21</t>
  </si>
  <si>
    <t>J4 + Alexa</t>
  </si>
  <si>
    <t>J4 + Alexa + R21</t>
  </si>
  <si>
    <t>IU/mL (x40)</t>
  </si>
  <si>
    <t>Drugs</t>
  </si>
  <si>
    <t>fraction</t>
  </si>
  <si>
    <t>density (g/ml)</t>
  </si>
  <si>
    <t>total infectivity</t>
  </si>
  <si>
    <t>per ml</t>
  </si>
  <si>
    <t>total units</t>
  </si>
  <si>
    <t>fraction 6 as %</t>
  </si>
  <si>
    <t>conc of drug in fraction from 10 uM</t>
  </si>
  <si>
    <t>amount transferred to cells (x0.13)</t>
  </si>
  <si>
    <t>Final conc (dil 1 in 5) (uM)</t>
  </si>
  <si>
    <t>unbound drug conc on cells</t>
  </si>
  <si>
    <t>N/A</t>
  </si>
  <si>
    <t>1.7 nM</t>
  </si>
  <si>
    <t>2.1 nM</t>
  </si>
  <si>
    <t>1.5 nM</t>
  </si>
  <si>
    <t>488 nm</t>
  </si>
  <si>
    <t>J4 + JK3/32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</si>
</sst>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Sheet1!$D$9:$CU$9</c:f>
              <c:strCache>
                <c:ptCount val="96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  <c:pt idx="10">
                  <c:v>A11</c:v>
                </c:pt>
                <c:pt idx="11">
                  <c:v>A12</c:v>
                </c:pt>
                <c:pt idx="12">
                  <c:v>B1</c:v>
                </c:pt>
                <c:pt idx="13">
                  <c:v>B2</c:v>
                </c:pt>
                <c:pt idx="14">
                  <c:v>B3</c:v>
                </c:pt>
                <c:pt idx="15">
                  <c:v>B4</c:v>
                </c:pt>
                <c:pt idx="16">
                  <c:v>B5</c:v>
                </c:pt>
                <c:pt idx="17">
                  <c:v>B6</c:v>
                </c:pt>
                <c:pt idx="18">
                  <c:v>B7</c:v>
                </c:pt>
                <c:pt idx="19">
                  <c:v>B8</c:v>
                </c:pt>
                <c:pt idx="20">
                  <c:v>B9</c:v>
                </c:pt>
                <c:pt idx="21">
                  <c:v>B10</c:v>
                </c:pt>
                <c:pt idx="22">
                  <c:v>B11</c:v>
                </c:pt>
                <c:pt idx="23">
                  <c:v>B12</c:v>
                </c:pt>
                <c:pt idx="24">
                  <c:v>C1</c:v>
                </c:pt>
                <c:pt idx="25">
                  <c:v>C2</c:v>
                </c:pt>
                <c:pt idx="26">
                  <c:v>C3</c:v>
                </c:pt>
                <c:pt idx="27">
                  <c:v>C4</c:v>
                </c:pt>
                <c:pt idx="28">
                  <c:v>C5</c:v>
                </c:pt>
                <c:pt idx="29">
                  <c:v>C6</c:v>
                </c:pt>
                <c:pt idx="30">
                  <c:v>C7</c:v>
                </c:pt>
                <c:pt idx="31">
                  <c:v>C8</c:v>
                </c:pt>
                <c:pt idx="32">
                  <c:v>C9</c:v>
                </c:pt>
                <c:pt idx="33">
                  <c:v>C10</c:v>
                </c:pt>
                <c:pt idx="34">
                  <c:v>C11</c:v>
                </c:pt>
                <c:pt idx="35">
                  <c:v>C12</c:v>
                </c:pt>
                <c:pt idx="36">
                  <c:v>D1</c:v>
                </c:pt>
                <c:pt idx="37">
                  <c:v>D2</c:v>
                </c:pt>
                <c:pt idx="38">
                  <c:v>D3</c:v>
                </c:pt>
                <c:pt idx="39">
                  <c:v>D4</c:v>
                </c:pt>
                <c:pt idx="40">
                  <c:v>D5</c:v>
                </c:pt>
                <c:pt idx="41">
                  <c:v>D6</c:v>
                </c:pt>
                <c:pt idx="42">
                  <c:v>D7</c:v>
                </c:pt>
                <c:pt idx="43">
                  <c:v>D8</c:v>
                </c:pt>
                <c:pt idx="44">
                  <c:v>D9</c:v>
                </c:pt>
                <c:pt idx="45">
                  <c:v>D10</c:v>
                </c:pt>
                <c:pt idx="46">
                  <c:v>D11</c:v>
                </c:pt>
                <c:pt idx="47">
                  <c:v>D12</c:v>
                </c:pt>
                <c:pt idx="48">
                  <c:v>E1</c:v>
                </c:pt>
                <c:pt idx="49">
                  <c:v>E2</c:v>
                </c:pt>
                <c:pt idx="50">
                  <c:v>E3</c:v>
                </c:pt>
                <c:pt idx="51">
                  <c:v>E4</c:v>
                </c:pt>
                <c:pt idx="52">
                  <c:v>E5</c:v>
                </c:pt>
                <c:pt idx="53">
                  <c:v>E6</c:v>
                </c:pt>
                <c:pt idx="54">
                  <c:v>E7</c:v>
                </c:pt>
                <c:pt idx="55">
                  <c:v>E8</c:v>
                </c:pt>
                <c:pt idx="56">
                  <c:v>E9</c:v>
                </c:pt>
                <c:pt idx="57">
                  <c:v>E10</c:v>
                </c:pt>
                <c:pt idx="58">
                  <c:v>E11</c:v>
                </c:pt>
                <c:pt idx="59">
                  <c:v>E12</c:v>
                </c:pt>
                <c:pt idx="60">
                  <c:v>F1</c:v>
                </c:pt>
                <c:pt idx="61">
                  <c:v>F2</c:v>
                </c:pt>
                <c:pt idx="62">
                  <c:v>F3</c:v>
                </c:pt>
                <c:pt idx="63">
                  <c:v>F4</c:v>
                </c:pt>
                <c:pt idx="64">
                  <c:v>F5</c:v>
                </c:pt>
                <c:pt idx="65">
                  <c:v>F6</c:v>
                </c:pt>
                <c:pt idx="66">
                  <c:v>F7</c:v>
                </c:pt>
                <c:pt idx="67">
                  <c:v>F8</c:v>
                </c:pt>
                <c:pt idx="68">
                  <c:v>F9</c:v>
                </c:pt>
                <c:pt idx="69">
                  <c:v>F10</c:v>
                </c:pt>
                <c:pt idx="70">
                  <c:v>F11</c:v>
                </c:pt>
                <c:pt idx="71">
                  <c:v>F12</c:v>
                </c:pt>
                <c:pt idx="72">
                  <c:v>G1</c:v>
                </c:pt>
                <c:pt idx="73">
                  <c:v>G2</c:v>
                </c:pt>
                <c:pt idx="74">
                  <c:v>G3</c:v>
                </c:pt>
                <c:pt idx="75">
                  <c:v>G4</c:v>
                </c:pt>
                <c:pt idx="76">
                  <c:v>G5</c:v>
                </c:pt>
                <c:pt idx="77">
                  <c:v>G6</c:v>
                </c:pt>
                <c:pt idx="78">
                  <c:v>G7</c:v>
                </c:pt>
                <c:pt idx="79">
                  <c:v>G8</c:v>
                </c:pt>
                <c:pt idx="80">
                  <c:v>G9</c:v>
                </c:pt>
                <c:pt idx="81">
                  <c:v>G10</c:v>
                </c:pt>
                <c:pt idx="82">
                  <c:v>G11</c:v>
                </c:pt>
                <c:pt idx="83">
                  <c:v>G12</c:v>
                </c:pt>
                <c:pt idx="84">
                  <c:v>H1</c:v>
                </c:pt>
                <c:pt idx="85">
                  <c:v>H2</c:v>
                </c:pt>
                <c:pt idx="86">
                  <c:v>H3</c:v>
                </c:pt>
                <c:pt idx="87">
                  <c:v>H4</c:v>
                </c:pt>
                <c:pt idx="88">
                  <c:v>H5</c:v>
                </c:pt>
                <c:pt idx="89">
                  <c:v>H6</c:v>
                </c:pt>
                <c:pt idx="90">
                  <c:v>H7</c:v>
                </c:pt>
                <c:pt idx="91">
                  <c:v>H8</c:v>
                </c:pt>
                <c:pt idx="92">
                  <c:v>H9</c:v>
                </c:pt>
                <c:pt idx="93">
                  <c:v>H10</c:v>
                </c:pt>
                <c:pt idx="94">
                  <c:v>H11</c:v>
                </c:pt>
                <c:pt idx="95">
                  <c:v>H12</c:v>
                </c:pt>
              </c:strCache>
            </c:strRef>
          </c:cat>
          <c:val>
            <c:numRef>
              <c:f>Sheet1!$D$10:$CU$10</c:f>
              <c:numCache>
                <c:formatCode>General</c:formatCode>
                <c:ptCount val="96"/>
                <c:pt idx="0">
                  <c:v>98.5</c:v>
                </c:pt>
                <c:pt idx="1">
                  <c:v>842.25</c:v>
                </c:pt>
                <c:pt idx="2">
                  <c:v>4150</c:v>
                </c:pt>
                <c:pt idx="3">
                  <c:v>6136.25</c:v>
                </c:pt>
                <c:pt idx="4">
                  <c:v>7839.25</c:v>
                </c:pt>
                <c:pt idx="5">
                  <c:v>8539</c:v>
                </c:pt>
                <c:pt idx="6">
                  <c:v>7825.75</c:v>
                </c:pt>
                <c:pt idx="7">
                  <c:v>6173.5</c:v>
                </c:pt>
                <c:pt idx="8">
                  <c:v>1682.25</c:v>
                </c:pt>
                <c:pt idx="9">
                  <c:v>590</c:v>
                </c:pt>
                <c:pt idx="10">
                  <c:v>143</c:v>
                </c:pt>
                <c:pt idx="11">
                  <c:v>658</c:v>
                </c:pt>
                <c:pt idx="12">
                  <c:v>33.5</c:v>
                </c:pt>
                <c:pt idx="13">
                  <c:v>43.75</c:v>
                </c:pt>
                <c:pt idx="14">
                  <c:v>47</c:v>
                </c:pt>
                <c:pt idx="15">
                  <c:v>64.25</c:v>
                </c:pt>
                <c:pt idx="16">
                  <c:v>50.5</c:v>
                </c:pt>
                <c:pt idx="17">
                  <c:v>33.5</c:v>
                </c:pt>
                <c:pt idx="18">
                  <c:v>47.25</c:v>
                </c:pt>
                <c:pt idx="19">
                  <c:v>40.25</c:v>
                </c:pt>
                <c:pt idx="20">
                  <c:v>23.25</c:v>
                </c:pt>
                <c:pt idx="21">
                  <c:v>40.25</c:v>
                </c:pt>
                <c:pt idx="22">
                  <c:v>26.75</c:v>
                </c:pt>
                <c:pt idx="23">
                  <c:v>33.75</c:v>
                </c:pt>
                <c:pt idx="24">
                  <c:v>218</c:v>
                </c:pt>
                <c:pt idx="25">
                  <c:v>771</c:v>
                </c:pt>
                <c:pt idx="26">
                  <c:v>4740</c:v>
                </c:pt>
                <c:pt idx="27">
                  <c:v>6600.5</c:v>
                </c:pt>
                <c:pt idx="28">
                  <c:v>8921.5</c:v>
                </c:pt>
                <c:pt idx="29">
                  <c:v>9576.5</c:v>
                </c:pt>
                <c:pt idx="30">
                  <c:v>10579.75</c:v>
                </c:pt>
                <c:pt idx="31">
                  <c:v>16310.5</c:v>
                </c:pt>
                <c:pt idx="32">
                  <c:v>5368.5</c:v>
                </c:pt>
                <c:pt idx="33">
                  <c:v>11225</c:v>
                </c:pt>
                <c:pt idx="34">
                  <c:v>4525</c:v>
                </c:pt>
                <c:pt idx="35">
                  <c:v>10962.25</c:v>
                </c:pt>
                <c:pt idx="36">
                  <c:v>641.25</c:v>
                </c:pt>
                <c:pt idx="37">
                  <c:v>788</c:v>
                </c:pt>
                <c:pt idx="38">
                  <c:v>296.25</c:v>
                </c:pt>
                <c:pt idx="39">
                  <c:v>395.5</c:v>
                </c:pt>
                <c:pt idx="40">
                  <c:v>764</c:v>
                </c:pt>
                <c:pt idx="41">
                  <c:v>2357.75</c:v>
                </c:pt>
                <c:pt idx="42">
                  <c:v>7829</c:v>
                </c:pt>
                <c:pt idx="43">
                  <c:v>7743.75</c:v>
                </c:pt>
                <c:pt idx="44">
                  <c:v>3576.5</c:v>
                </c:pt>
                <c:pt idx="45">
                  <c:v>11092</c:v>
                </c:pt>
                <c:pt idx="46">
                  <c:v>6668.75</c:v>
                </c:pt>
                <c:pt idx="47">
                  <c:v>10487.75</c:v>
                </c:pt>
                <c:pt idx="48">
                  <c:v>91.75</c:v>
                </c:pt>
                <c:pt idx="49">
                  <c:v>1204.25</c:v>
                </c:pt>
                <c:pt idx="50">
                  <c:v>5781.25</c:v>
                </c:pt>
                <c:pt idx="51">
                  <c:v>6030.25</c:v>
                </c:pt>
                <c:pt idx="52">
                  <c:v>7941.75</c:v>
                </c:pt>
                <c:pt idx="53">
                  <c:v>7644.75</c:v>
                </c:pt>
                <c:pt idx="54">
                  <c:v>5166.75</c:v>
                </c:pt>
                <c:pt idx="55">
                  <c:v>1197.25</c:v>
                </c:pt>
                <c:pt idx="56">
                  <c:v>289.75</c:v>
                </c:pt>
                <c:pt idx="57">
                  <c:v>115.25</c:v>
                </c:pt>
                <c:pt idx="58">
                  <c:v>71</c:v>
                </c:pt>
                <c:pt idx="59">
                  <c:v>20</c:v>
                </c:pt>
                <c:pt idx="60">
                  <c:v>47.25</c:v>
                </c:pt>
                <c:pt idx="61">
                  <c:v>102</c:v>
                </c:pt>
                <c:pt idx="62">
                  <c:v>303.25</c:v>
                </c:pt>
                <c:pt idx="63">
                  <c:v>648.25</c:v>
                </c:pt>
                <c:pt idx="64">
                  <c:v>726.5</c:v>
                </c:pt>
                <c:pt idx="65">
                  <c:v>317</c:v>
                </c:pt>
                <c:pt idx="66">
                  <c:v>180.5</c:v>
                </c:pt>
                <c:pt idx="67">
                  <c:v>122.25</c:v>
                </c:pt>
                <c:pt idx="68">
                  <c:v>228.25</c:v>
                </c:pt>
                <c:pt idx="69">
                  <c:v>60.75</c:v>
                </c:pt>
                <c:pt idx="70">
                  <c:v>50.75</c:v>
                </c:pt>
                <c:pt idx="71">
                  <c:v>33.5</c:v>
                </c:pt>
                <c:pt idx="72">
                  <c:v>47.25</c:v>
                </c:pt>
                <c:pt idx="73">
                  <c:v>43.75</c:v>
                </c:pt>
                <c:pt idx="74">
                  <c:v>323.75</c:v>
                </c:pt>
                <c:pt idx="75">
                  <c:v>637.75</c:v>
                </c:pt>
                <c:pt idx="76">
                  <c:v>716.25</c:v>
                </c:pt>
                <c:pt idx="77">
                  <c:v>484.25</c:v>
                </c:pt>
                <c:pt idx="78">
                  <c:v>269</c:v>
                </c:pt>
                <c:pt idx="79">
                  <c:v>218</c:v>
                </c:pt>
                <c:pt idx="80">
                  <c:v>95</c:v>
                </c:pt>
                <c:pt idx="81">
                  <c:v>115.25</c:v>
                </c:pt>
                <c:pt idx="82">
                  <c:v>57.5</c:v>
                </c:pt>
                <c:pt idx="83">
                  <c:v>33.5</c:v>
                </c:pt>
                <c:pt idx="84">
                  <c:v>78</c:v>
                </c:pt>
                <c:pt idx="85">
                  <c:v>57.25</c:v>
                </c:pt>
                <c:pt idx="86">
                  <c:v>559.25</c:v>
                </c:pt>
                <c:pt idx="87">
                  <c:v>1190.5</c:v>
                </c:pt>
                <c:pt idx="88">
                  <c:v>1269.25</c:v>
                </c:pt>
                <c:pt idx="89">
                  <c:v>829</c:v>
                </c:pt>
                <c:pt idx="90">
                  <c:v>467</c:v>
                </c:pt>
                <c:pt idx="91">
                  <c:v>303.25</c:v>
                </c:pt>
                <c:pt idx="92">
                  <c:v>163.25</c:v>
                </c:pt>
                <c:pt idx="93">
                  <c:v>119.25</c:v>
                </c:pt>
                <c:pt idx="94">
                  <c:v>47.25</c:v>
                </c:pt>
                <c:pt idx="95">
                  <c:v>54.25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82-449A-9D21-988AE43B0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3691056"/>
        <c:axId val="313691440"/>
      </c:barChart>
      <c:catAx>
        <c:axId val="313691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3691440"/>
        <c:crosses val="autoZero"/>
        <c:auto val="1"/>
        <c:lblAlgn val="ctr"/>
        <c:lblOffset val="100"/>
        <c:noMultiLvlLbl val="0"/>
      </c:catAx>
      <c:valAx>
        <c:axId val="313691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36910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32174103237096"/>
          <c:y val="5.1400554097404488E-2"/>
          <c:w val="0.64698337707786524"/>
          <c:h val="0.8326195683872849"/>
        </c:manualLayout>
      </c:layout>
      <c:lineChart>
        <c:grouping val="standard"/>
        <c:varyColors val="0"/>
        <c:ser>
          <c:idx val="1"/>
          <c:order val="0"/>
          <c:tx>
            <c:v>R21</c:v>
          </c:tx>
          <c:spPr>
            <a:ln w="19050"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ymbol val="square"/>
            <c:size val="8"/>
            <c:spPr>
              <a:solidFill>
                <a:schemeClr val="bg1">
                  <a:alpha val="99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val>
            <c:numRef>
              <c:f>Sheet2!$AJ$9:$AU$9</c:f>
              <c:numCache>
                <c:formatCode>General</c:formatCode>
                <c:ptCount val="12"/>
                <c:pt idx="0">
                  <c:v>3670</c:v>
                </c:pt>
                <c:pt idx="1">
                  <c:v>48170</c:v>
                </c:pt>
                <c:pt idx="2">
                  <c:v>231250</c:v>
                </c:pt>
                <c:pt idx="3">
                  <c:v>241210</c:v>
                </c:pt>
                <c:pt idx="4">
                  <c:v>317670</c:v>
                </c:pt>
                <c:pt idx="5">
                  <c:v>305790</c:v>
                </c:pt>
                <c:pt idx="6">
                  <c:v>206670</c:v>
                </c:pt>
                <c:pt idx="7">
                  <c:v>47890</c:v>
                </c:pt>
                <c:pt idx="8">
                  <c:v>11590</c:v>
                </c:pt>
                <c:pt idx="9">
                  <c:v>4610</c:v>
                </c:pt>
                <c:pt idx="10">
                  <c:v>2840</c:v>
                </c:pt>
                <c:pt idx="11">
                  <c:v>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BF-466F-8810-4D482D0ADD1C}"/>
            </c:ext>
          </c:extLst>
        </c:ser>
        <c:ser>
          <c:idx val="2"/>
          <c:order val="1"/>
          <c:tx>
            <c:v>JK3/32-488</c:v>
          </c:tx>
          <c:spPr>
            <a:ln w="19050"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triangle"/>
            <c:size val="8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val>
            <c:numRef>
              <c:f>Sheet2!$AJ$10:$AU$10</c:f>
              <c:numCache>
                <c:formatCode>General</c:formatCode>
                <c:ptCount val="12"/>
                <c:pt idx="0">
                  <c:v>1890</c:v>
                </c:pt>
                <c:pt idx="1">
                  <c:v>4080</c:v>
                </c:pt>
                <c:pt idx="2">
                  <c:v>12130</c:v>
                </c:pt>
                <c:pt idx="3">
                  <c:v>25930</c:v>
                </c:pt>
                <c:pt idx="4">
                  <c:v>29060</c:v>
                </c:pt>
                <c:pt idx="5">
                  <c:v>12680</c:v>
                </c:pt>
                <c:pt idx="6">
                  <c:v>7220</c:v>
                </c:pt>
                <c:pt idx="7">
                  <c:v>4890</c:v>
                </c:pt>
                <c:pt idx="8">
                  <c:v>9130</c:v>
                </c:pt>
                <c:pt idx="9">
                  <c:v>2430</c:v>
                </c:pt>
                <c:pt idx="10">
                  <c:v>2030</c:v>
                </c:pt>
                <c:pt idx="11">
                  <c:v>1340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BF-466F-8810-4D482D0AD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906856"/>
        <c:axId val="314907248"/>
      </c:lineChart>
      <c:lineChart>
        <c:grouping val="standard"/>
        <c:varyColors val="0"/>
        <c:ser>
          <c:idx val="0"/>
          <c:order val="2"/>
          <c:tx>
            <c:v>density</c:v>
          </c:tx>
          <c:spPr>
            <a:ln w="12700">
              <a:solidFill>
                <a:schemeClr val="bg1">
                  <a:lumMod val="75000"/>
                </a:schemeClr>
              </a:solidFill>
              <a:prstDash val="sysDash"/>
            </a:ln>
          </c:spPr>
          <c:marker>
            <c:symbol val="diamond"/>
            <c:size val="7"/>
            <c:spPr>
              <a:solidFill>
                <a:schemeClr val="bg1"/>
              </a:solidFill>
              <a:ln w="15875">
                <a:solidFill>
                  <a:schemeClr val="bg1">
                    <a:lumMod val="75000"/>
                  </a:schemeClr>
                </a:solidFill>
              </a:ln>
            </c:spPr>
          </c:marker>
          <c:val>
            <c:numRef>
              <c:f>Sheet2!$AJ$7:$AU$7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BF-466F-8810-4D482D0AD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908032"/>
        <c:axId val="314907640"/>
      </c:lineChart>
      <c:catAx>
        <c:axId val="3149068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1400" baseline="0"/>
            </a:pPr>
            <a:endParaRPr lang="en-US"/>
          </a:p>
        </c:txPr>
        <c:crossAx val="314907248"/>
        <c:crosses val="autoZero"/>
        <c:auto val="1"/>
        <c:lblAlgn val="ctr"/>
        <c:lblOffset val="100"/>
        <c:noMultiLvlLbl val="0"/>
      </c:catAx>
      <c:valAx>
        <c:axId val="31490724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 baseline="0"/>
            </a:pPr>
            <a:endParaRPr lang="en-US"/>
          </a:p>
        </c:txPr>
        <c:crossAx val="314906856"/>
        <c:crosses val="autoZero"/>
        <c:crossBetween val="between"/>
      </c:valAx>
      <c:valAx>
        <c:axId val="314907640"/>
        <c:scaling>
          <c:orientation val="minMax"/>
          <c:max val="1.3"/>
          <c:min val="1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aseline="0"/>
            </a:pPr>
            <a:endParaRPr lang="en-US"/>
          </a:p>
        </c:txPr>
        <c:crossAx val="314908032"/>
        <c:crosses val="max"/>
        <c:crossBetween val="between"/>
      </c:valAx>
      <c:catAx>
        <c:axId val="314908032"/>
        <c:scaling>
          <c:orientation val="minMax"/>
        </c:scaling>
        <c:delete val="1"/>
        <c:axPos val="b"/>
        <c:majorTickMark val="out"/>
        <c:minorTickMark val="none"/>
        <c:tickLblPos val="nextTo"/>
        <c:crossAx val="314907640"/>
        <c:crosses val="autoZero"/>
        <c:auto val="1"/>
        <c:lblAlgn val="ctr"/>
        <c:lblOffset val="100"/>
        <c:noMultiLvlLbl val="0"/>
      </c:catAx>
      <c:spPr>
        <a:ln w="19050">
          <a:noFill/>
        </a:ln>
      </c:spPr>
    </c:plotArea>
    <c:legend>
      <c:legendPos val="r"/>
      <c:layout>
        <c:manualLayout>
          <c:xMode val="edge"/>
          <c:yMode val="edge"/>
          <c:x val="0.56205951326829717"/>
          <c:y val="0.40214667883660959"/>
          <c:w val="0.25420931758530185"/>
          <c:h val="0.36266951006124232"/>
        </c:manualLayout>
      </c:layout>
      <c:overlay val="0"/>
      <c:txPr>
        <a:bodyPr/>
        <a:lstStyle/>
        <a:p>
          <a:pPr>
            <a:defRPr sz="1000" baseline="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60516746277785"/>
          <c:y val="6.305570217882174E-2"/>
          <c:w val="0.59426520519026782"/>
          <c:h val="0.78575628280695575"/>
        </c:manualLayout>
      </c:layout>
      <c:scatterChart>
        <c:scatterStyle val="lineMarker"/>
        <c:varyColors val="0"/>
        <c:ser>
          <c:idx val="0"/>
          <c:order val="0"/>
          <c:tx>
            <c:v>Untreated</c:v>
          </c:tx>
          <c:spPr>
            <a:ln w="12700" cap="rnd">
              <a:solidFill>
                <a:schemeClr val="tx2">
                  <a:lumMod val="20000"/>
                  <a:lumOff val="80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Sheet2!$AJ$7:$AS$7</c:f>
              <c:numCache>
                <c:formatCode>General</c:formatCode>
                <c:ptCount val="10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</c:numCache>
            </c:numRef>
          </c:xVal>
          <c:yVal>
            <c:numRef>
              <c:f>Sheet2!$AJ$8:$AS$8</c:f>
              <c:numCache>
                <c:formatCode>General</c:formatCode>
                <c:ptCount val="10"/>
                <c:pt idx="0">
                  <c:v>3940</c:v>
                </c:pt>
                <c:pt idx="1">
                  <c:v>33690</c:v>
                </c:pt>
                <c:pt idx="2">
                  <c:v>166000</c:v>
                </c:pt>
                <c:pt idx="3">
                  <c:v>245450</c:v>
                </c:pt>
                <c:pt idx="4">
                  <c:v>313570</c:v>
                </c:pt>
                <c:pt idx="5">
                  <c:v>341560</c:v>
                </c:pt>
                <c:pt idx="6">
                  <c:v>313030</c:v>
                </c:pt>
                <c:pt idx="7">
                  <c:v>246940</c:v>
                </c:pt>
                <c:pt idx="8">
                  <c:v>67290</c:v>
                </c:pt>
                <c:pt idx="9">
                  <c:v>23600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E-4F36-9B5E-551E64BD0E0C}"/>
            </c:ext>
          </c:extLst>
        </c:ser>
        <c:ser>
          <c:idx val="1"/>
          <c:order val="1"/>
          <c:tx>
            <c:v>R21</c:v>
          </c:tx>
          <c:spPr>
            <a:ln w="19050" cap="rnd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Sheet2!$AJ$7:$AS$7</c:f>
              <c:numCache>
                <c:formatCode>General</c:formatCode>
                <c:ptCount val="10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</c:numCache>
            </c:numRef>
          </c:xVal>
          <c:yVal>
            <c:numRef>
              <c:f>Sheet2!$AJ$9:$AS$9</c:f>
              <c:numCache>
                <c:formatCode>General</c:formatCode>
                <c:ptCount val="10"/>
                <c:pt idx="0">
                  <c:v>3670</c:v>
                </c:pt>
                <c:pt idx="1">
                  <c:v>48170</c:v>
                </c:pt>
                <c:pt idx="2">
                  <c:v>231250</c:v>
                </c:pt>
                <c:pt idx="3">
                  <c:v>241210</c:v>
                </c:pt>
                <c:pt idx="4">
                  <c:v>317670</c:v>
                </c:pt>
                <c:pt idx="5">
                  <c:v>305790</c:v>
                </c:pt>
                <c:pt idx="6">
                  <c:v>206670</c:v>
                </c:pt>
                <c:pt idx="7">
                  <c:v>47890</c:v>
                </c:pt>
                <c:pt idx="8">
                  <c:v>11590</c:v>
                </c:pt>
                <c:pt idx="9">
                  <c:v>4610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3E-4F36-9B5E-551E64BD0E0C}"/>
            </c:ext>
          </c:extLst>
        </c:ser>
        <c:ser>
          <c:idx val="2"/>
          <c:order val="2"/>
          <c:tx>
            <c:v>JK3/32-488</c:v>
          </c:tx>
          <c:spPr>
            <a:ln w="15875" cap="rnd">
              <a:solidFill>
                <a:schemeClr val="accent3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Sheet2!$AJ$7:$AS$7</c:f>
              <c:numCache>
                <c:formatCode>General</c:formatCode>
                <c:ptCount val="10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</c:numCache>
            </c:numRef>
          </c:xVal>
          <c:yVal>
            <c:numRef>
              <c:f>Sheet2!$AJ$10:$AS$10</c:f>
              <c:numCache>
                <c:formatCode>General</c:formatCode>
                <c:ptCount val="10"/>
                <c:pt idx="0">
                  <c:v>1890</c:v>
                </c:pt>
                <c:pt idx="1">
                  <c:v>4080</c:v>
                </c:pt>
                <c:pt idx="2">
                  <c:v>12130</c:v>
                </c:pt>
                <c:pt idx="3">
                  <c:v>25930</c:v>
                </c:pt>
                <c:pt idx="4">
                  <c:v>29060</c:v>
                </c:pt>
                <c:pt idx="5">
                  <c:v>12680</c:v>
                </c:pt>
                <c:pt idx="6">
                  <c:v>7220</c:v>
                </c:pt>
                <c:pt idx="7">
                  <c:v>4890</c:v>
                </c:pt>
                <c:pt idx="8">
                  <c:v>9130</c:v>
                </c:pt>
                <c:pt idx="9">
                  <c:v>2430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3E-4F36-9B5E-551E64BD0E0C}"/>
            </c:ext>
          </c:extLst>
        </c:ser>
        <c:ser>
          <c:idx val="3"/>
          <c:order val="3"/>
          <c:tx>
            <c:v>JK3/32</c:v>
          </c:tx>
          <c:spPr>
            <a:ln w="12700" cap="rnd">
              <a:solidFill>
                <a:schemeClr val="accent4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Sheet2!$AJ$7:$AS$7</c:f>
              <c:numCache>
                <c:formatCode>General</c:formatCode>
                <c:ptCount val="10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</c:numCache>
            </c:numRef>
          </c:xVal>
          <c:yVal>
            <c:numRef>
              <c:f>Sheet2!$AJ$11:$AS$11</c:f>
              <c:numCache>
                <c:formatCode>General</c:formatCode>
                <c:ptCount val="10"/>
                <c:pt idx="0">
                  <c:v>1890</c:v>
                </c:pt>
                <c:pt idx="1">
                  <c:v>1750</c:v>
                </c:pt>
                <c:pt idx="2">
                  <c:v>12950</c:v>
                </c:pt>
                <c:pt idx="3">
                  <c:v>25510</c:v>
                </c:pt>
                <c:pt idx="4">
                  <c:v>28650</c:v>
                </c:pt>
                <c:pt idx="5">
                  <c:v>19370</c:v>
                </c:pt>
                <c:pt idx="6">
                  <c:v>10760</c:v>
                </c:pt>
                <c:pt idx="7">
                  <c:v>8720</c:v>
                </c:pt>
                <c:pt idx="8">
                  <c:v>3800</c:v>
                </c:pt>
                <c:pt idx="9">
                  <c:v>4610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73E-4F36-9B5E-551E64BD0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718944"/>
        <c:axId val="314719336"/>
      </c:scatterChart>
      <c:valAx>
        <c:axId val="31471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719336"/>
        <c:crosses val="autoZero"/>
        <c:crossBetween val="midCat"/>
        <c:majorUnit val="5.000000000000001E-2"/>
      </c:valAx>
      <c:valAx>
        <c:axId val="314719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718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114349764163744"/>
          <c:y val="6.3565584586962237E-2"/>
          <c:w val="0.2350624085516245"/>
          <c:h val="0.384063517198909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60516746277785"/>
          <c:y val="6.305570217882174E-2"/>
          <c:w val="0.62206866619509182"/>
          <c:h val="0.78575628280695575"/>
        </c:manualLayout>
      </c:layout>
      <c:scatterChart>
        <c:scatterStyle val="lineMarker"/>
        <c:varyColors val="0"/>
        <c:ser>
          <c:idx val="1"/>
          <c:order val="0"/>
          <c:tx>
            <c:v>R21</c:v>
          </c:tx>
          <c:spPr>
            <a:ln w="19050" cap="rnd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Sheet2!$AJ$7:$AS$7</c:f>
              <c:numCache>
                <c:formatCode>General</c:formatCode>
                <c:ptCount val="10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</c:numCache>
            </c:numRef>
          </c:xVal>
          <c:yVal>
            <c:numRef>
              <c:f>Sheet2!$AJ$9:$AS$9</c:f>
              <c:numCache>
                <c:formatCode>General</c:formatCode>
                <c:ptCount val="10"/>
                <c:pt idx="0">
                  <c:v>3670</c:v>
                </c:pt>
                <c:pt idx="1">
                  <c:v>48170</c:v>
                </c:pt>
                <c:pt idx="2">
                  <c:v>231250</c:v>
                </c:pt>
                <c:pt idx="3">
                  <c:v>241210</c:v>
                </c:pt>
                <c:pt idx="4">
                  <c:v>317670</c:v>
                </c:pt>
                <c:pt idx="5">
                  <c:v>305790</c:v>
                </c:pt>
                <c:pt idx="6">
                  <c:v>206670</c:v>
                </c:pt>
                <c:pt idx="7">
                  <c:v>47890</c:v>
                </c:pt>
                <c:pt idx="8">
                  <c:v>11590</c:v>
                </c:pt>
                <c:pt idx="9">
                  <c:v>4610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CC-4A7A-BC76-5DF66379457F}"/>
            </c:ext>
          </c:extLst>
        </c:ser>
        <c:ser>
          <c:idx val="2"/>
          <c:order val="1"/>
          <c:tx>
            <c:v>JK3/32-488</c:v>
          </c:tx>
          <c:spPr>
            <a:ln w="15875" cap="rnd">
              <a:solidFill>
                <a:schemeClr val="accent3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Sheet2!$AJ$7:$AS$7</c:f>
              <c:numCache>
                <c:formatCode>General</c:formatCode>
                <c:ptCount val="10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</c:numCache>
            </c:numRef>
          </c:xVal>
          <c:yVal>
            <c:numRef>
              <c:f>Sheet2!$AJ$10:$AS$10</c:f>
              <c:numCache>
                <c:formatCode>General</c:formatCode>
                <c:ptCount val="10"/>
                <c:pt idx="0">
                  <c:v>1890</c:v>
                </c:pt>
                <c:pt idx="1">
                  <c:v>4080</c:v>
                </c:pt>
                <c:pt idx="2">
                  <c:v>12130</c:v>
                </c:pt>
                <c:pt idx="3">
                  <c:v>25930</c:v>
                </c:pt>
                <c:pt idx="4">
                  <c:v>29060</c:v>
                </c:pt>
                <c:pt idx="5">
                  <c:v>12680</c:v>
                </c:pt>
                <c:pt idx="6">
                  <c:v>7220</c:v>
                </c:pt>
                <c:pt idx="7">
                  <c:v>4890</c:v>
                </c:pt>
                <c:pt idx="8">
                  <c:v>9130</c:v>
                </c:pt>
                <c:pt idx="9">
                  <c:v>2430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CC-4A7A-BC76-5DF66379457F}"/>
            </c:ext>
          </c:extLst>
        </c:ser>
        <c:ser>
          <c:idx val="3"/>
          <c:order val="2"/>
          <c:tx>
            <c:v>JK3/32</c:v>
          </c:tx>
          <c:spPr>
            <a:ln w="12700" cap="rnd">
              <a:solidFill>
                <a:schemeClr val="accent4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Sheet2!$AJ$7:$AS$7</c:f>
              <c:numCache>
                <c:formatCode>General</c:formatCode>
                <c:ptCount val="10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</c:numCache>
            </c:numRef>
          </c:xVal>
          <c:yVal>
            <c:numRef>
              <c:f>Sheet2!$AJ$11:$AS$11</c:f>
              <c:numCache>
                <c:formatCode>General</c:formatCode>
                <c:ptCount val="10"/>
                <c:pt idx="0">
                  <c:v>1890</c:v>
                </c:pt>
                <c:pt idx="1">
                  <c:v>1750</c:v>
                </c:pt>
                <c:pt idx="2">
                  <c:v>12950</c:v>
                </c:pt>
                <c:pt idx="3">
                  <c:v>25510</c:v>
                </c:pt>
                <c:pt idx="4">
                  <c:v>28650</c:v>
                </c:pt>
                <c:pt idx="5">
                  <c:v>19370</c:v>
                </c:pt>
                <c:pt idx="6">
                  <c:v>10760</c:v>
                </c:pt>
                <c:pt idx="7">
                  <c:v>8720</c:v>
                </c:pt>
                <c:pt idx="8">
                  <c:v>3800</c:v>
                </c:pt>
                <c:pt idx="9">
                  <c:v>4610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CC-4A7A-BC76-5DF663794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575952"/>
        <c:axId val="317575560"/>
      </c:scatterChart>
      <c:valAx>
        <c:axId val="31757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575560"/>
        <c:crosses val="autoZero"/>
        <c:crossBetween val="midCat"/>
      </c:valAx>
      <c:valAx>
        <c:axId val="317575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575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117679031497342"/>
          <c:y val="0.11215543532447729"/>
          <c:w val="0.20358152006495384"/>
          <c:h val="0.235675640010556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Sheet2!$AW$89:$AW$100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xVal>
          <c:yVal>
            <c:numRef>
              <c:f>Sheet2!$AX$89:$AX$100</c:f>
              <c:numCache>
                <c:formatCode>General</c:formatCode>
                <c:ptCount val="12"/>
                <c:pt idx="0">
                  <c:v>143.83219870522549</c:v>
                </c:pt>
                <c:pt idx="1">
                  <c:v>83.299449071583595</c:v>
                </c:pt>
                <c:pt idx="2">
                  <c:v>19.781298113487544</c:v>
                </c:pt>
                <c:pt idx="3">
                  <c:v>4.40093490882784</c:v>
                </c:pt>
                <c:pt idx="4">
                  <c:v>2.6285035893821069</c:v>
                </c:pt>
                <c:pt idx="5">
                  <c:v>1.7000871839581517</c:v>
                </c:pt>
                <c:pt idx="6">
                  <c:v>1.297371496410618</c:v>
                </c:pt>
                <c:pt idx="7">
                  <c:v>1.0682817340332782</c:v>
                </c:pt>
                <c:pt idx="8">
                  <c:v>0.72344135487580929</c:v>
                </c:pt>
                <c:pt idx="9">
                  <c:v>0.41718451464505008</c:v>
                </c:pt>
                <c:pt idx="10">
                  <c:v>0.67280046003450256</c:v>
                </c:pt>
                <c:pt idx="11">
                  <c:v>0.17844886753603301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92-420E-B515-50607F73D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135608"/>
        <c:axId val="266135216"/>
      </c:scatterChart>
      <c:valAx>
        <c:axId val="266135608"/>
        <c:scaling>
          <c:orientation val="minMax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135216"/>
        <c:crosses val="autoZero"/>
        <c:crossBetween val="midCat"/>
      </c:valAx>
      <c:valAx>
        <c:axId val="266135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135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60516746277785"/>
          <c:y val="6.305570217882174E-2"/>
          <c:w val="0.59426520519026782"/>
          <c:h val="0.78575628280695575"/>
        </c:manualLayout>
      </c:layout>
      <c:scatterChart>
        <c:scatterStyle val="lineMarker"/>
        <c:varyColors val="0"/>
        <c:ser>
          <c:idx val="0"/>
          <c:order val="0"/>
          <c:tx>
            <c:v>Untreated</c:v>
          </c:tx>
          <c:spPr>
            <a:ln w="12700" cap="rnd">
              <a:solidFill>
                <a:schemeClr val="tx2">
                  <a:lumMod val="20000"/>
                  <a:lumOff val="80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Sheet2!$AJ$7:$AU$7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xVal>
          <c:yVal>
            <c:numRef>
              <c:f>Sheet2!$AJ$8:$AU$8</c:f>
              <c:numCache>
                <c:formatCode>General</c:formatCode>
                <c:ptCount val="12"/>
                <c:pt idx="0">
                  <c:v>3940</c:v>
                </c:pt>
                <c:pt idx="1">
                  <c:v>33690</c:v>
                </c:pt>
                <c:pt idx="2">
                  <c:v>166000</c:v>
                </c:pt>
                <c:pt idx="3">
                  <c:v>245450</c:v>
                </c:pt>
                <c:pt idx="4">
                  <c:v>313570</c:v>
                </c:pt>
                <c:pt idx="5">
                  <c:v>341560</c:v>
                </c:pt>
                <c:pt idx="6">
                  <c:v>313030</c:v>
                </c:pt>
                <c:pt idx="7">
                  <c:v>246940</c:v>
                </c:pt>
                <c:pt idx="8">
                  <c:v>67290</c:v>
                </c:pt>
                <c:pt idx="9">
                  <c:v>23600</c:v>
                </c:pt>
                <c:pt idx="10">
                  <c:v>5720</c:v>
                </c:pt>
                <c:pt idx="11">
                  <c:v>26320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A7-4B72-8C9E-F458217EAD5D}"/>
            </c:ext>
          </c:extLst>
        </c:ser>
        <c:ser>
          <c:idx val="1"/>
          <c:order val="1"/>
          <c:tx>
            <c:v>R21</c:v>
          </c:tx>
          <c:spPr>
            <a:ln w="19050" cap="rnd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Sheet2!$AJ$7:$AU$7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xVal>
          <c:yVal>
            <c:numRef>
              <c:f>Sheet2!$AJ$9:$AU$9</c:f>
              <c:numCache>
                <c:formatCode>General</c:formatCode>
                <c:ptCount val="12"/>
                <c:pt idx="0">
                  <c:v>3670</c:v>
                </c:pt>
                <c:pt idx="1">
                  <c:v>48170</c:v>
                </c:pt>
                <c:pt idx="2">
                  <c:v>231250</c:v>
                </c:pt>
                <c:pt idx="3">
                  <c:v>241210</c:v>
                </c:pt>
                <c:pt idx="4">
                  <c:v>317670</c:v>
                </c:pt>
                <c:pt idx="5">
                  <c:v>305790</c:v>
                </c:pt>
                <c:pt idx="6">
                  <c:v>206670</c:v>
                </c:pt>
                <c:pt idx="7">
                  <c:v>47890</c:v>
                </c:pt>
                <c:pt idx="8">
                  <c:v>11590</c:v>
                </c:pt>
                <c:pt idx="9">
                  <c:v>4610</c:v>
                </c:pt>
                <c:pt idx="10">
                  <c:v>2840</c:v>
                </c:pt>
                <c:pt idx="11">
                  <c:v>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A7-4B72-8C9E-F458217EAD5D}"/>
            </c:ext>
          </c:extLst>
        </c:ser>
        <c:ser>
          <c:idx val="2"/>
          <c:order val="2"/>
          <c:tx>
            <c:v>JK3/32-488</c:v>
          </c:tx>
          <c:spPr>
            <a:ln w="15875" cap="rnd">
              <a:solidFill>
                <a:schemeClr val="accent3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Sheet2!$AJ$7:$AU$7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xVal>
          <c:yVal>
            <c:numRef>
              <c:f>Sheet2!$AJ$10:$AU$10</c:f>
              <c:numCache>
                <c:formatCode>General</c:formatCode>
                <c:ptCount val="12"/>
                <c:pt idx="0">
                  <c:v>1890</c:v>
                </c:pt>
                <c:pt idx="1">
                  <c:v>4080</c:v>
                </c:pt>
                <c:pt idx="2">
                  <c:v>12130</c:v>
                </c:pt>
                <c:pt idx="3">
                  <c:v>25930</c:v>
                </c:pt>
                <c:pt idx="4">
                  <c:v>29060</c:v>
                </c:pt>
                <c:pt idx="5">
                  <c:v>12680</c:v>
                </c:pt>
                <c:pt idx="6">
                  <c:v>7220</c:v>
                </c:pt>
                <c:pt idx="7">
                  <c:v>4890</c:v>
                </c:pt>
                <c:pt idx="8">
                  <c:v>9130</c:v>
                </c:pt>
                <c:pt idx="9">
                  <c:v>2430</c:v>
                </c:pt>
                <c:pt idx="10">
                  <c:v>2030</c:v>
                </c:pt>
                <c:pt idx="11">
                  <c:v>1340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A7-4B72-8C9E-F458217EAD5D}"/>
            </c:ext>
          </c:extLst>
        </c:ser>
        <c:ser>
          <c:idx val="3"/>
          <c:order val="3"/>
          <c:tx>
            <c:v>JK3/32</c:v>
          </c:tx>
          <c:spPr>
            <a:ln w="12700" cap="rnd">
              <a:solidFill>
                <a:schemeClr val="accent4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Sheet2!$AJ$7:$AU$7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xVal>
          <c:yVal>
            <c:numRef>
              <c:f>Sheet2!$AJ$11:$AU$11</c:f>
              <c:numCache>
                <c:formatCode>General</c:formatCode>
                <c:ptCount val="12"/>
                <c:pt idx="0">
                  <c:v>1890</c:v>
                </c:pt>
                <c:pt idx="1">
                  <c:v>1750</c:v>
                </c:pt>
                <c:pt idx="2">
                  <c:v>12950</c:v>
                </c:pt>
                <c:pt idx="3">
                  <c:v>25510</c:v>
                </c:pt>
                <c:pt idx="4">
                  <c:v>28650</c:v>
                </c:pt>
                <c:pt idx="5">
                  <c:v>19370</c:v>
                </c:pt>
                <c:pt idx="6">
                  <c:v>10760</c:v>
                </c:pt>
                <c:pt idx="7">
                  <c:v>8720</c:v>
                </c:pt>
                <c:pt idx="8">
                  <c:v>3800</c:v>
                </c:pt>
                <c:pt idx="9">
                  <c:v>4610</c:v>
                </c:pt>
                <c:pt idx="10">
                  <c:v>2300</c:v>
                </c:pt>
                <c:pt idx="11">
                  <c:v>1340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AA7-4B72-8C9E-F458217EA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200136"/>
        <c:axId val="463200528"/>
      </c:scatterChart>
      <c:valAx>
        <c:axId val="463200136"/>
        <c:scaling>
          <c:orientation val="minMax"/>
          <c:max val="1.3"/>
          <c:min val="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00528"/>
        <c:crosses val="autoZero"/>
        <c:crossBetween val="midCat"/>
        <c:majorUnit val="5.000000000000001E-2"/>
      </c:valAx>
      <c:valAx>
        <c:axId val="463200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00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46046647150168"/>
          <c:y val="9.6152605495440038E-2"/>
          <c:w val="0.2350624085516245"/>
          <c:h val="0.384063517198909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55326374514886"/>
          <c:y val="5.5228419518360251E-2"/>
          <c:w val="0.6382205042394683"/>
          <c:h val="0.81586786785515308"/>
        </c:manualLayout>
      </c:layout>
      <c:barChart>
        <c:barDir val="col"/>
        <c:grouping val="clustered"/>
        <c:varyColors val="0"/>
        <c:ser>
          <c:idx val="0"/>
          <c:order val="0"/>
          <c:tx>
            <c:v>JK3/32 (nM)</c:v>
          </c:tx>
          <c:spPr>
            <a:solidFill>
              <a:schemeClr val="tx2">
                <a:lumMod val="20000"/>
                <a:lumOff val="8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val>
            <c:numRef>
              <c:f>Sheet2!$AO$78:$AO$89</c:f>
              <c:numCache>
                <c:formatCode>General</c:formatCode>
                <c:ptCount val="12"/>
                <c:pt idx="0">
                  <c:v>143.83219870522549</c:v>
                </c:pt>
                <c:pt idx="1">
                  <c:v>83.299449071583595</c:v>
                </c:pt>
                <c:pt idx="2">
                  <c:v>19.781298113487544</c:v>
                </c:pt>
                <c:pt idx="3">
                  <c:v>4.40093490882784</c:v>
                </c:pt>
                <c:pt idx="4">
                  <c:v>2.6285035893821069</c:v>
                </c:pt>
                <c:pt idx="5">
                  <c:v>1.7000871839581517</c:v>
                </c:pt>
                <c:pt idx="6">
                  <c:v>1.297371496410618</c:v>
                </c:pt>
                <c:pt idx="7">
                  <c:v>1.0682817340332782</c:v>
                </c:pt>
                <c:pt idx="8">
                  <c:v>0.72344135487580929</c:v>
                </c:pt>
                <c:pt idx="9">
                  <c:v>0.41718451464505008</c:v>
                </c:pt>
                <c:pt idx="10">
                  <c:v>0.67280046003450256</c:v>
                </c:pt>
                <c:pt idx="11">
                  <c:v>0.17844886753603301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2E-46CF-ADB5-0F72A4546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905680"/>
        <c:axId val="314906072"/>
      </c:barChart>
      <c:lineChart>
        <c:grouping val="standard"/>
        <c:varyColors val="0"/>
        <c:ser>
          <c:idx val="1"/>
          <c:order val="1"/>
          <c:tx>
            <c:v>Density (g/mL)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Sheet2!$AW$89:$AW$100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2E-46CF-ADB5-0F72A4546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9472896"/>
        <c:axId val="579473880"/>
      </c:lineChart>
      <c:catAx>
        <c:axId val="31490568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06072"/>
        <c:crossesAt val="0.1"/>
        <c:auto val="1"/>
        <c:lblAlgn val="ctr"/>
        <c:lblOffset val="100"/>
        <c:noMultiLvlLbl val="0"/>
      </c:catAx>
      <c:valAx>
        <c:axId val="314906072"/>
        <c:scaling>
          <c:logBase val="10"/>
          <c:orientation val="minMax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05680"/>
        <c:crosses val="autoZero"/>
        <c:crossBetween val="between"/>
      </c:valAx>
      <c:valAx>
        <c:axId val="579473880"/>
        <c:scaling>
          <c:orientation val="minMax"/>
          <c:max val="1.3"/>
          <c:min val="1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472896"/>
        <c:crosses val="max"/>
        <c:crossBetween val="between"/>
      </c:valAx>
      <c:catAx>
        <c:axId val="579472896"/>
        <c:scaling>
          <c:orientation val="minMax"/>
        </c:scaling>
        <c:delete val="1"/>
        <c:axPos val="b"/>
        <c:majorTickMark val="out"/>
        <c:minorTickMark val="none"/>
        <c:tickLblPos val="nextTo"/>
        <c:crossAx val="579473880"/>
        <c:crossesAt val="1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6896364502243114"/>
          <c:y val="6.1422069703792229E-2"/>
          <c:w val="0.43380629332661291"/>
          <c:h val="0.138974304149364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Sheet2!$E$12:$P$12</c:f>
              <c:numCache>
                <c:formatCode>General</c:formatCode>
                <c:ptCount val="12"/>
                <c:pt idx="0">
                  <c:v>91.75</c:v>
                </c:pt>
                <c:pt idx="1">
                  <c:v>1204.25</c:v>
                </c:pt>
                <c:pt idx="2">
                  <c:v>5781.25</c:v>
                </c:pt>
                <c:pt idx="3">
                  <c:v>6030.25</c:v>
                </c:pt>
                <c:pt idx="4">
                  <c:v>7941.75</c:v>
                </c:pt>
                <c:pt idx="5">
                  <c:v>7644.75</c:v>
                </c:pt>
                <c:pt idx="6">
                  <c:v>5166.75</c:v>
                </c:pt>
                <c:pt idx="7">
                  <c:v>1197.25</c:v>
                </c:pt>
                <c:pt idx="8">
                  <c:v>289.75</c:v>
                </c:pt>
                <c:pt idx="9">
                  <c:v>115.25</c:v>
                </c:pt>
                <c:pt idx="10">
                  <c:v>71</c:v>
                </c:pt>
                <c:pt idx="1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A9-48A4-A8A4-D047ED328748}"/>
            </c:ext>
          </c:extLst>
        </c:ser>
        <c:ser>
          <c:idx val="1"/>
          <c:order val="1"/>
          <c:val>
            <c:numRef>
              <c:f>Sheet2!$E$13:$P$13</c:f>
              <c:numCache>
                <c:formatCode>General</c:formatCode>
                <c:ptCount val="12"/>
                <c:pt idx="0">
                  <c:v>47.25</c:v>
                </c:pt>
                <c:pt idx="1">
                  <c:v>102</c:v>
                </c:pt>
                <c:pt idx="2">
                  <c:v>303.25</c:v>
                </c:pt>
                <c:pt idx="3">
                  <c:v>648.25</c:v>
                </c:pt>
                <c:pt idx="4">
                  <c:v>726.5</c:v>
                </c:pt>
                <c:pt idx="5">
                  <c:v>317</c:v>
                </c:pt>
                <c:pt idx="6">
                  <c:v>180.5</c:v>
                </c:pt>
                <c:pt idx="7">
                  <c:v>122.25</c:v>
                </c:pt>
                <c:pt idx="8">
                  <c:v>228.25</c:v>
                </c:pt>
                <c:pt idx="9">
                  <c:v>60.75</c:v>
                </c:pt>
                <c:pt idx="10">
                  <c:v>50.75</c:v>
                </c:pt>
                <c:pt idx="11">
                  <c:v>33.5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A9-48A4-A8A4-D047ED328748}"/>
            </c:ext>
          </c:extLst>
        </c:ser>
        <c:ser>
          <c:idx val="2"/>
          <c:order val="2"/>
          <c:val>
            <c:numRef>
              <c:f>Sheet2!$E$14:$P$14</c:f>
              <c:numCache>
                <c:formatCode>General</c:formatCode>
                <c:ptCount val="12"/>
                <c:pt idx="0">
                  <c:v>47.25</c:v>
                </c:pt>
                <c:pt idx="1">
                  <c:v>43.75</c:v>
                </c:pt>
                <c:pt idx="2">
                  <c:v>323.75</c:v>
                </c:pt>
                <c:pt idx="3">
                  <c:v>637.75</c:v>
                </c:pt>
                <c:pt idx="4">
                  <c:v>716.25</c:v>
                </c:pt>
                <c:pt idx="5">
                  <c:v>484.25</c:v>
                </c:pt>
                <c:pt idx="6">
                  <c:v>269</c:v>
                </c:pt>
                <c:pt idx="7">
                  <c:v>218</c:v>
                </c:pt>
                <c:pt idx="8">
                  <c:v>95</c:v>
                </c:pt>
                <c:pt idx="9">
                  <c:v>115.25</c:v>
                </c:pt>
                <c:pt idx="10">
                  <c:v>57.5</c:v>
                </c:pt>
                <c:pt idx="11">
                  <c:v>33.5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A9-48A4-A8A4-D047ED328748}"/>
            </c:ext>
          </c:extLst>
        </c:ser>
        <c:ser>
          <c:idx val="3"/>
          <c:order val="3"/>
          <c:val>
            <c:numRef>
              <c:f>Sheet2!$E$15:$P$15</c:f>
              <c:numCache>
                <c:formatCode>General</c:formatCode>
                <c:ptCount val="12"/>
                <c:pt idx="0">
                  <c:v>78</c:v>
                </c:pt>
                <c:pt idx="1">
                  <c:v>57.25</c:v>
                </c:pt>
                <c:pt idx="2">
                  <c:v>559.25</c:v>
                </c:pt>
                <c:pt idx="3">
                  <c:v>1190.5</c:v>
                </c:pt>
                <c:pt idx="4">
                  <c:v>1269.25</c:v>
                </c:pt>
                <c:pt idx="5">
                  <c:v>829</c:v>
                </c:pt>
                <c:pt idx="6">
                  <c:v>467</c:v>
                </c:pt>
                <c:pt idx="7">
                  <c:v>303.25</c:v>
                </c:pt>
                <c:pt idx="8">
                  <c:v>163.25</c:v>
                </c:pt>
                <c:pt idx="9">
                  <c:v>119.25</c:v>
                </c:pt>
                <c:pt idx="10">
                  <c:v>47.25</c:v>
                </c:pt>
                <c:pt idx="11">
                  <c:v>54.25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AA9-48A4-A8A4-D047ED328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910488"/>
        <c:axId val="313910872"/>
      </c:lineChart>
      <c:catAx>
        <c:axId val="313910488"/>
        <c:scaling>
          <c:orientation val="minMax"/>
        </c:scaling>
        <c:delete val="0"/>
        <c:axPos val="b"/>
        <c:majorTickMark val="out"/>
        <c:minorTickMark val="none"/>
        <c:tickLblPos val="nextTo"/>
        <c:crossAx val="313910872"/>
        <c:crosses val="autoZero"/>
        <c:auto val="1"/>
        <c:lblAlgn val="ctr"/>
        <c:lblOffset val="100"/>
        <c:noMultiLvlLbl val="0"/>
      </c:catAx>
      <c:valAx>
        <c:axId val="313910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3910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Sheet2!$E$8:$P$8</c:f>
              <c:numCache>
                <c:formatCode>General</c:formatCode>
                <c:ptCount val="12"/>
                <c:pt idx="0">
                  <c:v>98.5</c:v>
                </c:pt>
                <c:pt idx="1">
                  <c:v>842.25</c:v>
                </c:pt>
                <c:pt idx="2">
                  <c:v>4150</c:v>
                </c:pt>
                <c:pt idx="3">
                  <c:v>6136.25</c:v>
                </c:pt>
                <c:pt idx="4">
                  <c:v>7839.25</c:v>
                </c:pt>
                <c:pt idx="5">
                  <c:v>8539</c:v>
                </c:pt>
                <c:pt idx="6">
                  <c:v>7825.75</c:v>
                </c:pt>
                <c:pt idx="7">
                  <c:v>6173.5</c:v>
                </c:pt>
                <c:pt idx="8">
                  <c:v>1682.25</c:v>
                </c:pt>
                <c:pt idx="9">
                  <c:v>590</c:v>
                </c:pt>
                <c:pt idx="10">
                  <c:v>143</c:v>
                </c:pt>
                <c:pt idx="11">
                  <c:v>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27-4790-8CB0-2199E8F2B165}"/>
            </c:ext>
          </c:extLst>
        </c:ser>
        <c:ser>
          <c:idx val="1"/>
          <c:order val="1"/>
          <c:val>
            <c:numRef>
              <c:f>Sheet2!$E$9:$P$9</c:f>
              <c:numCache>
                <c:formatCode>General</c:formatCode>
                <c:ptCount val="12"/>
                <c:pt idx="0">
                  <c:v>33.5</c:v>
                </c:pt>
                <c:pt idx="1">
                  <c:v>43.75</c:v>
                </c:pt>
                <c:pt idx="2">
                  <c:v>47</c:v>
                </c:pt>
                <c:pt idx="3">
                  <c:v>64.25</c:v>
                </c:pt>
                <c:pt idx="4">
                  <c:v>50.5</c:v>
                </c:pt>
                <c:pt idx="5">
                  <c:v>33.5</c:v>
                </c:pt>
                <c:pt idx="6">
                  <c:v>47.25</c:v>
                </c:pt>
                <c:pt idx="7">
                  <c:v>40.25</c:v>
                </c:pt>
                <c:pt idx="8">
                  <c:v>23.25</c:v>
                </c:pt>
                <c:pt idx="9">
                  <c:v>40.25</c:v>
                </c:pt>
                <c:pt idx="10">
                  <c:v>26.75</c:v>
                </c:pt>
                <c:pt idx="11">
                  <c:v>33.75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27-4790-8CB0-2199E8F2B165}"/>
            </c:ext>
          </c:extLst>
        </c:ser>
        <c:ser>
          <c:idx val="2"/>
          <c:order val="2"/>
          <c:val>
            <c:numRef>
              <c:f>Sheet2!$E$10:$P$10</c:f>
              <c:numCache>
                <c:formatCode>General</c:formatCode>
                <c:ptCount val="12"/>
                <c:pt idx="0">
                  <c:v>218</c:v>
                </c:pt>
                <c:pt idx="1">
                  <c:v>771</c:v>
                </c:pt>
                <c:pt idx="2">
                  <c:v>4740</c:v>
                </c:pt>
                <c:pt idx="3">
                  <c:v>6600.5</c:v>
                </c:pt>
                <c:pt idx="4">
                  <c:v>8921.5</c:v>
                </c:pt>
                <c:pt idx="5">
                  <c:v>9576.5</c:v>
                </c:pt>
                <c:pt idx="6">
                  <c:v>10579.75</c:v>
                </c:pt>
                <c:pt idx="7">
                  <c:v>16310.5</c:v>
                </c:pt>
                <c:pt idx="8">
                  <c:v>5368.5</c:v>
                </c:pt>
                <c:pt idx="9">
                  <c:v>11225</c:v>
                </c:pt>
                <c:pt idx="10">
                  <c:v>4525</c:v>
                </c:pt>
                <c:pt idx="11">
                  <c:v>10962.25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27-4790-8CB0-2199E8F2B165}"/>
            </c:ext>
          </c:extLst>
        </c:ser>
        <c:ser>
          <c:idx val="3"/>
          <c:order val="3"/>
          <c:val>
            <c:numRef>
              <c:f>Sheet2!$E$11:$P$11</c:f>
              <c:numCache>
                <c:formatCode>General</c:formatCode>
                <c:ptCount val="12"/>
                <c:pt idx="0">
                  <c:v>641.25</c:v>
                </c:pt>
                <c:pt idx="1">
                  <c:v>788</c:v>
                </c:pt>
                <c:pt idx="2">
                  <c:v>296.25</c:v>
                </c:pt>
                <c:pt idx="3">
                  <c:v>395.5</c:v>
                </c:pt>
                <c:pt idx="4">
                  <c:v>764</c:v>
                </c:pt>
                <c:pt idx="5">
                  <c:v>2357.75</c:v>
                </c:pt>
                <c:pt idx="6">
                  <c:v>7829</c:v>
                </c:pt>
                <c:pt idx="7">
                  <c:v>7743.75</c:v>
                </c:pt>
                <c:pt idx="8">
                  <c:v>3576.5</c:v>
                </c:pt>
                <c:pt idx="9">
                  <c:v>11092</c:v>
                </c:pt>
                <c:pt idx="10">
                  <c:v>6668.75</c:v>
                </c:pt>
                <c:pt idx="11">
                  <c:v>10487.75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27-4790-8CB0-2199E8F2B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018240"/>
        <c:axId val="314018624"/>
      </c:lineChart>
      <c:catAx>
        <c:axId val="314018240"/>
        <c:scaling>
          <c:orientation val="minMax"/>
        </c:scaling>
        <c:delete val="0"/>
        <c:axPos val="b"/>
        <c:majorTickMark val="out"/>
        <c:minorTickMark val="none"/>
        <c:tickLblPos val="nextTo"/>
        <c:crossAx val="314018624"/>
        <c:crosses val="autoZero"/>
        <c:auto val="1"/>
        <c:lblAlgn val="ctr"/>
        <c:lblOffset val="100"/>
        <c:noMultiLvlLbl val="0"/>
      </c:catAx>
      <c:valAx>
        <c:axId val="314018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4018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Sheet2!$AJ$7:$AU$7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xVal>
          <c:yVal>
            <c:numRef>
              <c:f>Sheet2!$AJ$8:$AU$8</c:f>
              <c:numCache>
                <c:formatCode>General</c:formatCode>
                <c:ptCount val="12"/>
                <c:pt idx="0">
                  <c:v>3940</c:v>
                </c:pt>
                <c:pt idx="1">
                  <c:v>33690</c:v>
                </c:pt>
                <c:pt idx="2">
                  <c:v>166000</c:v>
                </c:pt>
                <c:pt idx="3">
                  <c:v>245450</c:v>
                </c:pt>
                <c:pt idx="4">
                  <c:v>313570</c:v>
                </c:pt>
                <c:pt idx="5">
                  <c:v>341560</c:v>
                </c:pt>
                <c:pt idx="6">
                  <c:v>313030</c:v>
                </c:pt>
                <c:pt idx="7">
                  <c:v>246940</c:v>
                </c:pt>
                <c:pt idx="8">
                  <c:v>67290</c:v>
                </c:pt>
                <c:pt idx="9">
                  <c:v>23600</c:v>
                </c:pt>
                <c:pt idx="10">
                  <c:v>5720</c:v>
                </c:pt>
                <c:pt idx="11">
                  <c:v>26320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99-46DD-9A08-2F12E1E94350}"/>
            </c:ext>
          </c:extLst>
        </c:ser>
        <c:ser>
          <c:idx val="1"/>
          <c:order val="1"/>
          <c:xVal>
            <c:numRef>
              <c:f>Sheet2!$AJ$7:$AU$7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xVal>
          <c:yVal>
            <c:numRef>
              <c:f>Sheet2!$AJ$9:$AU$9</c:f>
              <c:numCache>
                <c:formatCode>General</c:formatCode>
                <c:ptCount val="12"/>
                <c:pt idx="0">
                  <c:v>3670</c:v>
                </c:pt>
                <c:pt idx="1">
                  <c:v>48170</c:v>
                </c:pt>
                <c:pt idx="2">
                  <c:v>231250</c:v>
                </c:pt>
                <c:pt idx="3">
                  <c:v>241210</c:v>
                </c:pt>
                <c:pt idx="4">
                  <c:v>317670</c:v>
                </c:pt>
                <c:pt idx="5">
                  <c:v>305790</c:v>
                </c:pt>
                <c:pt idx="6">
                  <c:v>206670</c:v>
                </c:pt>
                <c:pt idx="7">
                  <c:v>47890</c:v>
                </c:pt>
                <c:pt idx="8">
                  <c:v>11590</c:v>
                </c:pt>
                <c:pt idx="9">
                  <c:v>4610</c:v>
                </c:pt>
                <c:pt idx="10">
                  <c:v>2840</c:v>
                </c:pt>
                <c:pt idx="11">
                  <c:v>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99-46DD-9A08-2F12E1E94350}"/>
            </c:ext>
          </c:extLst>
        </c:ser>
        <c:ser>
          <c:idx val="2"/>
          <c:order val="2"/>
          <c:xVal>
            <c:numRef>
              <c:f>Sheet2!$AJ$7:$AU$7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xVal>
          <c:yVal>
            <c:numRef>
              <c:f>Sheet2!$AJ$10:$AU$10</c:f>
              <c:numCache>
                <c:formatCode>General</c:formatCode>
                <c:ptCount val="12"/>
                <c:pt idx="0">
                  <c:v>1890</c:v>
                </c:pt>
                <c:pt idx="1">
                  <c:v>4080</c:v>
                </c:pt>
                <c:pt idx="2">
                  <c:v>12130</c:v>
                </c:pt>
                <c:pt idx="3">
                  <c:v>25930</c:v>
                </c:pt>
                <c:pt idx="4">
                  <c:v>29060</c:v>
                </c:pt>
                <c:pt idx="5">
                  <c:v>12680</c:v>
                </c:pt>
                <c:pt idx="6">
                  <c:v>7220</c:v>
                </c:pt>
                <c:pt idx="7">
                  <c:v>4890</c:v>
                </c:pt>
                <c:pt idx="8">
                  <c:v>9130</c:v>
                </c:pt>
                <c:pt idx="9">
                  <c:v>2430</c:v>
                </c:pt>
                <c:pt idx="10">
                  <c:v>2030</c:v>
                </c:pt>
                <c:pt idx="11">
                  <c:v>1340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99-46DD-9A08-2F12E1E94350}"/>
            </c:ext>
          </c:extLst>
        </c:ser>
        <c:ser>
          <c:idx val="3"/>
          <c:order val="3"/>
          <c:xVal>
            <c:numRef>
              <c:f>Sheet2!$AJ$7:$AU$7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xVal>
          <c:yVal>
            <c:numRef>
              <c:f>Sheet2!$AJ$11:$AU$11</c:f>
              <c:numCache>
                <c:formatCode>General</c:formatCode>
                <c:ptCount val="12"/>
                <c:pt idx="0">
                  <c:v>1890</c:v>
                </c:pt>
                <c:pt idx="1">
                  <c:v>1750</c:v>
                </c:pt>
                <c:pt idx="2">
                  <c:v>12950</c:v>
                </c:pt>
                <c:pt idx="3">
                  <c:v>25510</c:v>
                </c:pt>
                <c:pt idx="4">
                  <c:v>28650</c:v>
                </c:pt>
                <c:pt idx="5">
                  <c:v>19370</c:v>
                </c:pt>
                <c:pt idx="6">
                  <c:v>10760</c:v>
                </c:pt>
                <c:pt idx="7">
                  <c:v>8720</c:v>
                </c:pt>
                <c:pt idx="8">
                  <c:v>3800</c:v>
                </c:pt>
                <c:pt idx="9">
                  <c:v>4610</c:v>
                </c:pt>
                <c:pt idx="10">
                  <c:v>2300</c:v>
                </c:pt>
                <c:pt idx="11">
                  <c:v>1340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99-46DD-9A08-2F12E1E94350}"/>
            </c:ext>
          </c:extLst>
        </c:ser>
        <c:ser>
          <c:idx val="4"/>
          <c:order val="4"/>
          <c:xVal>
            <c:numRef>
              <c:f>Sheet2!$AJ$7:$AU$7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xVal>
          <c:yVal>
            <c:numRef>
              <c:f>Sheet2!$AJ$12:$AU$12</c:f>
              <c:numCache>
                <c:formatCode>General</c:formatCode>
                <c:ptCount val="12"/>
                <c:pt idx="0">
                  <c:v>3120</c:v>
                </c:pt>
                <c:pt idx="1">
                  <c:v>2290</c:v>
                </c:pt>
                <c:pt idx="2">
                  <c:v>22370</c:v>
                </c:pt>
                <c:pt idx="3">
                  <c:v>47620</c:v>
                </c:pt>
                <c:pt idx="4">
                  <c:v>50770</c:v>
                </c:pt>
                <c:pt idx="5">
                  <c:v>33160</c:v>
                </c:pt>
                <c:pt idx="6">
                  <c:v>18680</c:v>
                </c:pt>
                <c:pt idx="7">
                  <c:v>12130</c:v>
                </c:pt>
                <c:pt idx="8">
                  <c:v>6530</c:v>
                </c:pt>
                <c:pt idx="9">
                  <c:v>4770</c:v>
                </c:pt>
                <c:pt idx="10">
                  <c:v>1890</c:v>
                </c:pt>
                <c:pt idx="11">
                  <c:v>2170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99-46DD-9A08-2F12E1E94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627040"/>
        <c:axId val="313627432"/>
      </c:scatterChart>
      <c:valAx>
        <c:axId val="313627040"/>
        <c:scaling>
          <c:orientation val="minMax"/>
          <c:max val="1.3"/>
          <c:min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313627432"/>
        <c:crosses val="autoZero"/>
        <c:crossBetween val="midCat"/>
      </c:valAx>
      <c:valAx>
        <c:axId val="313627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3627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Sheet2!$AJ$8:$AU$8</c:f>
              <c:numCache>
                <c:formatCode>General</c:formatCode>
                <c:ptCount val="12"/>
                <c:pt idx="0">
                  <c:v>3940</c:v>
                </c:pt>
                <c:pt idx="1">
                  <c:v>33690</c:v>
                </c:pt>
                <c:pt idx="2">
                  <c:v>166000</c:v>
                </c:pt>
                <c:pt idx="3">
                  <c:v>245450</c:v>
                </c:pt>
                <c:pt idx="4">
                  <c:v>313570</c:v>
                </c:pt>
                <c:pt idx="5">
                  <c:v>341560</c:v>
                </c:pt>
                <c:pt idx="6">
                  <c:v>313030</c:v>
                </c:pt>
                <c:pt idx="7">
                  <c:v>246940</c:v>
                </c:pt>
                <c:pt idx="8">
                  <c:v>67290</c:v>
                </c:pt>
                <c:pt idx="9">
                  <c:v>23600</c:v>
                </c:pt>
                <c:pt idx="10">
                  <c:v>5720</c:v>
                </c:pt>
                <c:pt idx="11">
                  <c:v>26320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7D-4A22-9036-9E6B186526F3}"/>
            </c:ext>
          </c:extLst>
        </c:ser>
        <c:ser>
          <c:idx val="1"/>
          <c:order val="1"/>
          <c:val>
            <c:numRef>
              <c:f>Sheet2!$AJ$9:$AU$9</c:f>
              <c:numCache>
                <c:formatCode>General</c:formatCode>
                <c:ptCount val="12"/>
                <c:pt idx="0">
                  <c:v>3670</c:v>
                </c:pt>
                <c:pt idx="1">
                  <c:v>48170</c:v>
                </c:pt>
                <c:pt idx="2">
                  <c:v>231250</c:v>
                </c:pt>
                <c:pt idx="3">
                  <c:v>241210</c:v>
                </c:pt>
                <c:pt idx="4">
                  <c:v>317670</c:v>
                </c:pt>
                <c:pt idx="5">
                  <c:v>305790</c:v>
                </c:pt>
                <c:pt idx="6">
                  <c:v>206670</c:v>
                </c:pt>
                <c:pt idx="7">
                  <c:v>47890</c:v>
                </c:pt>
                <c:pt idx="8">
                  <c:v>11590</c:v>
                </c:pt>
                <c:pt idx="9">
                  <c:v>4610</c:v>
                </c:pt>
                <c:pt idx="10">
                  <c:v>2840</c:v>
                </c:pt>
                <c:pt idx="11">
                  <c:v>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7D-4A22-9036-9E6B186526F3}"/>
            </c:ext>
          </c:extLst>
        </c:ser>
        <c:ser>
          <c:idx val="2"/>
          <c:order val="2"/>
          <c:val>
            <c:numRef>
              <c:f>Sheet2!$AJ$10:$AU$10</c:f>
              <c:numCache>
                <c:formatCode>General</c:formatCode>
                <c:ptCount val="12"/>
                <c:pt idx="0">
                  <c:v>1890</c:v>
                </c:pt>
                <c:pt idx="1">
                  <c:v>4080</c:v>
                </c:pt>
                <c:pt idx="2">
                  <c:v>12130</c:v>
                </c:pt>
                <c:pt idx="3">
                  <c:v>25930</c:v>
                </c:pt>
                <c:pt idx="4">
                  <c:v>29060</c:v>
                </c:pt>
                <c:pt idx="5">
                  <c:v>12680</c:v>
                </c:pt>
                <c:pt idx="6">
                  <c:v>7220</c:v>
                </c:pt>
                <c:pt idx="7">
                  <c:v>4890</c:v>
                </c:pt>
                <c:pt idx="8">
                  <c:v>9130</c:v>
                </c:pt>
                <c:pt idx="9">
                  <c:v>2430</c:v>
                </c:pt>
                <c:pt idx="10">
                  <c:v>2030</c:v>
                </c:pt>
                <c:pt idx="11">
                  <c:v>1340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7D-4A22-9036-9E6B186526F3}"/>
            </c:ext>
          </c:extLst>
        </c:ser>
        <c:ser>
          <c:idx val="3"/>
          <c:order val="3"/>
          <c:val>
            <c:numRef>
              <c:f>Sheet2!$AJ$11:$AU$11</c:f>
              <c:numCache>
                <c:formatCode>General</c:formatCode>
                <c:ptCount val="12"/>
                <c:pt idx="0">
                  <c:v>1890</c:v>
                </c:pt>
                <c:pt idx="1">
                  <c:v>1750</c:v>
                </c:pt>
                <c:pt idx="2">
                  <c:v>12950</c:v>
                </c:pt>
                <c:pt idx="3">
                  <c:v>25510</c:v>
                </c:pt>
                <c:pt idx="4">
                  <c:v>28650</c:v>
                </c:pt>
                <c:pt idx="5">
                  <c:v>19370</c:v>
                </c:pt>
                <c:pt idx="6">
                  <c:v>10760</c:v>
                </c:pt>
                <c:pt idx="7">
                  <c:v>8720</c:v>
                </c:pt>
                <c:pt idx="8">
                  <c:v>3800</c:v>
                </c:pt>
                <c:pt idx="9">
                  <c:v>4610</c:v>
                </c:pt>
                <c:pt idx="10">
                  <c:v>2300</c:v>
                </c:pt>
                <c:pt idx="11">
                  <c:v>1340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7D-4A22-9036-9E6B186526F3}"/>
            </c:ext>
          </c:extLst>
        </c:ser>
        <c:ser>
          <c:idx val="4"/>
          <c:order val="4"/>
          <c:val>
            <c:numRef>
              <c:f>Sheet2!$AJ$12:$AU$12</c:f>
              <c:numCache>
                <c:formatCode>General</c:formatCode>
                <c:ptCount val="12"/>
                <c:pt idx="0">
                  <c:v>3120</c:v>
                </c:pt>
                <c:pt idx="1">
                  <c:v>2290</c:v>
                </c:pt>
                <c:pt idx="2">
                  <c:v>22370</c:v>
                </c:pt>
                <c:pt idx="3">
                  <c:v>47620</c:v>
                </c:pt>
                <c:pt idx="4">
                  <c:v>50770</c:v>
                </c:pt>
                <c:pt idx="5">
                  <c:v>33160</c:v>
                </c:pt>
                <c:pt idx="6">
                  <c:v>18680</c:v>
                </c:pt>
                <c:pt idx="7">
                  <c:v>12130</c:v>
                </c:pt>
                <c:pt idx="8">
                  <c:v>6530</c:v>
                </c:pt>
                <c:pt idx="9">
                  <c:v>4770</c:v>
                </c:pt>
                <c:pt idx="10">
                  <c:v>1890</c:v>
                </c:pt>
                <c:pt idx="11">
                  <c:v>2170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7D-4A22-9036-9E6B18652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607352"/>
        <c:axId val="314607744"/>
      </c:lineChart>
      <c:catAx>
        <c:axId val="314607352"/>
        <c:scaling>
          <c:orientation val="minMax"/>
        </c:scaling>
        <c:delete val="0"/>
        <c:axPos val="b"/>
        <c:majorTickMark val="out"/>
        <c:minorTickMark val="none"/>
        <c:tickLblPos val="nextTo"/>
        <c:crossAx val="314607744"/>
        <c:crosses val="autoZero"/>
        <c:auto val="1"/>
        <c:lblAlgn val="ctr"/>
        <c:lblOffset val="100"/>
        <c:noMultiLvlLbl val="0"/>
      </c:catAx>
      <c:valAx>
        <c:axId val="314607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4607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32174103237096"/>
          <c:y val="5.1400554097404488E-2"/>
          <c:w val="0.64698337707786524"/>
          <c:h val="0.8326195683872849"/>
        </c:manualLayout>
      </c:layout>
      <c:lineChart>
        <c:grouping val="standard"/>
        <c:varyColors val="0"/>
        <c:ser>
          <c:idx val="1"/>
          <c:order val="0"/>
          <c:tx>
            <c:strRef>
              <c:f>Sheet2!$AI$9</c:f>
              <c:strCache>
                <c:ptCount val="1"/>
                <c:pt idx="0">
                  <c:v>J4 + R21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val>
            <c:numRef>
              <c:f>Sheet2!$AJ$9:$AU$9</c:f>
              <c:numCache>
                <c:formatCode>General</c:formatCode>
                <c:ptCount val="12"/>
                <c:pt idx="0">
                  <c:v>3670</c:v>
                </c:pt>
                <c:pt idx="1">
                  <c:v>48170</c:v>
                </c:pt>
                <c:pt idx="2">
                  <c:v>231250</c:v>
                </c:pt>
                <c:pt idx="3">
                  <c:v>241210</c:v>
                </c:pt>
                <c:pt idx="4">
                  <c:v>317670</c:v>
                </c:pt>
                <c:pt idx="5">
                  <c:v>305790</c:v>
                </c:pt>
                <c:pt idx="6">
                  <c:v>206670</c:v>
                </c:pt>
                <c:pt idx="7">
                  <c:v>47890</c:v>
                </c:pt>
                <c:pt idx="8">
                  <c:v>11590</c:v>
                </c:pt>
                <c:pt idx="9">
                  <c:v>4610</c:v>
                </c:pt>
                <c:pt idx="10">
                  <c:v>2840</c:v>
                </c:pt>
                <c:pt idx="11">
                  <c:v>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18-4F4E-A96D-73BC976ADB80}"/>
            </c:ext>
          </c:extLst>
        </c:ser>
        <c:ser>
          <c:idx val="2"/>
          <c:order val="1"/>
          <c:tx>
            <c:strRef>
              <c:f>Sheet2!$AI$10</c:f>
              <c:strCache>
                <c:ptCount val="1"/>
                <c:pt idx="0">
                  <c:v>J4 + Alexa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val>
            <c:numRef>
              <c:f>Sheet2!$AJ$10:$AU$10</c:f>
              <c:numCache>
                <c:formatCode>General</c:formatCode>
                <c:ptCount val="12"/>
                <c:pt idx="0">
                  <c:v>1890</c:v>
                </c:pt>
                <c:pt idx="1">
                  <c:v>4080</c:v>
                </c:pt>
                <c:pt idx="2">
                  <c:v>12130</c:v>
                </c:pt>
                <c:pt idx="3">
                  <c:v>25930</c:v>
                </c:pt>
                <c:pt idx="4">
                  <c:v>29060</c:v>
                </c:pt>
                <c:pt idx="5">
                  <c:v>12680</c:v>
                </c:pt>
                <c:pt idx="6">
                  <c:v>7220</c:v>
                </c:pt>
                <c:pt idx="7">
                  <c:v>4890</c:v>
                </c:pt>
                <c:pt idx="8">
                  <c:v>9130</c:v>
                </c:pt>
                <c:pt idx="9">
                  <c:v>2430</c:v>
                </c:pt>
                <c:pt idx="10">
                  <c:v>2030</c:v>
                </c:pt>
                <c:pt idx="11">
                  <c:v>1340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18-4F4E-A96D-73BC976ADB80}"/>
            </c:ext>
          </c:extLst>
        </c:ser>
        <c:ser>
          <c:idx val="3"/>
          <c:order val="2"/>
          <c:tx>
            <c:strRef>
              <c:f>Sheet2!$AI$11</c:f>
              <c:strCache>
                <c:ptCount val="1"/>
                <c:pt idx="0">
                  <c:v>J4 + JK3/32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</c:spPr>
          </c:marker>
          <c:val>
            <c:numRef>
              <c:f>Sheet2!$AJ$11:$AU$11</c:f>
              <c:numCache>
                <c:formatCode>General</c:formatCode>
                <c:ptCount val="12"/>
                <c:pt idx="0">
                  <c:v>1890</c:v>
                </c:pt>
                <c:pt idx="1">
                  <c:v>1750</c:v>
                </c:pt>
                <c:pt idx="2">
                  <c:v>12950</c:v>
                </c:pt>
                <c:pt idx="3">
                  <c:v>25510</c:v>
                </c:pt>
                <c:pt idx="4">
                  <c:v>28650</c:v>
                </c:pt>
                <c:pt idx="5">
                  <c:v>19370</c:v>
                </c:pt>
                <c:pt idx="6">
                  <c:v>10760</c:v>
                </c:pt>
                <c:pt idx="7">
                  <c:v>8720</c:v>
                </c:pt>
                <c:pt idx="8">
                  <c:v>3800</c:v>
                </c:pt>
                <c:pt idx="9">
                  <c:v>4610</c:v>
                </c:pt>
                <c:pt idx="10">
                  <c:v>2300</c:v>
                </c:pt>
                <c:pt idx="11">
                  <c:v>1340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18-4F4E-A96D-73BC976ADB80}"/>
            </c:ext>
          </c:extLst>
        </c:ser>
        <c:ser>
          <c:idx val="4"/>
          <c:order val="3"/>
          <c:tx>
            <c:strRef>
              <c:f>Sheet2!$AI$12</c:f>
              <c:strCache>
                <c:ptCount val="1"/>
                <c:pt idx="0">
                  <c:v>J4 + Alexa + R21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val>
            <c:numRef>
              <c:f>Sheet2!$AJ$12:$AU$12</c:f>
              <c:numCache>
                <c:formatCode>General</c:formatCode>
                <c:ptCount val="12"/>
                <c:pt idx="0">
                  <c:v>3120</c:v>
                </c:pt>
                <c:pt idx="1">
                  <c:v>2290</c:v>
                </c:pt>
                <c:pt idx="2">
                  <c:v>22370</c:v>
                </c:pt>
                <c:pt idx="3">
                  <c:v>47620</c:v>
                </c:pt>
                <c:pt idx="4">
                  <c:v>50770</c:v>
                </c:pt>
                <c:pt idx="5">
                  <c:v>33160</c:v>
                </c:pt>
                <c:pt idx="6">
                  <c:v>18680</c:v>
                </c:pt>
                <c:pt idx="7">
                  <c:v>12130</c:v>
                </c:pt>
                <c:pt idx="8">
                  <c:v>6530</c:v>
                </c:pt>
                <c:pt idx="9">
                  <c:v>4770</c:v>
                </c:pt>
                <c:pt idx="10">
                  <c:v>1890</c:v>
                </c:pt>
                <c:pt idx="11">
                  <c:v>2170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A18-4F4E-A96D-73BC976AD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608528"/>
        <c:axId val="314608920"/>
      </c:lineChart>
      <c:lineChart>
        <c:grouping val="standard"/>
        <c:varyColors val="0"/>
        <c:ser>
          <c:idx val="0"/>
          <c:order val="4"/>
          <c:tx>
            <c:v>density</c:v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5875">
                <a:solidFill>
                  <a:schemeClr val="bg1">
                    <a:lumMod val="75000"/>
                  </a:schemeClr>
                </a:solidFill>
              </a:ln>
            </c:spPr>
          </c:marker>
          <c:val>
            <c:numRef>
              <c:f>Sheet2!$AJ$7:$AU$7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A18-4F4E-A96D-73BC976AD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609704"/>
        <c:axId val="314609312"/>
      </c:lineChart>
      <c:catAx>
        <c:axId val="31460852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314608920"/>
        <c:crosses val="autoZero"/>
        <c:auto val="1"/>
        <c:lblAlgn val="ctr"/>
        <c:lblOffset val="100"/>
        <c:noMultiLvlLbl val="0"/>
      </c:catAx>
      <c:valAx>
        <c:axId val="314608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314608528"/>
        <c:crosses val="autoZero"/>
        <c:crossBetween val="between"/>
      </c:valAx>
      <c:valAx>
        <c:axId val="314609312"/>
        <c:scaling>
          <c:orientation val="minMax"/>
          <c:max val="1.3"/>
          <c:min val="1"/>
        </c:scaling>
        <c:delete val="0"/>
        <c:axPos val="r"/>
        <c:numFmt formatCode="General" sourceLinked="1"/>
        <c:majorTickMark val="out"/>
        <c:minorTickMark val="none"/>
        <c:tickLblPos val="nextTo"/>
        <c:crossAx val="314609704"/>
        <c:crosses val="max"/>
        <c:crossBetween val="between"/>
      </c:valAx>
      <c:catAx>
        <c:axId val="314609704"/>
        <c:scaling>
          <c:orientation val="minMax"/>
        </c:scaling>
        <c:delete val="1"/>
        <c:axPos val="b"/>
        <c:majorTickMark val="out"/>
        <c:minorTickMark val="none"/>
        <c:tickLblPos val="nextTo"/>
        <c:crossAx val="314609312"/>
        <c:crosses val="autoZero"/>
        <c:auto val="1"/>
        <c:lblAlgn val="ctr"/>
        <c:lblOffset val="100"/>
        <c:noMultiLvlLbl val="0"/>
      </c:catAx>
      <c:spPr>
        <a:ln w="19050"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5225273403324584"/>
          <c:y val="0.39738043161271508"/>
          <c:w val="0.25420931758530185"/>
          <c:h val="0.3626695100612423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32174103237096"/>
          <c:y val="5.1400554097404488E-2"/>
          <c:w val="0.64698337707786524"/>
          <c:h val="0.8326195683872849"/>
        </c:manualLayout>
      </c:layout>
      <c:lineChart>
        <c:grouping val="standard"/>
        <c:varyColors val="0"/>
        <c:ser>
          <c:idx val="1"/>
          <c:order val="0"/>
          <c:tx>
            <c:strRef>
              <c:f>Sheet2!$AI$9</c:f>
              <c:strCache>
                <c:ptCount val="1"/>
                <c:pt idx="0">
                  <c:v>J4 + R21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val>
            <c:numRef>
              <c:f>Sheet2!$AJ$9:$AU$9</c:f>
              <c:numCache>
                <c:formatCode>General</c:formatCode>
                <c:ptCount val="12"/>
                <c:pt idx="0">
                  <c:v>3670</c:v>
                </c:pt>
                <c:pt idx="1">
                  <c:v>48170</c:v>
                </c:pt>
                <c:pt idx="2">
                  <c:v>231250</c:v>
                </c:pt>
                <c:pt idx="3">
                  <c:v>241210</c:v>
                </c:pt>
                <c:pt idx="4">
                  <c:v>317670</c:v>
                </c:pt>
                <c:pt idx="5">
                  <c:v>305790</c:v>
                </c:pt>
                <c:pt idx="6">
                  <c:v>206670</c:v>
                </c:pt>
                <c:pt idx="7">
                  <c:v>47890</c:v>
                </c:pt>
                <c:pt idx="8">
                  <c:v>11590</c:v>
                </c:pt>
                <c:pt idx="9">
                  <c:v>4610</c:v>
                </c:pt>
                <c:pt idx="10">
                  <c:v>2840</c:v>
                </c:pt>
                <c:pt idx="11">
                  <c:v>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D9-4950-9899-B20817D1C7DB}"/>
            </c:ext>
          </c:extLst>
        </c:ser>
        <c:ser>
          <c:idx val="2"/>
          <c:order val="1"/>
          <c:tx>
            <c:strRef>
              <c:f>Sheet2!$AI$10</c:f>
              <c:strCache>
                <c:ptCount val="1"/>
                <c:pt idx="0">
                  <c:v>J4 + Alexa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val>
            <c:numRef>
              <c:f>Sheet2!$AJ$10:$AU$10</c:f>
              <c:numCache>
                <c:formatCode>General</c:formatCode>
                <c:ptCount val="12"/>
                <c:pt idx="0">
                  <c:v>1890</c:v>
                </c:pt>
                <c:pt idx="1">
                  <c:v>4080</c:v>
                </c:pt>
                <c:pt idx="2">
                  <c:v>12130</c:v>
                </c:pt>
                <c:pt idx="3">
                  <c:v>25930</c:v>
                </c:pt>
                <c:pt idx="4">
                  <c:v>29060</c:v>
                </c:pt>
                <c:pt idx="5">
                  <c:v>12680</c:v>
                </c:pt>
                <c:pt idx="6">
                  <c:v>7220</c:v>
                </c:pt>
                <c:pt idx="7">
                  <c:v>4890</c:v>
                </c:pt>
                <c:pt idx="8">
                  <c:v>9130</c:v>
                </c:pt>
                <c:pt idx="9">
                  <c:v>2430</c:v>
                </c:pt>
                <c:pt idx="10">
                  <c:v>2030</c:v>
                </c:pt>
                <c:pt idx="11">
                  <c:v>1340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D9-4950-9899-B20817D1C7DB}"/>
            </c:ext>
          </c:extLst>
        </c:ser>
        <c:ser>
          <c:idx val="3"/>
          <c:order val="2"/>
          <c:tx>
            <c:strRef>
              <c:f>Sheet2!$AI$11</c:f>
              <c:strCache>
                <c:ptCount val="1"/>
                <c:pt idx="0">
                  <c:v>J4 + JK3/32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</c:spPr>
          </c:marker>
          <c:val>
            <c:numRef>
              <c:f>Sheet2!$AJ$11:$AU$11</c:f>
              <c:numCache>
                <c:formatCode>General</c:formatCode>
                <c:ptCount val="12"/>
                <c:pt idx="0">
                  <c:v>1890</c:v>
                </c:pt>
                <c:pt idx="1">
                  <c:v>1750</c:v>
                </c:pt>
                <c:pt idx="2">
                  <c:v>12950</c:v>
                </c:pt>
                <c:pt idx="3">
                  <c:v>25510</c:v>
                </c:pt>
                <c:pt idx="4">
                  <c:v>28650</c:v>
                </c:pt>
                <c:pt idx="5">
                  <c:v>19370</c:v>
                </c:pt>
                <c:pt idx="6">
                  <c:v>10760</c:v>
                </c:pt>
                <c:pt idx="7">
                  <c:v>8720</c:v>
                </c:pt>
                <c:pt idx="8">
                  <c:v>3800</c:v>
                </c:pt>
                <c:pt idx="9">
                  <c:v>4610</c:v>
                </c:pt>
                <c:pt idx="10">
                  <c:v>2300</c:v>
                </c:pt>
                <c:pt idx="11">
                  <c:v>1340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D9-4950-9899-B20817D1C7DB}"/>
            </c:ext>
          </c:extLst>
        </c:ser>
        <c:ser>
          <c:idx val="4"/>
          <c:order val="3"/>
          <c:tx>
            <c:strRef>
              <c:f>Sheet2!$AI$12</c:f>
              <c:strCache>
                <c:ptCount val="1"/>
                <c:pt idx="0">
                  <c:v>J4 + Alexa + R21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val>
            <c:numRef>
              <c:f>Sheet2!$AJ$12:$AU$12</c:f>
              <c:numCache>
                <c:formatCode>General</c:formatCode>
                <c:ptCount val="12"/>
                <c:pt idx="0">
                  <c:v>3120</c:v>
                </c:pt>
                <c:pt idx="1">
                  <c:v>2290</c:v>
                </c:pt>
                <c:pt idx="2">
                  <c:v>22370</c:v>
                </c:pt>
                <c:pt idx="3">
                  <c:v>47620</c:v>
                </c:pt>
                <c:pt idx="4">
                  <c:v>50770</c:v>
                </c:pt>
                <c:pt idx="5">
                  <c:v>33160</c:v>
                </c:pt>
                <c:pt idx="6">
                  <c:v>18680</c:v>
                </c:pt>
                <c:pt idx="7">
                  <c:v>12130</c:v>
                </c:pt>
                <c:pt idx="8">
                  <c:v>6530</c:v>
                </c:pt>
                <c:pt idx="9">
                  <c:v>4770</c:v>
                </c:pt>
                <c:pt idx="10">
                  <c:v>1890</c:v>
                </c:pt>
                <c:pt idx="11">
                  <c:v>2170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D9-4950-9899-B20817D1C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606960"/>
        <c:axId val="313626648"/>
      </c:lineChart>
      <c:lineChart>
        <c:grouping val="standard"/>
        <c:varyColors val="0"/>
        <c:ser>
          <c:idx val="0"/>
          <c:order val="4"/>
          <c:tx>
            <c:v>density</c:v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5875">
                <a:solidFill>
                  <a:schemeClr val="bg1">
                    <a:lumMod val="75000"/>
                  </a:schemeClr>
                </a:solidFill>
              </a:ln>
            </c:spPr>
          </c:marker>
          <c:val>
            <c:numRef>
              <c:f>Sheet2!$AJ$7:$AU$7</c:f>
              <c:numCache>
                <c:formatCode>General</c:formatCode>
                <c:ptCount val="12"/>
                <c:pt idx="0">
                  <c:v>1.0429999999999999</c:v>
                </c:pt>
                <c:pt idx="1">
                  <c:v>1.0760000000000001</c:v>
                </c:pt>
                <c:pt idx="2">
                  <c:v>1.109</c:v>
                </c:pt>
                <c:pt idx="3">
                  <c:v>1.1120000000000001</c:v>
                </c:pt>
                <c:pt idx="4">
                  <c:v>1.125</c:v>
                </c:pt>
                <c:pt idx="5">
                  <c:v>1.1439999999999999</c:v>
                </c:pt>
                <c:pt idx="6">
                  <c:v>1.157</c:v>
                </c:pt>
                <c:pt idx="7">
                  <c:v>1.179</c:v>
                </c:pt>
                <c:pt idx="8">
                  <c:v>1.1859999999999999</c:v>
                </c:pt>
                <c:pt idx="9">
                  <c:v>1.1890000000000001</c:v>
                </c:pt>
                <c:pt idx="10">
                  <c:v>1.23</c:v>
                </c:pt>
                <c:pt idx="11">
                  <c:v>1.286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CD9-4950-9899-B20817D1C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625864"/>
        <c:axId val="313626256"/>
      </c:lineChart>
      <c:catAx>
        <c:axId val="31460696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313626648"/>
        <c:crosses val="autoZero"/>
        <c:auto val="1"/>
        <c:lblAlgn val="ctr"/>
        <c:lblOffset val="100"/>
        <c:noMultiLvlLbl val="0"/>
      </c:catAx>
      <c:valAx>
        <c:axId val="313626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314606960"/>
        <c:crosses val="autoZero"/>
        <c:crossBetween val="between"/>
      </c:valAx>
      <c:valAx>
        <c:axId val="313626256"/>
        <c:scaling>
          <c:orientation val="minMax"/>
          <c:max val="1.3"/>
          <c:min val="1"/>
        </c:scaling>
        <c:delete val="0"/>
        <c:axPos val="r"/>
        <c:numFmt formatCode="General" sourceLinked="1"/>
        <c:majorTickMark val="out"/>
        <c:minorTickMark val="none"/>
        <c:tickLblPos val="nextTo"/>
        <c:crossAx val="313625864"/>
        <c:crosses val="max"/>
        <c:crossBetween val="between"/>
      </c:valAx>
      <c:catAx>
        <c:axId val="313625864"/>
        <c:scaling>
          <c:orientation val="minMax"/>
        </c:scaling>
        <c:delete val="1"/>
        <c:axPos val="b"/>
        <c:majorTickMark val="out"/>
        <c:minorTickMark val="none"/>
        <c:tickLblPos val="nextTo"/>
        <c:crossAx val="313626256"/>
        <c:crosses val="autoZero"/>
        <c:auto val="1"/>
        <c:lblAlgn val="ctr"/>
        <c:lblOffset val="100"/>
        <c:noMultiLvlLbl val="0"/>
      </c:catAx>
      <c:spPr>
        <a:ln w="19050"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R21</c:v>
          </c:tx>
          <c:spPr>
            <a:ln w="1905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</c:spPr>
          </c:marker>
          <c:val>
            <c:numRef>
              <c:f>'[1]488'!$K$3:$K$14</c:f>
              <c:numCache>
                <c:formatCode>General</c:formatCode>
                <c:ptCount val="12"/>
                <c:pt idx="0">
                  <c:v>36</c:v>
                </c:pt>
                <c:pt idx="1">
                  <c:v>33</c:v>
                </c:pt>
                <c:pt idx="2">
                  <c:v>38</c:v>
                </c:pt>
                <c:pt idx="3">
                  <c:v>44</c:v>
                </c:pt>
                <c:pt idx="4">
                  <c:v>54</c:v>
                </c:pt>
                <c:pt idx="5">
                  <c:v>57</c:v>
                </c:pt>
                <c:pt idx="6">
                  <c:v>61</c:v>
                </c:pt>
                <c:pt idx="7">
                  <c:v>54</c:v>
                </c:pt>
                <c:pt idx="8">
                  <c:v>42</c:v>
                </c:pt>
                <c:pt idx="9">
                  <c:v>37</c:v>
                </c:pt>
                <c:pt idx="10">
                  <c:v>38</c:v>
                </c:pt>
                <c:pt idx="1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04-4902-B61A-F3FB988F353D}"/>
            </c:ext>
          </c:extLst>
        </c:ser>
        <c:ser>
          <c:idx val="1"/>
          <c:order val="1"/>
          <c:tx>
            <c:v>Alexa-JK332</c:v>
          </c:tx>
          <c:spPr>
            <a:ln w="22225">
              <a:solidFill>
                <a:schemeClr val="tx1"/>
              </a:solidFill>
            </a:ln>
          </c:spPr>
          <c:marker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</c:spPr>
          </c:marker>
          <c:val>
            <c:numRef>
              <c:f>'[1]488'!$L$3:$L$14</c:f>
              <c:numCache>
                <c:formatCode>General</c:formatCode>
                <c:ptCount val="12"/>
                <c:pt idx="0">
                  <c:v>59645</c:v>
                </c:pt>
                <c:pt idx="1">
                  <c:v>34543</c:v>
                </c:pt>
                <c:pt idx="2">
                  <c:v>8203</c:v>
                </c:pt>
                <c:pt idx="3">
                  <c:v>1825</c:v>
                </c:pt>
                <c:pt idx="4">
                  <c:v>1090</c:v>
                </c:pt>
                <c:pt idx="5">
                  <c:v>705</c:v>
                </c:pt>
                <c:pt idx="6">
                  <c:v>538</c:v>
                </c:pt>
                <c:pt idx="7">
                  <c:v>443</c:v>
                </c:pt>
                <c:pt idx="8">
                  <c:v>300</c:v>
                </c:pt>
                <c:pt idx="9">
                  <c:v>173</c:v>
                </c:pt>
                <c:pt idx="10">
                  <c:v>279</c:v>
                </c:pt>
                <c:pt idx="11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04-4902-B61A-F3FB988F353D}"/>
            </c:ext>
          </c:extLst>
        </c:ser>
        <c:ser>
          <c:idx val="2"/>
          <c:order val="2"/>
          <c:tx>
            <c:v>Alexa-JK332+JK332</c:v>
          </c:tx>
          <c:spPr>
            <a:ln w="22225">
              <a:solidFill>
                <a:schemeClr val="tx1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</c:spPr>
          </c:marker>
          <c:val>
            <c:numRef>
              <c:f>'[1]488'!$M$3:$M$14</c:f>
              <c:numCache>
                <c:formatCode>General</c:formatCode>
                <c:ptCount val="12"/>
                <c:pt idx="0">
                  <c:v>59310</c:v>
                </c:pt>
                <c:pt idx="1">
                  <c:v>33017</c:v>
                </c:pt>
                <c:pt idx="2">
                  <c:v>11084</c:v>
                </c:pt>
                <c:pt idx="3">
                  <c:v>2919</c:v>
                </c:pt>
                <c:pt idx="4">
                  <c:v>979</c:v>
                </c:pt>
                <c:pt idx="5">
                  <c:v>929</c:v>
                </c:pt>
                <c:pt idx="6">
                  <c:v>562</c:v>
                </c:pt>
                <c:pt idx="7">
                  <c:v>447</c:v>
                </c:pt>
                <c:pt idx="8">
                  <c:v>288</c:v>
                </c:pt>
                <c:pt idx="9">
                  <c:v>149</c:v>
                </c:pt>
                <c:pt idx="10">
                  <c:v>335</c:v>
                </c:pt>
                <c:pt idx="11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04-4902-B61A-F3FB988F353D}"/>
            </c:ext>
          </c:extLst>
        </c:ser>
        <c:ser>
          <c:idx val="3"/>
          <c:order val="3"/>
          <c:tx>
            <c:v>Alexa-JK332+R21</c:v>
          </c:tx>
          <c:spPr>
            <a:ln w="22225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</c:spPr>
          </c:marker>
          <c:val>
            <c:numRef>
              <c:f>'[1]488'!$N$3:$N$14</c:f>
              <c:numCache>
                <c:formatCode>General</c:formatCode>
                <c:ptCount val="12"/>
                <c:pt idx="0">
                  <c:v>57996</c:v>
                </c:pt>
                <c:pt idx="1">
                  <c:v>37151</c:v>
                </c:pt>
                <c:pt idx="2">
                  <c:v>7684</c:v>
                </c:pt>
                <c:pt idx="3">
                  <c:v>2867</c:v>
                </c:pt>
                <c:pt idx="4">
                  <c:v>1150</c:v>
                </c:pt>
                <c:pt idx="5">
                  <c:v>662</c:v>
                </c:pt>
                <c:pt idx="6">
                  <c:v>521</c:v>
                </c:pt>
                <c:pt idx="7">
                  <c:v>483</c:v>
                </c:pt>
                <c:pt idx="8">
                  <c:v>287</c:v>
                </c:pt>
                <c:pt idx="9">
                  <c:v>222</c:v>
                </c:pt>
                <c:pt idx="10">
                  <c:v>328</c:v>
                </c:pt>
                <c:pt idx="11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04-4902-B61A-F3FB988F3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904504"/>
        <c:axId val="314904896"/>
      </c:lineChart>
      <c:catAx>
        <c:axId val="3149045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314904896"/>
        <c:crosses val="autoZero"/>
        <c:auto val="1"/>
        <c:lblAlgn val="ctr"/>
        <c:lblOffset val="100"/>
        <c:noMultiLvlLbl val="0"/>
      </c:catAx>
      <c:valAx>
        <c:axId val="31490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314904504"/>
        <c:crosses val="autoZero"/>
        <c:crossBetween val="between"/>
      </c:valAx>
      <c:spPr>
        <a:ln w="19050"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20000"/>
                <a:lumOff val="8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val>
            <c:numRef>
              <c:f>Sheet2!$AO$78:$AO$89</c:f>
              <c:numCache>
                <c:formatCode>General</c:formatCode>
                <c:ptCount val="12"/>
                <c:pt idx="0">
                  <c:v>143.83219870522549</c:v>
                </c:pt>
                <c:pt idx="1">
                  <c:v>83.299449071583595</c:v>
                </c:pt>
                <c:pt idx="2">
                  <c:v>19.781298113487544</c:v>
                </c:pt>
                <c:pt idx="3">
                  <c:v>4.40093490882784</c:v>
                </c:pt>
                <c:pt idx="4">
                  <c:v>2.6285035893821069</c:v>
                </c:pt>
                <c:pt idx="5">
                  <c:v>1.7000871839581517</c:v>
                </c:pt>
                <c:pt idx="6">
                  <c:v>1.297371496410618</c:v>
                </c:pt>
                <c:pt idx="7">
                  <c:v>1.0682817340332782</c:v>
                </c:pt>
                <c:pt idx="8">
                  <c:v>0.72344135487580929</c:v>
                </c:pt>
                <c:pt idx="9">
                  <c:v>0.41718451464505008</c:v>
                </c:pt>
                <c:pt idx="10">
                  <c:v>0.67280046003450256</c:v>
                </c:pt>
                <c:pt idx="11">
                  <c:v>0.17844886753603301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3B-4886-9A3A-8E1DC569E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4905680"/>
        <c:axId val="314906072"/>
      </c:barChart>
      <c:catAx>
        <c:axId val="31490568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317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06072"/>
        <c:crosses val="autoZero"/>
        <c:auto val="1"/>
        <c:lblAlgn val="ctr"/>
        <c:lblOffset val="100"/>
        <c:noMultiLvlLbl val="0"/>
      </c:catAx>
      <c:valAx>
        <c:axId val="314906072"/>
        <c:scaling>
          <c:logBase val="10"/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0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13" Type="http://schemas.openxmlformats.org/officeDocument/2006/relationships/chart" Target="../charts/chart14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12" Type="http://schemas.openxmlformats.org/officeDocument/2006/relationships/chart" Target="../charts/chart13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Relationship Id="rId1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139359</xdr:colOff>
      <xdr:row>17</xdr:row>
      <xdr:rowOff>20677</xdr:rowOff>
    </xdr:from>
    <xdr:to>
      <xdr:col>17</xdr:col>
      <xdr:colOff>68661</xdr:colOff>
      <xdr:row>46</xdr:row>
      <xdr:rowOff>138340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17</xdr:row>
      <xdr:rowOff>119062</xdr:rowOff>
    </xdr:from>
    <xdr:to>
      <xdr:col>6</xdr:col>
      <xdr:colOff>571500</xdr:colOff>
      <xdr:row>34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17</xdr:row>
      <xdr:rowOff>0</xdr:rowOff>
    </xdr:from>
    <xdr:to>
      <xdr:col>16</xdr:col>
      <xdr:colOff>304800</xdr:colOff>
      <xdr:row>33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85725</xdr:colOff>
      <xdr:row>16</xdr:row>
      <xdr:rowOff>80962</xdr:rowOff>
    </xdr:from>
    <xdr:to>
      <xdr:col>43</xdr:col>
      <xdr:colOff>390525</xdr:colOff>
      <xdr:row>33</xdr:row>
      <xdr:rowOff>71437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44</xdr:col>
      <xdr:colOff>161925</xdr:colOff>
      <xdr:row>17</xdr:row>
      <xdr:rowOff>23812</xdr:rowOff>
    </xdr:from>
    <xdr:to>
      <xdr:col>51</xdr:col>
      <xdr:colOff>466725</xdr:colOff>
      <xdr:row>34</xdr:row>
      <xdr:rowOff>14287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0</xdr:colOff>
      <xdr:row>37</xdr:row>
      <xdr:rowOff>0</xdr:rowOff>
    </xdr:from>
    <xdr:to>
      <xdr:col>43</xdr:col>
      <xdr:colOff>304800</xdr:colOff>
      <xdr:row>53</xdr:row>
      <xdr:rowOff>152400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45</xdr:col>
      <xdr:colOff>0</xdr:colOff>
      <xdr:row>37</xdr:row>
      <xdr:rowOff>0</xdr:rowOff>
    </xdr:from>
    <xdr:to>
      <xdr:col>52</xdr:col>
      <xdr:colOff>304800</xdr:colOff>
      <xdr:row>53</xdr:row>
      <xdr:rowOff>152400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520003</xdr:colOff>
      <xdr:row>61</xdr:row>
      <xdr:rowOff>59034</xdr:rowOff>
    </xdr:from>
    <xdr:to>
      <xdr:col>34</xdr:col>
      <xdr:colOff>958362</xdr:colOff>
      <xdr:row>78</xdr:row>
      <xdr:rowOff>49508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32</xdr:col>
      <xdr:colOff>414495</xdr:colOff>
      <xdr:row>83</xdr:row>
      <xdr:rowOff>25748</xdr:rowOff>
    </xdr:from>
    <xdr:to>
      <xdr:col>36</xdr:col>
      <xdr:colOff>157005</xdr:colOff>
      <xdr:row>100</xdr:row>
      <xdr:rowOff>99855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32</xdr:col>
      <xdr:colOff>125605</xdr:colOff>
      <xdr:row>101</xdr:row>
      <xdr:rowOff>136071</xdr:rowOff>
    </xdr:from>
    <xdr:to>
      <xdr:col>37</xdr:col>
      <xdr:colOff>188407</xdr:colOff>
      <xdr:row>118</xdr:row>
      <xdr:rowOff>131466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40</xdr:col>
      <xdr:colOff>579182</xdr:colOff>
      <xdr:row>95</xdr:row>
      <xdr:rowOff>37946</xdr:rowOff>
    </xdr:from>
    <xdr:to>
      <xdr:col>45</xdr:col>
      <xdr:colOff>1958769</xdr:colOff>
      <xdr:row>112</xdr:row>
      <xdr:rowOff>38868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41</xdr:col>
      <xdr:colOff>0</xdr:colOff>
      <xdr:row>115</xdr:row>
      <xdr:rowOff>0</xdr:rowOff>
    </xdr:from>
    <xdr:to>
      <xdr:col>45</xdr:col>
      <xdr:colOff>1991192</xdr:colOff>
      <xdr:row>132</xdr:row>
      <xdr:rowOff>922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45</xdr:col>
      <xdr:colOff>2371223</xdr:colOff>
      <xdr:row>101</xdr:row>
      <xdr:rowOff>27071</xdr:rowOff>
    </xdr:from>
    <xdr:to>
      <xdr:col>53</xdr:col>
      <xdr:colOff>85223</xdr:colOff>
      <xdr:row>118</xdr:row>
      <xdr:rowOff>43113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47</xdr:col>
      <xdr:colOff>0</xdr:colOff>
      <xdr:row>122</xdr:row>
      <xdr:rowOff>0</xdr:rowOff>
    </xdr:from>
    <xdr:to>
      <xdr:col>54</xdr:col>
      <xdr:colOff>156377</xdr:colOff>
      <xdr:row>139</xdr:row>
      <xdr:rowOff>922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25</xdr:col>
      <xdr:colOff>190500</xdr:colOff>
      <xdr:row>101</xdr:row>
      <xdr:rowOff>0</xdr:rowOff>
    </xdr:from>
    <xdr:to>
      <xdr:col>30</xdr:col>
      <xdr:colOff>384194</xdr:colOff>
      <xdr:row>118</xdr:row>
      <xdr:rowOff>74107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eve%20My%20Documents/Leeds/Papers/Ongoing/p7%20entry/Steve_vir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88"/>
      <sheetName val="580"/>
      <sheetName val="675"/>
    </sheetNames>
    <sheetDataSet>
      <sheetData sheetId="0">
        <row r="3">
          <cell r="K3">
            <v>36</v>
          </cell>
          <cell r="L3">
            <v>59645</v>
          </cell>
          <cell r="M3">
            <v>59310</v>
          </cell>
          <cell r="N3">
            <v>57996</v>
          </cell>
        </row>
        <row r="4">
          <cell r="K4">
            <v>33</v>
          </cell>
          <cell r="L4">
            <v>34543</v>
          </cell>
          <cell r="M4">
            <v>33017</v>
          </cell>
          <cell r="N4">
            <v>37151</v>
          </cell>
        </row>
        <row r="5">
          <cell r="K5">
            <v>38</v>
          </cell>
          <cell r="L5">
            <v>8203</v>
          </cell>
          <cell r="M5">
            <v>11084</v>
          </cell>
          <cell r="N5">
            <v>7684</v>
          </cell>
        </row>
        <row r="6">
          <cell r="K6">
            <v>44</v>
          </cell>
          <cell r="L6">
            <v>1825</v>
          </cell>
          <cell r="M6">
            <v>2919</v>
          </cell>
          <cell r="N6">
            <v>2867</v>
          </cell>
        </row>
        <row r="7">
          <cell r="K7">
            <v>54</v>
          </cell>
          <cell r="L7">
            <v>1090</v>
          </cell>
          <cell r="M7">
            <v>979</v>
          </cell>
          <cell r="N7">
            <v>1150</v>
          </cell>
        </row>
        <row r="8">
          <cell r="K8">
            <v>57</v>
          </cell>
          <cell r="L8">
            <v>705</v>
          </cell>
          <cell r="M8">
            <v>929</v>
          </cell>
          <cell r="N8">
            <v>662</v>
          </cell>
        </row>
        <row r="9">
          <cell r="K9">
            <v>61</v>
          </cell>
          <cell r="L9">
            <v>538</v>
          </cell>
          <cell r="M9">
            <v>562</v>
          </cell>
          <cell r="N9">
            <v>521</v>
          </cell>
        </row>
        <row r="10">
          <cell r="K10">
            <v>54</v>
          </cell>
          <cell r="L10">
            <v>443</v>
          </cell>
          <cell r="M10">
            <v>447</v>
          </cell>
          <cell r="N10">
            <v>483</v>
          </cell>
        </row>
        <row r="11">
          <cell r="K11">
            <v>42</v>
          </cell>
          <cell r="L11">
            <v>300</v>
          </cell>
          <cell r="M11">
            <v>288</v>
          </cell>
          <cell r="N11">
            <v>287</v>
          </cell>
        </row>
        <row r="12">
          <cell r="K12">
            <v>37</v>
          </cell>
          <cell r="L12">
            <v>173</v>
          </cell>
          <cell r="M12">
            <v>149</v>
          </cell>
          <cell r="N12">
            <v>222</v>
          </cell>
        </row>
        <row r="13">
          <cell r="K13">
            <v>38</v>
          </cell>
          <cell r="L13">
            <v>279</v>
          </cell>
          <cell r="M13">
            <v>335</v>
          </cell>
          <cell r="N13">
            <v>328</v>
          </cell>
        </row>
        <row r="14">
          <cell r="K14">
            <v>78</v>
          </cell>
          <cell r="L14">
            <v>74</v>
          </cell>
          <cell r="M14">
            <v>69</v>
          </cell>
          <cell r="N14">
            <v>76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U10"/>
  <sheetViews>
    <sheetView zoomScale="66" zoomScaleNormal="66" workbookViewId="0">
      <selection activeCell="V46" sqref="V46"/>
    </sheetView>
  </sheetViews>
  <sheetFormatPr defaultRowHeight="12.75" x14ac:dyDescent="0.2"/>
  <sheetData>
    <row r="2" spans="2:99" x14ac:dyDescent="0.2">
      <c r="B2" t="s">
        <v>0</v>
      </c>
    </row>
    <row r="3" spans="2:99" x14ac:dyDescent="0.2">
      <c r="B3" t="s">
        <v>1</v>
      </c>
    </row>
    <row r="4" spans="2:99" x14ac:dyDescent="0.2">
      <c r="B4" t="s">
        <v>2</v>
      </c>
    </row>
    <row r="5" spans="2:99" x14ac:dyDescent="0.2">
      <c r="B5" t="s">
        <v>3</v>
      </c>
    </row>
    <row r="6" spans="2:99" x14ac:dyDescent="0.2">
      <c r="B6" t="s">
        <v>4</v>
      </c>
    </row>
    <row r="7" spans="2:99" x14ac:dyDescent="0.2">
      <c r="B7" t="s">
        <v>5</v>
      </c>
    </row>
    <row r="9" spans="2:99" x14ac:dyDescent="0.2">
      <c r="B9" t="s">
        <v>6</v>
      </c>
      <c r="C9" t="s">
        <v>7</v>
      </c>
      <c r="D9" t="s">
        <v>8</v>
      </c>
      <c r="E9" t="s">
        <v>9</v>
      </c>
      <c r="F9" t="s">
        <v>10</v>
      </c>
      <c r="G9" t="s">
        <v>11</v>
      </c>
      <c r="H9" t="s">
        <v>12</v>
      </c>
      <c r="I9" t="s">
        <v>13</v>
      </c>
      <c r="J9" t="s">
        <v>14</v>
      </c>
      <c r="K9" t="s">
        <v>15</v>
      </c>
      <c r="L9" t="s">
        <v>16</v>
      </c>
      <c r="M9" t="s">
        <v>17</v>
      </c>
      <c r="N9" t="s">
        <v>18</v>
      </c>
      <c r="O9" t="s">
        <v>19</v>
      </c>
      <c r="P9" t="s">
        <v>20</v>
      </c>
      <c r="Q9" t="s">
        <v>21</v>
      </c>
      <c r="R9" t="s">
        <v>22</v>
      </c>
      <c r="S9" t="s">
        <v>23</v>
      </c>
      <c r="T9" t="s">
        <v>24</v>
      </c>
      <c r="U9" t="s">
        <v>25</v>
      </c>
      <c r="V9" t="s">
        <v>26</v>
      </c>
      <c r="W9" t="s">
        <v>27</v>
      </c>
      <c r="X9" t="s">
        <v>28</v>
      </c>
      <c r="Y9" t="s">
        <v>29</v>
      </c>
      <c r="Z9" t="s">
        <v>30</v>
      </c>
      <c r="AA9" t="s">
        <v>31</v>
      </c>
      <c r="AB9" t="s">
        <v>32</v>
      </c>
      <c r="AC9" t="s">
        <v>33</v>
      </c>
      <c r="AD9" t="s">
        <v>34</v>
      </c>
      <c r="AE9" t="s">
        <v>35</v>
      </c>
      <c r="AF9" t="s">
        <v>36</v>
      </c>
      <c r="AG9" t="s">
        <v>37</v>
      </c>
      <c r="AH9" t="s">
        <v>38</v>
      </c>
      <c r="AI9" t="s">
        <v>39</v>
      </c>
      <c r="AJ9" t="s">
        <v>40</v>
      </c>
      <c r="AK9" t="s">
        <v>41</v>
      </c>
      <c r="AL9" t="s">
        <v>42</v>
      </c>
      <c r="AM9" t="s">
        <v>43</v>
      </c>
      <c r="AN9" t="s">
        <v>44</v>
      </c>
      <c r="AO9" t="s">
        <v>45</v>
      </c>
      <c r="AP9" t="s">
        <v>46</v>
      </c>
      <c r="AQ9" t="s">
        <v>47</v>
      </c>
      <c r="AR9" t="s">
        <v>48</v>
      </c>
      <c r="AS9" t="s">
        <v>49</v>
      </c>
      <c r="AT9" t="s">
        <v>50</v>
      </c>
      <c r="AU9" t="s">
        <v>51</v>
      </c>
      <c r="AV9" t="s">
        <v>52</v>
      </c>
      <c r="AW9" t="s">
        <v>53</v>
      </c>
      <c r="AX9" t="s">
        <v>54</v>
      </c>
      <c r="AY9" t="s">
        <v>55</v>
      </c>
      <c r="AZ9" t="s">
        <v>56</v>
      </c>
      <c r="BA9" t="s">
        <v>57</v>
      </c>
      <c r="BB9" t="s">
        <v>58</v>
      </c>
      <c r="BC9" t="s">
        <v>59</v>
      </c>
      <c r="BD9" t="s">
        <v>60</v>
      </c>
      <c r="BE9" t="s">
        <v>61</v>
      </c>
      <c r="BF9" t="s">
        <v>62</v>
      </c>
      <c r="BG9" t="s">
        <v>63</v>
      </c>
      <c r="BH9" t="s">
        <v>64</v>
      </c>
      <c r="BI9" t="s">
        <v>65</v>
      </c>
      <c r="BJ9" t="s">
        <v>66</v>
      </c>
      <c r="BK9" t="s">
        <v>67</v>
      </c>
      <c r="BL9" t="s">
        <v>68</v>
      </c>
      <c r="BM9" t="s">
        <v>69</v>
      </c>
      <c r="BN9" t="s">
        <v>70</v>
      </c>
      <c r="BO9" t="s">
        <v>71</v>
      </c>
      <c r="BP9" t="s">
        <v>72</v>
      </c>
      <c r="BQ9" t="s">
        <v>73</v>
      </c>
      <c r="BR9" t="s">
        <v>74</v>
      </c>
      <c r="BS9" t="s">
        <v>75</v>
      </c>
      <c r="BT9" t="s">
        <v>76</v>
      </c>
      <c r="BU9" t="s">
        <v>77</v>
      </c>
      <c r="BV9" t="s">
        <v>78</v>
      </c>
      <c r="BW9" t="s">
        <v>79</v>
      </c>
      <c r="BX9" t="s">
        <v>80</v>
      </c>
      <c r="BY9" t="s">
        <v>81</v>
      </c>
      <c r="BZ9" t="s">
        <v>82</v>
      </c>
      <c r="CA9" t="s">
        <v>83</v>
      </c>
      <c r="CB9" t="s">
        <v>84</v>
      </c>
      <c r="CC9" t="s">
        <v>85</v>
      </c>
      <c r="CD9" t="s">
        <v>86</v>
      </c>
      <c r="CE9" t="s">
        <v>87</v>
      </c>
      <c r="CF9" t="s">
        <v>88</v>
      </c>
      <c r="CG9" t="s">
        <v>89</v>
      </c>
      <c r="CH9" t="s">
        <v>90</v>
      </c>
      <c r="CI9" t="s">
        <v>91</v>
      </c>
      <c r="CJ9" t="s">
        <v>92</v>
      </c>
      <c r="CK9" t="s">
        <v>93</v>
      </c>
      <c r="CL9" t="s">
        <v>94</v>
      </c>
      <c r="CM9" t="s">
        <v>95</v>
      </c>
      <c r="CN9" t="s">
        <v>96</v>
      </c>
      <c r="CO9" t="s">
        <v>97</v>
      </c>
      <c r="CP9" t="s">
        <v>98</v>
      </c>
      <c r="CQ9" t="s">
        <v>99</v>
      </c>
      <c r="CR9" t="s">
        <v>100</v>
      </c>
      <c r="CS9" t="s">
        <v>101</v>
      </c>
      <c r="CT9" t="s">
        <v>102</v>
      </c>
      <c r="CU9" t="s">
        <v>103</v>
      </c>
    </row>
    <row r="10" spans="2:99" x14ac:dyDescent="0.2">
      <c r="B10" s="1">
        <v>42283.4375</v>
      </c>
      <c r="C10">
        <v>0</v>
      </c>
      <c r="D10">
        <v>98.5</v>
      </c>
      <c r="E10">
        <v>842.25</v>
      </c>
      <c r="F10">
        <v>4150</v>
      </c>
      <c r="G10">
        <v>6136.25</v>
      </c>
      <c r="H10">
        <v>7839.25</v>
      </c>
      <c r="I10">
        <v>8539</v>
      </c>
      <c r="J10">
        <v>7825.75</v>
      </c>
      <c r="K10">
        <v>6173.5</v>
      </c>
      <c r="L10">
        <v>1682.25</v>
      </c>
      <c r="M10">
        <v>590</v>
      </c>
      <c r="N10">
        <v>143</v>
      </c>
      <c r="O10">
        <v>658</v>
      </c>
      <c r="P10">
        <v>33.5</v>
      </c>
      <c r="Q10">
        <v>43.75</v>
      </c>
      <c r="R10">
        <v>47</v>
      </c>
      <c r="S10">
        <v>64.25</v>
      </c>
      <c r="T10">
        <v>50.5</v>
      </c>
      <c r="U10">
        <v>33.5</v>
      </c>
      <c r="V10">
        <v>47.25</v>
      </c>
      <c r="W10">
        <v>40.25</v>
      </c>
      <c r="X10">
        <v>23.25</v>
      </c>
      <c r="Y10">
        <v>40.25</v>
      </c>
      <c r="Z10">
        <v>26.75</v>
      </c>
      <c r="AA10">
        <v>33.75</v>
      </c>
      <c r="AB10">
        <v>218</v>
      </c>
      <c r="AC10">
        <v>771</v>
      </c>
      <c r="AD10">
        <v>4740</v>
      </c>
      <c r="AE10">
        <v>6600.5</v>
      </c>
      <c r="AF10">
        <v>8921.5</v>
      </c>
      <c r="AG10">
        <v>9576.5</v>
      </c>
      <c r="AH10">
        <v>10579.75</v>
      </c>
      <c r="AI10">
        <v>16310.5</v>
      </c>
      <c r="AJ10">
        <v>5368.5</v>
      </c>
      <c r="AK10">
        <v>11225</v>
      </c>
      <c r="AL10">
        <v>4525</v>
      </c>
      <c r="AM10">
        <v>10962.25</v>
      </c>
      <c r="AN10">
        <v>641.25</v>
      </c>
      <c r="AO10">
        <v>788</v>
      </c>
      <c r="AP10">
        <v>296.25</v>
      </c>
      <c r="AQ10">
        <v>395.5</v>
      </c>
      <c r="AR10">
        <v>764</v>
      </c>
      <c r="AS10">
        <v>2357.75</v>
      </c>
      <c r="AT10">
        <v>7829</v>
      </c>
      <c r="AU10">
        <v>7743.75</v>
      </c>
      <c r="AV10">
        <v>3576.5</v>
      </c>
      <c r="AW10">
        <v>11092</v>
      </c>
      <c r="AX10">
        <v>6668.75</v>
      </c>
      <c r="AY10">
        <v>10487.75</v>
      </c>
      <c r="AZ10">
        <v>91.75</v>
      </c>
      <c r="BA10">
        <v>1204.25</v>
      </c>
      <c r="BB10">
        <v>5781.25</v>
      </c>
      <c r="BC10">
        <v>6030.25</v>
      </c>
      <c r="BD10">
        <v>7941.75</v>
      </c>
      <c r="BE10">
        <v>7644.75</v>
      </c>
      <c r="BF10">
        <v>5166.75</v>
      </c>
      <c r="BG10">
        <v>1197.25</v>
      </c>
      <c r="BH10">
        <v>289.75</v>
      </c>
      <c r="BI10">
        <v>115.25</v>
      </c>
      <c r="BJ10">
        <v>71</v>
      </c>
      <c r="BK10">
        <v>20</v>
      </c>
      <c r="BL10">
        <v>47.25</v>
      </c>
      <c r="BM10">
        <v>102</v>
      </c>
      <c r="BN10">
        <v>303.25</v>
      </c>
      <c r="BO10">
        <v>648.25</v>
      </c>
      <c r="BP10">
        <v>726.5</v>
      </c>
      <c r="BQ10">
        <v>317</v>
      </c>
      <c r="BR10">
        <v>180.5</v>
      </c>
      <c r="BS10">
        <v>122.25</v>
      </c>
      <c r="BT10">
        <v>228.25</v>
      </c>
      <c r="BU10">
        <v>60.75</v>
      </c>
      <c r="BV10">
        <v>50.75</v>
      </c>
      <c r="BW10">
        <v>33.5</v>
      </c>
      <c r="BX10">
        <v>47.25</v>
      </c>
      <c r="BY10">
        <v>43.75</v>
      </c>
      <c r="BZ10">
        <v>323.75</v>
      </c>
      <c r="CA10">
        <v>637.75</v>
      </c>
      <c r="CB10">
        <v>716.25</v>
      </c>
      <c r="CC10">
        <v>484.25</v>
      </c>
      <c r="CD10">
        <v>269</v>
      </c>
      <c r="CE10">
        <v>218</v>
      </c>
      <c r="CF10">
        <v>95</v>
      </c>
      <c r="CG10">
        <v>115.25</v>
      </c>
      <c r="CH10">
        <v>57.5</v>
      </c>
      <c r="CI10">
        <v>33.5</v>
      </c>
      <c r="CJ10">
        <v>78</v>
      </c>
      <c r="CK10">
        <v>57.25</v>
      </c>
      <c r="CL10">
        <v>559.25</v>
      </c>
      <c r="CM10">
        <v>1190.5</v>
      </c>
      <c r="CN10">
        <v>1269.25</v>
      </c>
      <c r="CO10">
        <v>829</v>
      </c>
      <c r="CP10">
        <v>467</v>
      </c>
      <c r="CQ10">
        <v>303.25</v>
      </c>
      <c r="CR10">
        <v>163.25</v>
      </c>
      <c r="CS10">
        <v>119.25</v>
      </c>
      <c r="CT10">
        <v>47.25</v>
      </c>
      <c r="CU10">
        <v>54.25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AY100"/>
  <sheetViews>
    <sheetView tabSelected="1" topLeftCell="L1" zoomScale="77" zoomScaleNormal="77" workbookViewId="0">
      <selection activeCell="U22" sqref="U22"/>
    </sheetView>
  </sheetViews>
  <sheetFormatPr defaultRowHeight="12.75" x14ac:dyDescent="0.2"/>
  <cols>
    <col min="4" max="4" width="22" customWidth="1"/>
    <col min="33" max="33" width="16.140625" customWidth="1"/>
    <col min="35" max="35" width="18.140625" customWidth="1"/>
    <col min="46" max="46" width="38.7109375" customWidth="1"/>
  </cols>
  <sheetData>
    <row r="4" spans="4:51" x14ac:dyDescent="0.2">
      <c r="AX4" t="s">
        <v>113</v>
      </c>
      <c r="AY4" t="s">
        <v>114</v>
      </c>
    </row>
    <row r="5" spans="4:51" x14ac:dyDescent="0.2">
      <c r="T5" t="s">
        <v>111</v>
      </c>
      <c r="AI5" t="s">
        <v>112</v>
      </c>
      <c r="AX5">
        <v>1</v>
      </c>
    </row>
    <row r="6" spans="4:51" x14ac:dyDescent="0.2">
      <c r="AX6">
        <v>2</v>
      </c>
    </row>
    <row r="7" spans="4:51" x14ac:dyDescent="0.2">
      <c r="AG7" t="s">
        <v>115</v>
      </c>
      <c r="AH7" t="s">
        <v>116</v>
      </c>
      <c r="AJ7">
        <v>1.0429999999999999</v>
      </c>
      <c r="AK7">
        <v>1.0760000000000001</v>
      </c>
      <c r="AL7">
        <v>1.109</v>
      </c>
      <c r="AM7">
        <v>1.1120000000000001</v>
      </c>
      <c r="AN7">
        <v>1.125</v>
      </c>
      <c r="AO7">
        <v>1.1439999999999999</v>
      </c>
      <c r="AP7">
        <v>1.157</v>
      </c>
      <c r="AQ7">
        <v>1.179</v>
      </c>
      <c r="AR7">
        <v>1.1859999999999999</v>
      </c>
      <c r="AS7">
        <v>1.1890000000000001</v>
      </c>
      <c r="AT7">
        <v>1.23</v>
      </c>
      <c r="AU7">
        <v>1.286</v>
      </c>
      <c r="AX7">
        <v>3</v>
      </c>
    </row>
    <row r="8" spans="4:51" x14ac:dyDescent="0.2">
      <c r="D8" t="s">
        <v>104</v>
      </c>
      <c r="E8">
        <v>98.5</v>
      </c>
      <c r="F8">
        <v>842.25</v>
      </c>
      <c r="G8">
        <v>4150</v>
      </c>
      <c r="H8">
        <v>6136.25</v>
      </c>
      <c r="I8">
        <v>7839.25</v>
      </c>
      <c r="J8">
        <v>8539</v>
      </c>
      <c r="K8">
        <v>7825.75</v>
      </c>
      <c r="L8">
        <v>6173.5</v>
      </c>
      <c r="M8">
        <v>1682.25</v>
      </c>
      <c r="N8">
        <v>590</v>
      </c>
      <c r="O8">
        <v>143</v>
      </c>
      <c r="P8">
        <v>658</v>
      </c>
      <c r="T8">
        <f>(E8)*40</f>
        <v>3940</v>
      </c>
      <c r="U8">
        <f t="shared" ref="U8:AE8" si="0">(F8)*40</f>
        <v>33690</v>
      </c>
      <c r="V8">
        <f t="shared" si="0"/>
        <v>166000</v>
      </c>
      <c r="W8">
        <f t="shared" si="0"/>
        <v>245450</v>
      </c>
      <c r="X8">
        <f t="shared" si="0"/>
        <v>313570</v>
      </c>
      <c r="Y8">
        <f t="shared" si="0"/>
        <v>341560</v>
      </c>
      <c r="Z8">
        <f t="shared" si="0"/>
        <v>313030</v>
      </c>
      <c r="AA8">
        <f t="shared" si="0"/>
        <v>246940</v>
      </c>
      <c r="AB8">
        <f t="shared" si="0"/>
        <v>67290</v>
      </c>
      <c r="AC8">
        <f t="shared" si="0"/>
        <v>23600</v>
      </c>
      <c r="AD8">
        <f t="shared" si="0"/>
        <v>5720</v>
      </c>
      <c r="AE8">
        <f t="shared" si="0"/>
        <v>26320</v>
      </c>
      <c r="AG8">
        <f>SUM(T8:AE8)</f>
        <v>1787110</v>
      </c>
      <c r="AH8">
        <f>(AG8)*5</f>
        <v>8935550</v>
      </c>
      <c r="AI8" t="s">
        <v>104</v>
      </c>
      <c r="AJ8">
        <v>3940</v>
      </c>
      <c r="AK8">
        <v>33690</v>
      </c>
      <c r="AL8">
        <v>166000</v>
      </c>
      <c r="AM8">
        <v>245450</v>
      </c>
      <c r="AN8">
        <v>313570</v>
      </c>
      <c r="AO8">
        <v>341560</v>
      </c>
      <c r="AP8">
        <v>313030</v>
      </c>
      <c r="AQ8">
        <v>246940</v>
      </c>
      <c r="AR8">
        <v>67290</v>
      </c>
      <c r="AS8">
        <v>23600</v>
      </c>
      <c r="AT8">
        <v>5720</v>
      </c>
      <c r="AU8">
        <v>26320</v>
      </c>
      <c r="AX8">
        <v>4</v>
      </c>
    </row>
    <row r="9" spans="4:51" x14ac:dyDescent="0.2">
      <c r="D9" t="s">
        <v>105</v>
      </c>
      <c r="E9">
        <v>33.5</v>
      </c>
      <c r="F9">
        <v>43.75</v>
      </c>
      <c r="G9">
        <v>47</v>
      </c>
      <c r="H9">
        <v>64.25</v>
      </c>
      <c r="I9">
        <v>50.5</v>
      </c>
      <c r="J9">
        <v>33.5</v>
      </c>
      <c r="K9">
        <v>47.25</v>
      </c>
      <c r="L9">
        <v>40.25</v>
      </c>
      <c r="M9">
        <v>23.25</v>
      </c>
      <c r="N9">
        <v>40.25</v>
      </c>
      <c r="O9">
        <v>26.75</v>
      </c>
      <c r="P9">
        <v>33.75</v>
      </c>
      <c r="T9">
        <f t="shared" ref="T9:T15" si="1">(E9)*40</f>
        <v>1340</v>
      </c>
      <c r="U9">
        <f t="shared" ref="U9:U15" si="2">(F9)*40</f>
        <v>1750</v>
      </c>
      <c r="V9">
        <f t="shared" ref="V9:V15" si="3">(G9)*40</f>
        <v>1880</v>
      </c>
      <c r="W9">
        <f t="shared" ref="W9:W15" si="4">(H9)*40</f>
        <v>2570</v>
      </c>
      <c r="X9">
        <f t="shared" ref="X9:X15" si="5">(I9)*40</f>
        <v>2020</v>
      </c>
      <c r="Y9">
        <f t="shared" ref="Y9:Y15" si="6">(J9)*40</f>
        <v>1340</v>
      </c>
      <c r="Z9">
        <f t="shared" ref="Z9:Z15" si="7">(K9)*40</f>
        <v>1890</v>
      </c>
      <c r="AA9">
        <f t="shared" ref="AA9:AA15" si="8">(L9)*40</f>
        <v>1610</v>
      </c>
      <c r="AB9">
        <f t="shared" ref="AB9:AB15" si="9">(M9)*40</f>
        <v>930</v>
      </c>
      <c r="AC9">
        <f t="shared" ref="AC9:AC15" si="10">(N9)*40</f>
        <v>1610</v>
      </c>
      <c r="AD9">
        <f t="shared" ref="AD9:AD15" si="11">(O9)*40</f>
        <v>1070</v>
      </c>
      <c r="AE9">
        <f t="shared" ref="AE9:AE15" si="12">(P9)*40</f>
        <v>1350</v>
      </c>
      <c r="AG9">
        <f t="shared" ref="AG9:AG15" si="13">SUM(T9:AE9)</f>
        <v>19360</v>
      </c>
      <c r="AH9">
        <f t="shared" ref="AH9:AH15" si="14">(AG9)*5</f>
        <v>96800</v>
      </c>
      <c r="AI9" t="s">
        <v>108</v>
      </c>
      <c r="AJ9">
        <v>3670</v>
      </c>
      <c r="AK9">
        <v>48170</v>
      </c>
      <c r="AL9">
        <v>231250</v>
      </c>
      <c r="AM9">
        <v>241210</v>
      </c>
      <c r="AN9">
        <v>317670</v>
      </c>
      <c r="AO9">
        <v>305790</v>
      </c>
      <c r="AP9">
        <v>206670</v>
      </c>
      <c r="AQ9">
        <v>47890</v>
      </c>
      <c r="AR9">
        <v>11590</v>
      </c>
      <c r="AS9">
        <v>4610</v>
      </c>
      <c r="AT9">
        <v>2840</v>
      </c>
      <c r="AU9">
        <v>800</v>
      </c>
      <c r="AX9">
        <v>5</v>
      </c>
    </row>
    <row r="10" spans="4:51" x14ac:dyDescent="0.2">
      <c r="D10" t="s">
        <v>106</v>
      </c>
      <c r="E10">
        <v>218</v>
      </c>
      <c r="F10">
        <v>771</v>
      </c>
      <c r="G10">
        <v>4740</v>
      </c>
      <c r="H10">
        <v>6600.5</v>
      </c>
      <c r="I10">
        <v>8921.5</v>
      </c>
      <c r="J10">
        <v>9576.5</v>
      </c>
      <c r="K10">
        <v>10579.75</v>
      </c>
      <c r="L10">
        <v>16310.5</v>
      </c>
      <c r="M10">
        <v>5368.5</v>
      </c>
      <c r="N10">
        <v>11225</v>
      </c>
      <c r="O10">
        <v>4525</v>
      </c>
      <c r="P10">
        <v>10962.25</v>
      </c>
      <c r="T10">
        <f t="shared" si="1"/>
        <v>8720</v>
      </c>
      <c r="U10">
        <f t="shared" si="2"/>
        <v>30840</v>
      </c>
      <c r="V10">
        <f t="shared" si="3"/>
        <v>189600</v>
      </c>
      <c r="W10">
        <f t="shared" si="4"/>
        <v>264020</v>
      </c>
      <c r="X10">
        <f t="shared" si="5"/>
        <v>356860</v>
      </c>
      <c r="Y10">
        <f t="shared" si="6"/>
        <v>383060</v>
      </c>
      <c r="Z10">
        <f t="shared" si="7"/>
        <v>423190</v>
      </c>
      <c r="AA10">
        <f t="shared" si="8"/>
        <v>652420</v>
      </c>
      <c r="AB10">
        <f t="shared" si="9"/>
        <v>214740</v>
      </c>
      <c r="AC10">
        <f t="shared" si="10"/>
        <v>449000</v>
      </c>
      <c r="AD10">
        <f t="shared" si="11"/>
        <v>181000</v>
      </c>
      <c r="AE10">
        <f t="shared" si="12"/>
        <v>438490</v>
      </c>
      <c r="AG10">
        <f t="shared" si="13"/>
        <v>3591940</v>
      </c>
      <c r="AH10">
        <f t="shared" si="14"/>
        <v>17959700</v>
      </c>
      <c r="AI10" t="s">
        <v>109</v>
      </c>
      <c r="AJ10">
        <v>1890</v>
      </c>
      <c r="AK10">
        <v>4080</v>
      </c>
      <c r="AL10">
        <v>12130</v>
      </c>
      <c r="AM10">
        <v>25930</v>
      </c>
      <c r="AN10">
        <v>29060</v>
      </c>
      <c r="AO10">
        <v>12680</v>
      </c>
      <c r="AP10">
        <v>7220</v>
      </c>
      <c r="AQ10">
        <v>4890</v>
      </c>
      <c r="AR10">
        <v>9130</v>
      </c>
      <c r="AS10">
        <v>2430</v>
      </c>
      <c r="AT10">
        <v>2030</v>
      </c>
      <c r="AU10">
        <v>1340</v>
      </c>
      <c r="AX10">
        <v>6</v>
      </c>
    </row>
    <row r="11" spans="4:51" x14ac:dyDescent="0.2">
      <c r="D11" t="s">
        <v>107</v>
      </c>
      <c r="E11">
        <v>641.25</v>
      </c>
      <c r="F11">
        <v>788</v>
      </c>
      <c r="G11">
        <v>296.25</v>
      </c>
      <c r="H11">
        <v>395.5</v>
      </c>
      <c r="I11">
        <v>764</v>
      </c>
      <c r="J11">
        <v>2357.75</v>
      </c>
      <c r="K11">
        <v>7829</v>
      </c>
      <c r="L11">
        <v>7743.75</v>
      </c>
      <c r="M11">
        <v>3576.5</v>
      </c>
      <c r="N11">
        <v>11092</v>
      </c>
      <c r="O11">
        <v>6668.75</v>
      </c>
      <c r="P11">
        <v>10487.75</v>
      </c>
      <c r="T11">
        <f t="shared" si="1"/>
        <v>25650</v>
      </c>
      <c r="U11">
        <f t="shared" si="2"/>
        <v>31520</v>
      </c>
      <c r="V11">
        <f t="shared" si="3"/>
        <v>11850</v>
      </c>
      <c r="W11">
        <f t="shared" si="4"/>
        <v>15820</v>
      </c>
      <c r="X11">
        <f t="shared" si="5"/>
        <v>30560</v>
      </c>
      <c r="Y11">
        <f t="shared" si="6"/>
        <v>94310</v>
      </c>
      <c r="Z11">
        <f t="shared" si="7"/>
        <v>313160</v>
      </c>
      <c r="AA11">
        <f t="shared" si="8"/>
        <v>309750</v>
      </c>
      <c r="AB11">
        <f t="shared" si="9"/>
        <v>143060</v>
      </c>
      <c r="AC11">
        <f t="shared" si="10"/>
        <v>443680</v>
      </c>
      <c r="AD11">
        <f t="shared" si="11"/>
        <v>266750</v>
      </c>
      <c r="AE11">
        <f t="shared" si="12"/>
        <v>419510</v>
      </c>
      <c r="AG11">
        <f t="shared" si="13"/>
        <v>2105620</v>
      </c>
      <c r="AH11">
        <f t="shared" si="14"/>
        <v>10528100</v>
      </c>
      <c r="AI11" t="s">
        <v>128</v>
      </c>
      <c r="AJ11">
        <v>1890</v>
      </c>
      <c r="AK11">
        <v>1750</v>
      </c>
      <c r="AL11">
        <v>12950</v>
      </c>
      <c r="AM11">
        <v>25510</v>
      </c>
      <c r="AN11">
        <v>28650</v>
      </c>
      <c r="AO11">
        <v>19370</v>
      </c>
      <c r="AP11">
        <v>10760</v>
      </c>
      <c r="AQ11">
        <v>8720</v>
      </c>
      <c r="AR11">
        <v>3800</v>
      </c>
      <c r="AS11">
        <v>4610</v>
      </c>
      <c r="AT11">
        <v>2300</v>
      </c>
      <c r="AU11">
        <v>1340</v>
      </c>
      <c r="AX11">
        <v>7</v>
      </c>
    </row>
    <row r="12" spans="4:51" x14ac:dyDescent="0.2">
      <c r="D12" t="s">
        <v>108</v>
      </c>
      <c r="E12">
        <v>91.75</v>
      </c>
      <c r="F12">
        <v>1204.25</v>
      </c>
      <c r="G12">
        <v>5781.25</v>
      </c>
      <c r="H12">
        <v>6030.25</v>
      </c>
      <c r="I12">
        <v>7941.75</v>
      </c>
      <c r="J12">
        <v>7644.75</v>
      </c>
      <c r="K12">
        <v>5166.75</v>
      </c>
      <c r="L12">
        <v>1197.25</v>
      </c>
      <c r="M12">
        <v>289.75</v>
      </c>
      <c r="N12">
        <v>115.25</v>
      </c>
      <c r="O12">
        <v>71</v>
      </c>
      <c r="P12">
        <v>20</v>
      </c>
      <c r="T12">
        <f t="shared" si="1"/>
        <v>3670</v>
      </c>
      <c r="U12">
        <f t="shared" si="2"/>
        <v>48170</v>
      </c>
      <c r="V12">
        <f t="shared" si="3"/>
        <v>231250</v>
      </c>
      <c r="W12">
        <f t="shared" si="4"/>
        <v>241210</v>
      </c>
      <c r="X12">
        <f t="shared" si="5"/>
        <v>317670</v>
      </c>
      <c r="Y12">
        <f t="shared" si="6"/>
        <v>305790</v>
      </c>
      <c r="Z12">
        <f t="shared" si="7"/>
        <v>206670</v>
      </c>
      <c r="AA12">
        <f t="shared" si="8"/>
        <v>47890</v>
      </c>
      <c r="AB12">
        <f t="shared" si="9"/>
        <v>11590</v>
      </c>
      <c r="AC12">
        <f t="shared" si="10"/>
        <v>4610</v>
      </c>
      <c r="AD12">
        <f t="shared" si="11"/>
        <v>2840</v>
      </c>
      <c r="AE12">
        <f t="shared" si="12"/>
        <v>800</v>
      </c>
      <c r="AG12">
        <f t="shared" si="13"/>
        <v>1422160</v>
      </c>
      <c r="AH12">
        <f t="shared" si="14"/>
        <v>7110800</v>
      </c>
      <c r="AI12" t="s">
        <v>110</v>
      </c>
      <c r="AJ12">
        <v>3120</v>
      </c>
      <c r="AK12">
        <v>2290</v>
      </c>
      <c r="AL12">
        <v>22370</v>
      </c>
      <c r="AM12">
        <v>47620</v>
      </c>
      <c r="AN12">
        <v>50770</v>
      </c>
      <c r="AO12">
        <v>33160</v>
      </c>
      <c r="AP12">
        <v>18680</v>
      </c>
      <c r="AQ12">
        <v>12130</v>
      </c>
      <c r="AR12">
        <v>6530</v>
      </c>
      <c r="AS12">
        <v>4770</v>
      </c>
      <c r="AT12">
        <v>1890</v>
      </c>
      <c r="AU12">
        <v>2170</v>
      </c>
      <c r="AX12">
        <v>8</v>
      </c>
    </row>
    <row r="13" spans="4:51" x14ac:dyDescent="0.2">
      <c r="D13" t="s">
        <v>109</v>
      </c>
      <c r="E13">
        <v>47.25</v>
      </c>
      <c r="F13">
        <v>102</v>
      </c>
      <c r="G13">
        <v>303.25</v>
      </c>
      <c r="H13">
        <v>648.25</v>
      </c>
      <c r="I13">
        <v>726.5</v>
      </c>
      <c r="J13">
        <v>317</v>
      </c>
      <c r="K13">
        <v>180.5</v>
      </c>
      <c r="L13">
        <v>122.25</v>
      </c>
      <c r="M13">
        <v>228.25</v>
      </c>
      <c r="N13">
        <v>60.75</v>
      </c>
      <c r="O13">
        <v>50.75</v>
      </c>
      <c r="P13">
        <v>33.5</v>
      </c>
      <c r="T13">
        <f t="shared" si="1"/>
        <v>1890</v>
      </c>
      <c r="U13">
        <f t="shared" si="2"/>
        <v>4080</v>
      </c>
      <c r="V13">
        <f t="shared" si="3"/>
        <v>12130</v>
      </c>
      <c r="W13">
        <f t="shared" si="4"/>
        <v>25930</v>
      </c>
      <c r="X13">
        <f t="shared" si="5"/>
        <v>29060</v>
      </c>
      <c r="Y13">
        <f t="shared" si="6"/>
        <v>12680</v>
      </c>
      <c r="Z13">
        <f t="shared" si="7"/>
        <v>7220</v>
      </c>
      <c r="AA13">
        <f t="shared" si="8"/>
        <v>4890</v>
      </c>
      <c r="AB13">
        <f t="shared" si="9"/>
        <v>9130</v>
      </c>
      <c r="AC13">
        <f t="shared" si="10"/>
        <v>2430</v>
      </c>
      <c r="AD13">
        <f t="shared" si="11"/>
        <v>2030</v>
      </c>
      <c r="AE13">
        <f t="shared" si="12"/>
        <v>1340</v>
      </c>
      <c r="AG13">
        <f t="shared" si="13"/>
        <v>112810</v>
      </c>
      <c r="AH13">
        <f t="shared" si="14"/>
        <v>564050</v>
      </c>
      <c r="AX13">
        <v>9</v>
      </c>
    </row>
    <row r="14" spans="4:51" x14ac:dyDescent="0.2">
      <c r="D14" t="s">
        <v>128</v>
      </c>
      <c r="E14">
        <v>47.25</v>
      </c>
      <c r="F14">
        <v>43.75</v>
      </c>
      <c r="G14">
        <v>323.75</v>
      </c>
      <c r="H14">
        <v>637.75</v>
      </c>
      <c r="I14">
        <v>716.25</v>
      </c>
      <c r="J14">
        <v>484.25</v>
      </c>
      <c r="K14">
        <v>269</v>
      </c>
      <c r="L14">
        <v>218</v>
      </c>
      <c r="M14">
        <v>95</v>
      </c>
      <c r="N14">
        <v>115.25</v>
      </c>
      <c r="O14">
        <v>57.5</v>
      </c>
      <c r="P14">
        <v>33.5</v>
      </c>
      <c r="T14">
        <f t="shared" si="1"/>
        <v>1890</v>
      </c>
      <c r="U14">
        <f t="shared" si="2"/>
        <v>1750</v>
      </c>
      <c r="V14">
        <f t="shared" si="3"/>
        <v>12950</v>
      </c>
      <c r="W14">
        <f t="shared" si="4"/>
        <v>25510</v>
      </c>
      <c r="X14">
        <f t="shared" si="5"/>
        <v>28650</v>
      </c>
      <c r="Y14">
        <f t="shared" si="6"/>
        <v>19370</v>
      </c>
      <c r="Z14">
        <f t="shared" si="7"/>
        <v>10760</v>
      </c>
      <c r="AA14">
        <f t="shared" si="8"/>
        <v>8720</v>
      </c>
      <c r="AB14">
        <f t="shared" si="9"/>
        <v>3800</v>
      </c>
      <c r="AC14">
        <f t="shared" si="10"/>
        <v>4610</v>
      </c>
      <c r="AD14">
        <f t="shared" si="11"/>
        <v>2300</v>
      </c>
      <c r="AE14">
        <f t="shared" si="12"/>
        <v>1340</v>
      </c>
      <c r="AG14">
        <f t="shared" si="13"/>
        <v>121650</v>
      </c>
      <c r="AH14">
        <f t="shared" si="14"/>
        <v>608250</v>
      </c>
      <c r="AX14">
        <v>10</v>
      </c>
    </row>
    <row r="15" spans="4:51" x14ac:dyDescent="0.2">
      <c r="D15" t="s">
        <v>110</v>
      </c>
      <c r="E15">
        <v>78</v>
      </c>
      <c r="F15">
        <v>57.25</v>
      </c>
      <c r="G15">
        <v>559.25</v>
      </c>
      <c r="H15">
        <v>1190.5</v>
      </c>
      <c r="I15">
        <v>1269.25</v>
      </c>
      <c r="J15">
        <v>829</v>
      </c>
      <c r="K15">
        <v>467</v>
      </c>
      <c r="L15">
        <v>303.25</v>
      </c>
      <c r="M15">
        <v>163.25</v>
      </c>
      <c r="N15">
        <v>119.25</v>
      </c>
      <c r="O15">
        <v>47.25</v>
      </c>
      <c r="P15">
        <v>54.25</v>
      </c>
      <c r="T15">
        <f t="shared" si="1"/>
        <v>3120</v>
      </c>
      <c r="U15">
        <f t="shared" si="2"/>
        <v>2290</v>
      </c>
      <c r="V15">
        <f t="shared" si="3"/>
        <v>22370</v>
      </c>
      <c r="W15">
        <f t="shared" si="4"/>
        <v>47620</v>
      </c>
      <c r="X15">
        <f t="shared" si="5"/>
        <v>50770</v>
      </c>
      <c r="Y15">
        <f t="shared" si="6"/>
        <v>33160</v>
      </c>
      <c r="Z15">
        <f t="shared" si="7"/>
        <v>18680</v>
      </c>
      <c r="AA15">
        <f t="shared" si="8"/>
        <v>12130</v>
      </c>
      <c r="AB15">
        <f t="shared" si="9"/>
        <v>6530</v>
      </c>
      <c r="AC15">
        <f t="shared" si="10"/>
        <v>4770</v>
      </c>
      <c r="AD15">
        <f t="shared" si="11"/>
        <v>1890</v>
      </c>
      <c r="AE15">
        <f t="shared" si="12"/>
        <v>2170</v>
      </c>
      <c r="AG15">
        <f t="shared" si="13"/>
        <v>205500</v>
      </c>
      <c r="AH15">
        <f t="shared" si="14"/>
        <v>1027500</v>
      </c>
      <c r="AX15">
        <v>11</v>
      </c>
    </row>
    <row r="16" spans="4:51" x14ac:dyDescent="0.2">
      <c r="AX16">
        <v>12</v>
      </c>
    </row>
    <row r="61" spans="36:50" x14ac:dyDescent="0.2">
      <c r="AK61" t="s">
        <v>127</v>
      </c>
    </row>
    <row r="63" spans="36:50" x14ac:dyDescent="0.2">
      <c r="AJ63">
        <v>36</v>
      </c>
      <c r="AK63">
        <v>59645</v>
      </c>
      <c r="AL63">
        <v>59310</v>
      </c>
      <c r="AM63">
        <v>57996</v>
      </c>
      <c r="AO63">
        <f>((AK63)/107818*100)*0.1*0.13*0.2</f>
        <v>0.14383219870522548</v>
      </c>
      <c r="AP63">
        <f>((AL63)/110088*100)*0.1*0.13*0.2</f>
        <v>0.14007521255722696</v>
      </c>
      <c r="AQ63">
        <f>((AM63)/109427*100)*0.1*0.13*0.2</f>
        <v>0.13779926343589793</v>
      </c>
      <c r="AT63" t="s">
        <v>117</v>
      </c>
      <c r="AU63">
        <v>572</v>
      </c>
      <c r="AV63">
        <v>107818</v>
      </c>
      <c r="AW63">
        <v>110088</v>
      </c>
      <c r="AX63">
        <v>109427</v>
      </c>
    </row>
    <row r="64" spans="36:50" x14ac:dyDescent="0.2">
      <c r="AJ64">
        <v>33</v>
      </c>
      <c r="AK64">
        <v>34543</v>
      </c>
      <c r="AL64">
        <v>33017</v>
      </c>
      <c r="AM64">
        <v>37151</v>
      </c>
      <c r="AO64">
        <f t="shared" ref="AO64:AO74" si="15">((AK64)/107818*100)*0.1*0.13*0.2</f>
        <v>8.3299449071583598E-2</v>
      </c>
      <c r="AP64">
        <f t="shared" ref="AP64:AP74" si="16">((AL64)/110088*100)*0.1*0.13*0.2</f>
        <v>7.7977799578519011E-2</v>
      </c>
      <c r="AQ64">
        <f t="shared" ref="AQ64:AQ74" si="17">((AM64)/109427*100)*0.1*0.13*0.2</f>
        <v>8.8271267603059589E-2</v>
      </c>
    </row>
    <row r="65" spans="36:50" x14ac:dyDescent="0.2">
      <c r="AJ65">
        <v>38</v>
      </c>
      <c r="AK65">
        <v>8203</v>
      </c>
      <c r="AL65">
        <v>11084</v>
      </c>
      <c r="AM65">
        <v>7684</v>
      </c>
      <c r="AO65">
        <f t="shared" si="15"/>
        <v>1.9781298113487545E-2</v>
      </c>
      <c r="AP65">
        <f t="shared" si="16"/>
        <v>2.6177603371847987E-2</v>
      </c>
      <c r="AQ65">
        <f t="shared" si="17"/>
        <v>1.8257285679037168E-2</v>
      </c>
      <c r="AT65" t="s">
        <v>118</v>
      </c>
      <c r="AU65">
        <v>9.965034965034965</v>
      </c>
      <c r="AV65">
        <v>0.6538796861377506</v>
      </c>
      <c r="AW65">
        <v>0.84387035825884749</v>
      </c>
      <c r="AX65">
        <v>0.60496952306103613</v>
      </c>
    </row>
    <row r="66" spans="36:50" x14ac:dyDescent="0.2">
      <c r="AJ66">
        <v>44</v>
      </c>
      <c r="AK66">
        <v>1825</v>
      </c>
      <c r="AL66">
        <v>2919</v>
      </c>
      <c r="AM66">
        <v>2867</v>
      </c>
      <c r="AO66">
        <f t="shared" si="15"/>
        <v>4.4009349088278398E-3</v>
      </c>
      <c r="AP66">
        <f t="shared" si="16"/>
        <v>6.8939393939393941E-3</v>
      </c>
      <c r="AQ66">
        <f t="shared" si="17"/>
        <v>6.8120299377667313E-3</v>
      </c>
      <c r="AT66" t="s">
        <v>119</v>
      </c>
      <c r="AU66">
        <v>0.99650349650349646</v>
      </c>
      <c r="AV66">
        <v>6.5387968613775063E-2</v>
      </c>
      <c r="AW66">
        <v>8.4387035825884749E-2</v>
      </c>
      <c r="AX66">
        <v>6.0496952306103614E-2</v>
      </c>
    </row>
    <row r="67" spans="36:50" x14ac:dyDescent="0.2">
      <c r="AJ67">
        <v>54</v>
      </c>
      <c r="AK67">
        <v>1090</v>
      </c>
      <c r="AL67">
        <v>979</v>
      </c>
      <c r="AM67">
        <v>1150</v>
      </c>
      <c r="AO67">
        <f t="shared" si="15"/>
        <v>2.6285035893821068E-3</v>
      </c>
      <c r="AP67">
        <f t="shared" si="16"/>
        <v>2.3121502797761794E-3</v>
      </c>
      <c r="AQ67">
        <f t="shared" si="17"/>
        <v>2.7324152174509038E-3</v>
      </c>
      <c r="AT67" t="s">
        <v>120</v>
      </c>
      <c r="AU67">
        <v>0.12954545454545455</v>
      </c>
      <c r="AV67">
        <v>8.5004359197907581E-3</v>
      </c>
      <c r="AW67">
        <v>1.0970314657365018E-2</v>
      </c>
      <c r="AX67">
        <v>7.8646037997934706E-3</v>
      </c>
    </row>
    <row r="68" spans="36:50" x14ac:dyDescent="0.2">
      <c r="AJ68">
        <v>57</v>
      </c>
      <c r="AK68">
        <v>705</v>
      </c>
      <c r="AL68">
        <v>929</v>
      </c>
      <c r="AM68">
        <v>662</v>
      </c>
      <c r="AO68">
        <f t="shared" si="15"/>
        <v>1.7000871839581517E-3</v>
      </c>
      <c r="AP68">
        <f t="shared" si="16"/>
        <v>2.1940629314730039E-3</v>
      </c>
      <c r="AQ68">
        <f t="shared" si="17"/>
        <v>1.5729207599586943E-3</v>
      </c>
    </row>
    <row r="69" spans="36:50" x14ac:dyDescent="0.2">
      <c r="AJ69">
        <v>61</v>
      </c>
      <c r="AK69">
        <v>538</v>
      </c>
      <c r="AL69">
        <v>562</v>
      </c>
      <c r="AM69">
        <v>521</v>
      </c>
      <c r="AO69">
        <f t="shared" si="15"/>
        <v>1.297371496410618E-3</v>
      </c>
      <c r="AP69">
        <f t="shared" si="16"/>
        <v>1.3273017949276943E-3</v>
      </c>
      <c r="AQ69">
        <f t="shared" si="17"/>
        <v>1.2379028941668878E-3</v>
      </c>
      <c r="AT69" t="s">
        <v>121</v>
      </c>
      <c r="AU69">
        <v>2.5909090909090909E-2</v>
      </c>
      <c r="AV69">
        <v>1.7000871839581515E-3</v>
      </c>
      <c r="AW69">
        <v>2.1940629314730039E-3</v>
      </c>
      <c r="AX69">
        <v>1.5729207599586941E-3</v>
      </c>
    </row>
    <row r="70" spans="36:50" x14ac:dyDescent="0.2">
      <c r="AJ70">
        <v>54</v>
      </c>
      <c r="AK70">
        <v>443</v>
      </c>
      <c r="AL70">
        <v>447</v>
      </c>
      <c r="AM70">
        <v>483</v>
      </c>
      <c r="AO70">
        <f t="shared" si="15"/>
        <v>1.0682817340332783E-3</v>
      </c>
      <c r="AP70">
        <f t="shared" si="16"/>
        <v>1.0557008938303903E-3</v>
      </c>
      <c r="AQ70">
        <f t="shared" si="17"/>
        <v>1.1476143913293796E-3</v>
      </c>
    </row>
    <row r="71" spans="36:50" x14ac:dyDescent="0.2">
      <c r="AJ71">
        <v>42</v>
      </c>
      <c r="AK71">
        <v>300</v>
      </c>
      <c r="AL71">
        <v>288</v>
      </c>
      <c r="AM71">
        <v>287</v>
      </c>
      <c r="AO71">
        <f t="shared" si="15"/>
        <v>7.2344135487580931E-4</v>
      </c>
      <c r="AP71">
        <f t="shared" si="16"/>
        <v>6.8018312622629179E-4</v>
      </c>
      <c r="AQ71">
        <f t="shared" si="17"/>
        <v>6.8191579774644307E-4</v>
      </c>
      <c r="AT71" t="s">
        <v>122</v>
      </c>
      <c r="AU71" t="s">
        <v>123</v>
      </c>
      <c r="AV71" t="s">
        <v>124</v>
      </c>
      <c r="AW71" t="s">
        <v>125</v>
      </c>
      <c r="AX71" t="s">
        <v>126</v>
      </c>
    </row>
    <row r="72" spans="36:50" x14ac:dyDescent="0.2">
      <c r="AJ72">
        <v>37</v>
      </c>
      <c r="AK72">
        <v>173</v>
      </c>
      <c r="AL72">
        <v>149</v>
      </c>
      <c r="AM72">
        <v>222</v>
      </c>
      <c r="AO72">
        <f t="shared" si="15"/>
        <v>4.1718451464505007E-4</v>
      </c>
      <c r="AP72">
        <f t="shared" si="16"/>
        <v>3.5190029794346351E-4</v>
      </c>
      <c r="AQ72">
        <f t="shared" si="17"/>
        <v>5.2747493762965274E-4</v>
      </c>
    </row>
    <row r="73" spans="36:50" x14ac:dyDescent="0.2">
      <c r="AJ73">
        <v>38</v>
      </c>
      <c r="AK73">
        <v>279</v>
      </c>
      <c r="AL73">
        <v>335</v>
      </c>
      <c r="AM73">
        <v>328</v>
      </c>
      <c r="AO73">
        <f t="shared" si="15"/>
        <v>6.7280046003450255E-4</v>
      </c>
      <c r="AP73">
        <f t="shared" si="16"/>
        <v>7.9118523363127689E-4</v>
      </c>
      <c r="AQ73">
        <f t="shared" si="17"/>
        <v>7.7933234028164909E-4</v>
      </c>
    </row>
    <row r="74" spans="36:50" x14ac:dyDescent="0.2">
      <c r="AJ74">
        <v>78</v>
      </c>
      <c r="AK74">
        <v>74</v>
      </c>
      <c r="AL74">
        <v>69</v>
      </c>
      <c r="AM74">
        <v>76</v>
      </c>
      <c r="AO74">
        <f t="shared" si="15"/>
        <v>1.78448867536033E-4</v>
      </c>
      <c r="AP74">
        <f t="shared" si="16"/>
        <v>1.629605406583824E-4</v>
      </c>
      <c r="AQ74">
        <f t="shared" si="17"/>
        <v>1.8057700567501627E-4</v>
      </c>
    </row>
    <row r="78" spans="36:50" x14ac:dyDescent="0.2">
      <c r="AO78">
        <f>(AO63)*1000</f>
        <v>143.83219870522549</v>
      </c>
      <c r="AP78">
        <f t="shared" ref="AP78:AQ78" si="18">(AP63)*1000</f>
        <v>140.07521255722696</v>
      </c>
      <c r="AQ78">
        <f t="shared" si="18"/>
        <v>137.79926343589793</v>
      </c>
    </row>
    <row r="79" spans="36:50" x14ac:dyDescent="0.2">
      <c r="AO79">
        <f t="shared" ref="AO79:AQ89" si="19">(AO64)*1000</f>
        <v>83.299449071583595</v>
      </c>
      <c r="AP79">
        <f t="shared" si="19"/>
        <v>77.977799578519011</v>
      </c>
      <c r="AQ79">
        <f t="shared" si="19"/>
        <v>88.271267603059584</v>
      </c>
    </row>
    <row r="80" spans="36:50" x14ac:dyDescent="0.2">
      <c r="AO80">
        <f t="shared" si="19"/>
        <v>19.781298113487544</v>
      </c>
      <c r="AP80">
        <f t="shared" si="19"/>
        <v>26.177603371847987</v>
      </c>
      <c r="AQ80">
        <f t="shared" si="19"/>
        <v>18.257285679037167</v>
      </c>
    </row>
    <row r="81" spans="41:50" x14ac:dyDescent="0.2">
      <c r="AO81">
        <f t="shared" si="19"/>
        <v>4.40093490882784</v>
      </c>
      <c r="AP81">
        <f t="shared" si="19"/>
        <v>6.8939393939393945</v>
      </c>
      <c r="AQ81">
        <f t="shared" si="19"/>
        <v>6.8120299377667317</v>
      </c>
    </row>
    <row r="82" spans="41:50" x14ac:dyDescent="0.2">
      <c r="AO82">
        <f t="shared" si="19"/>
        <v>2.6285035893821069</v>
      </c>
      <c r="AP82">
        <f t="shared" si="19"/>
        <v>2.3121502797761795</v>
      </c>
      <c r="AQ82">
        <f t="shared" si="19"/>
        <v>2.732415217450904</v>
      </c>
    </row>
    <row r="83" spans="41:50" x14ac:dyDescent="0.2">
      <c r="AO83">
        <f t="shared" si="19"/>
        <v>1.7000871839581517</v>
      </c>
      <c r="AP83">
        <f t="shared" si="19"/>
        <v>2.1940629314730038</v>
      </c>
      <c r="AQ83">
        <f t="shared" si="19"/>
        <v>1.5729207599586943</v>
      </c>
    </row>
    <row r="84" spans="41:50" x14ac:dyDescent="0.2">
      <c r="AO84">
        <f t="shared" si="19"/>
        <v>1.297371496410618</v>
      </c>
      <c r="AP84">
        <f t="shared" si="19"/>
        <v>1.3273017949276944</v>
      </c>
      <c r="AQ84">
        <f t="shared" si="19"/>
        <v>1.2379028941668877</v>
      </c>
    </row>
    <row r="85" spans="41:50" x14ac:dyDescent="0.2">
      <c r="AO85">
        <f t="shared" si="19"/>
        <v>1.0682817340332782</v>
      </c>
      <c r="AP85">
        <f t="shared" si="19"/>
        <v>1.0557008938303902</v>
      </c>
      <c r="AQ85">
        <f t="shared" si="19"/>
        <v>1.1476143913293797</v>
      </c>
    </row>
    <row r="86" spans="41:50" x14ac:dyDescent="0.2">
      <c r="AO86">
        <f t="shared" si="19"/>
        <v>0.72344135487580929</v>
      </c>
      <c r="AP86">
        <f t="shared" si="19"/>
        <v>0.68018312622629185</v>
      </c>
      <c r="AQ86">
        <f t="shared" si="19"/>
        <v>0.68191579774644306</v>
      </c>
    </row>
    <row r="87" spans="41:50" x14ac:dyDescent="0.2">
      <c r="AO87">
        <f t="shared" si="19"/>
        <v>0.41718451464505008</v>
      </c>
      <c r="AP87">
        <f t="shared" si="19"/>
        <v>0.3519002979434635</v>
      </c>
      <c r="AQ87">
        <f t="shared" si="19"/>
        <v>0.5274749376296527</v>
      </c>
    </row>
    <row r="88" spans="41:50" x14ac:dyDescent="0.2">
      <c r="AO88">
        <f t="shared" si="19"/>
        <v>0.67280046003450256</v>
      </c>
      <c r="AP88">
        <f t="shared" si="19"/>
        <v>0.79118523363127691</v>
      </c>
      <c r="AQ88">
        <f t="shared" si="19"/>
        <v>0.77933234028164911</v>
      </c>
    </row>
    <row r="89" spans="41:50" x14ac:dyDescent="0.2">
      <c r="AO89">
        <f t="shared" si="19"/>
        <v>0.17844886753603301</v>
      </c>
      <c r="AP89">
        <f t="shared" si="19"/>
        <v>0.16296054065838239</v>
      </c>
      <c r="AQ89">
        <f t="shared" si="19"/>
        <v>0.18057700567501628</v>
      </c>
      <c r="AW89">
        <v>1.0429999999999999</v>
      </c>
      <c r="AX89">
        <v>143.83219870522549</v>
      </c>
    </row>
    <row r="90" spans="41:50" x14ac:dyDescent="0.2">
      <c r="AW90">
        <v>1.0760000000000001</v>
      </c>
      <c r="AX90">
        <v>83.299449071583595</v>
      </c>
    </row>
    <row r="91" spans="41:50" x14ac:dyDescent="0.2">
      <c r="AW91">
        <v>1.109</v>
      </c>
      <c r="AX91">
        <v>19.781298113487544</v>
      </c>
    </row>
    <row r="92" spans="41:50" x14ac:dyDescent="0.2">
      <c r="AW92">
        <v>1.1120000000000001</v>
      </c>
      <c r="AX92">
        <v>4.40093490882784</v>
      </c>
    </row>
    <row r="93" spans="41:50" x14ac:dyDescent="0.2">
      <c r="AW93">
        <v>1.125</v>
      </c>
      <c r="AX93">
        <v>2.6285035893821069</v>
      </c>
    </row>
    <row r="94" spans="41:50" x14ac:dyDescent="0.2">
      <c r="AW94">
        <v>1.1439999999999999</v>
      </c>
      <c r="AX94">
        <v>1.7000871839581517</v>
      </c>
    </row>
    <row r="95" spans="41:50" x14ac:dyDescent="0.2">
      <c r="AW95">
        <v>1.157</v>
      </c>
      <c r="AX95">
        <v>1.297371496410618</v>
      </c>
    </row>
    <row r="96" spans="41:50" x14ac:dyDescent="0.2">
      <c r="AW96">
        <v>1.179</v>
      </c>
      <c r="AX96">
        <v>1.0682817340332782</v>
      </c>
    </row>
    <row r="97" spans="49:50" x14ac:dyDescent="0.2">
      <c r="AW97">
        <v>1.1859999999999999</v>
      </c>
      <c r="AX97">
        <v>0.72344135487580929</v>
      </c>
    </row>
    <row r="98" spans="49:50" x14ac:dyDescent="0.2">
      <c r="AW98">
        <v>1.1890000000000001</v>
      </c>
      <c r="AX98">
        <v>0.41718451464505008</v>
      </c>
    </row>
    <row r="99" spans="49:50" x14ac:dyDescent="0.2">
      <c r="AW99">
        <v>1.23</v>
      </c>
      <c r="AX99">
        <v>0.67280046003450256</v>
      </c>
    </row>
    <row r="100" spans="49:50" x14ac:dyDescent="0.2">
      <c r="AW100">
        <v>1.286</v>
      </c>
      <c r="AX100">
        <v>0.17844886753603301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731A924F019D479FC2F1BC54E2F2F7" ma:contentTypeVersion="11" ma:contentTypeDescription="Create a new document." ma:contentTypeScope="" ma:versionID="b2803630729dcc4abb88dee6cb0c4d21">
  <xsd:schema xmlns:xsd="http://www.w3.org/2001/XMLSchema" xmlns:xs="http://www.w3.org/2001/XMLSchema" xmlns:p="http://schemas.microsoft.com/office/2006/metadata/properties" xmlns:ns3="85876848-dbc7-4d30-952b-bd793d5a5fcd" xmlns:ns4="97083713-82e8-4cb3-8e28-a5f9c2954aa0" targetNamespace="http://schemas.microsoft.com/office/2006/metadata/properties" ma:root="true" ma:fieldsID="77d2c7f7d8db31382d414da7bc1e50a1" ns3:_="" ns4:_="">
    <xsd:import namespace="85876848-dbc7-4d30-952b-bd793d5a5fcd"/>
    <xsd:import namespace="97083713-82e8-4cb3-8e28-a5f9c2954aa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876848-dbc7-4d30-952b-bd793d5a5f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083713-82e8-4cb3-8e28-a5f9c2954a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022611-42D6-441E-8FA9-76167BC70BED}">
  <ds:schemaRefs>
    <ds:schemaRef ds:uri="85876848-dbc7-4d30-952b-bd793d5a5fcd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7083713-82e8-4cb3-8e28-a5f9c2954aa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366F197-1E10-439B-990F-739ADF4C22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F2E6EE-BC22-435D-8D8A-37FA15EB53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876848-dbc7-4d30-952b-bd793d5a5fcd"/>
    <ds:schemaRef ds:uri="97083713-82e8-4cb3-8e28-a5f9c2954a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 Reece Herod</dc:creator>
  <cp:lastModifiedBy>Stephen Griffin</cp:lastModifiedBy>
  <dcterms:created xsi:type="dcterms:W3CDTF">2015-10-06T10:13:51Z</dcterms:created>
  <dcterms:modified xsi:type="dcterms:W3CDTF">2019-10-29T21:08:35Z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0x0101007C731A924F019D479FC2F1BC54E2F2F7</vt:lpwstr>
  </property>
</Properties>
</file>