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17180" yWindow="600" windowWidth="23100" windowHeight="18980" tabRatio="500" activeTab="2"/>
  </bookViews>
  <sheets>
    <sheet name="P21" sheetId="1" r:id="rId1"/>
    <sheet name="P31" sheetId="2" r:id="rId2"/>
    <sheet name="P41" sheetId="3" r:id="rId3"/>
  </sheet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20" i="3" l="1"/>
  <c r="L20" i="3"/>
  <c r="M20" i="3"/>
  <c r="L10" i="3"/>
  <c r="L3" i="3"/>
  <c r="L4" i="3"/>
  <c r="L5" i="3"/>
  <c r="L6" i="3"/>
  <c r="L7" i="3"/>
  <c r="L8" i="3"/>
  <c r="L9" i="3"/>
  <c r="I10" i="3"/>
  <c r="M10" i="3"/>
  <c r="I9" i="3"/>
  <c r="M9" i="3"/>
  <c r="I19" i="3"/>
  <c r="M19" i="3"/>
  <c r="L19" i="3"/>
  <c r="L8" i="1"/>
  <c r="I10" i="2"/>
  <c r="M10" i="2"/>
  <c r="L10" i="2"/>
  <c r="L3" i="2"/>
  <c r="L4" i="2"/>
  <c r="L5" i="2"/>
  <c r="L6" i="2"/>
  <c r="L7" i="2"/>
  <c r="L8" i="2"/>
  <c r="L9" i="2"/>
  <c r="I33" i="1"/>
  <c r="M33" i="1"/>
  <c r="L33" i="1"/>
  <c r="I34" i="1"/>
  <c r="M34" i="1"/>
  <c r="L34" i="1"/>
  <c r="L32" i="3"/>
  <c r="L33" i="3"/>
  <c r="L34" i="3"/>
  <c r="L35" i="3"/>
  <c r="L36" i="3"/>
  <c r="L37" i="3"/>
  <c r="L38" i="3"/>
  <c r="L39" i="3"/>
  <c r="L40" i="3"/>
  <c r="I32" i="3"/>
  <c r="M32" i="3"/>
  <c r="I33" i="3"/>
  <c r="M33" i="3"/>
  <c r="I34" i="3"/>
  <c r="M34" i="3"/>
  <c r="I35" i="3"/>
  <c r="M35" i="3"/>
  <c r="I36" i="3"/>
  <c r="M36" i="3"/>
  <c r="I37" i="3"/>
  <c r="M37" i="3"/>
  <c r="I38" i="3"/>
  <c r="M38" i="3"/>
  <c r="I39" i="3"/>
  <c r="M39" i="3"/>
  <c r="I40" i="3"/>
  <c r="M40" i="3"/>
  <c r="L23" i="3"/>
  <c r="L24" i="3"/>
  <c r="L25" i="3"/>
  <c r="L26" i="3"/>
  <c r="L27" i="3"/>
  <c r="L28" i="3"/>
  <c r="L29" i="3"/>
  <c r="I23" i="3"/>
  <c r="M23" i="3"/>
  <c r="I24" i="3"/>
  <c r="M24" i="3"/>
  <c r="I25" i="3"/>
  <c r="M25" i="3"/>
  <c r="I26" i="3"/>
  <c r="M26" i="3"/>
  <c r="I27" i="3"/>
  <c r="M27" i="3"/>
  <c r="I28" i="3"/>
  <c r="M28" i="3"/>
  <c r="I29" i="3"/>
  <c r="M29" i="3"/>
  <c r="L13" i="3"/>
  <c r="L14" i="3"/>
  <c r="L15" i="3"/>
  <c r="L16" i="3"/>
  <c r="L17" i="3"/>
  <c r="L18" i="3"/>
  <c r="I13" i="3"/>
  <c r="M13" i="3"/>
  <c r="I14" i="3"/>
  <c r="M14" i="3"/>
  <c r="I15" i="3"/>
  <c r="M15" i="3"/>
  <c r="I16" i="3"/>
  <c r="M16" i="3"/>
  <c r="I17" i="3"/>
  <c r="M17" i="3"/>
  <c r="I18" i="3"/>
  <c r="M18" i="3"/>
  <c r="I3" i="3"/>
  <c r="M3" i="3"/>
  <c r="I4" i="3"/>
  <c r="M4" i="3"/>
  <c r="I5" i="3"/>
  <c r="M5" i="3"/>
  <c r="I6" i="3"/>
  <c r="M6" i="3"/>
  <c r="I7" i="3"/>
  <c r="M7" i="3"/>
  <c r="I8" i="3"/>
  <c r="M8" i="3"/>
  <c r="I9" i="2"/>
  <c r="I3" i="2"/>
  <c r="M3" i="2"/>
  <c r="I4" i="2"/>
  <c r="M4" i="2"/>
  <c r="I5" i="2"/>
  <c r="M5" i="2"/>
  <c r="I6" i="2"/>
  <c r="M6" i="2"/>
  <c r="I7" i="2"/>
  <c r="M7" i="2"/>
  <c r="I8" i="2"/>
  <c r="M8" i="2"/>
  <c r="M9" i="2"/>
  <c r="L13" i="2"/>
  <c r="L14" i="2"/>
  <c r="L15" i="2"/>
  <c r="L16" i="2"/>
  <c r="L17" i="2"/>
  <c r="L18" i="2"/>
  <c r="L19" i="2"/>
  <c r="I13" i="2"/>
  <c r="M13" i="2"/>
  <c r="I14" i="2"/>
  <c r="M14" i="2"/>
  <c r="I15" i="2"/>
  <c r="M15" i="2"/>
  <c r="I16" i="2"/>
  <c r="M16" i="2"/>
  <c r="I17" i="2"/>
  <c r="M17" i="2"/>
  <c r="I18" i="2"/>
  <c r="M18" i="2"/>
  <c r="I19" i="2"/>
  <c r="M19" i="2"/>
  <c r="L22" i="2"/>
  <c r="L23" i="2"/>
  <c r="L24" i="2"/>
  <c r="L25" i="2"/>
  <c r="L26" i="2"/>
  <c r="L27" i="2"/>
  <c r="L28" i="2"/>
  <c r="L29" i="2"/>
  <c r="I22" i="2"/>
  <c r="M22" i="2"/>
  <c r="I23" i="2"/>
  <c r="M23" i="2"/>
  <c r="I24" i="2"/>
  <c r="M24" i="2"/>
  <c r="I25" i="2"/>
  <c r="M25" i="2"/>
  <c r="I26" i="2"/>
  <c r="M26" i="2"/>
  <c r="I27" i="2"/>
  <c r="M27" i="2"/>
  <c r="I28" i="2"/>
  <c r="M28" i="2"/>
  <c r="I29" i="2"/>
  <c r="M29" i="2"/>
  <c r="L32" i="2"/>
  <c r="L33" i="2"/>
  <c r="L34" i="2"/>
  <c r="L35" i="2"/>
  <c r="L36" i="2"/>
  <c r="L37" i="2"/>
  <c r="I32" i="2"/>
  <c r="M32" i="2"/>
  <c r="I33" i="2"/>
  <c r="M33" i="2"/>
  <c r="I34" i="2"/>
  <c r="M34" i="2"/>
  <c r="I35" i="2"/>
  <c r="M35" i="2"/>
  <c r="I36" i="2"/>
  <c r="M36" i="2"/>
  <c r="I37" i="2"/>
  <c r="M37" i="2"/>
  <c r="I35" i="1"/>
  <c r="I36" i="1"/>
  <c r="I37" i="1"/>
  <c r="I38" i="1"/>
  <c r="I32" i="1"/>
  <c r="I24" i="1"/>
  <c r="I25" i="1"/>
  <c r="I26" i="1"/>
  <c r="I27" i="1"/>
  <c r="I28" i="1"/>
  <c r="I29" i="1"/>
  <c r="I23" i="1"/>
  <c r="I14" i="1"/>
  <c r="I15" i="1"/>
  <c r="I16" i="1"/>
  <c r="I17" i="1"/>
  <c r="I18" i="1"/>
  <c r="I19" i="1"/>
  <c r="I20" i="1"/>
  <c r="I13" i="1"/>
  <c r="I4" i="1"/>
  <c r="I5" i="1"/>
  <c r="I6" i="1"/>
  <c r="I7" i="1"/>
  <c r="I8" i="1"/>
  <c r="I9" i="1"/>
  <c r="I10" i="1"/>
  <c r="I3" i="1"/>
  <c r="M10" i="1"/>
  <c r="L10" i="1"/>
  <c r="M8" i="1"/>
  <c r="L9" i="1"/>
  <c r="M9" i="1"/>
  <c r="L19" i="1"/>
  <c r="M19" i="1"/>
  <c r="L20" i="1"/>
  <c r="M20" i="1"/>
  <c r="M28" i="1"/>
  <c r="M29" i="1"/>
  <c r="L28" i="1"/>
  <c r="L29" i="1"/>
  <c r="M38" i="1"/>
  <c r="L38" i="1"/>
  <c r="L32" i="1"/>
  <c r="L35" i="1"/>
  <c r="L36" i="1"/>
  <c r="L37" i="1"/>
  <c r="M32" i="1"/>
  <c r="M35" i="1"/>
  <c r="M36" i="1"/>
  <c r="M37" i="1"/>
  <c r="M23" i="1"/>
  <c r="M24" i="1"/>
  <c r="M25" i="1"/>
  <c r="M26" i="1"/>
  <c r="M27" i="1"/>
  <c r="L23" i="1"/>
  <c r="L24" i="1"/>
  <c r="L25" i="1"/>
  <c r="L26" i="1"/>
  <c r="L27" i="1"/>
  <c r="L13" i="1"/>
  <c r="L14" i="1"/>
  <c r="L15" i="1"/>
  <c r="L16" i="1"/>
  <c r="L17" i="1"/>
  <c r="L18" i="1"/>
  <c r="M13" i="1"/>
  <c r="M14" i="1"/>
  <c r="M15" i="1"/>
  <c r="M16" i="1"/>
  <c r="M17" i="1"/>
  <c r="M18" i="1"/>
  <c r="L3" i="1"/>
  <c r="L4" i="1"/>
  <c r="L5" i="1"/>
  <c r="L6" i="1"/>
  <c r="L7" i="1"/>
  <c r="M3" i="1"/>
  <c r="M4" i="1"/>
  <c r="M5" i="1"/>
  <c r="M6" i="1"/>
  <c r="M7" i="1"/>
</calcChain>
</file>

<file path=xl/sharedStrings.xml><?xml version="1.0" encoding="utf-8"?>
<sst xmlns="http://schemas.openxmlformats.org/spreadsheetml/2006/main" count="230" uniqueCount="30">
  <si>
    <t>Ave Volume:</t>
  </si>
  <si>
    <t>Counted</t>
  </si>
  <si>
    <t>Missing</t>
  </si>
  <si>
    <t>Caudate</t>
  </si>
  <si>
    <t>Central amygdala</t>
  </si>
  <si>
    <t>Other</t>
  </si>
  <si>
    <t>Total Bolus</t>
  </si>
  <si>
    <t xml:space="preserve">BLA </t>
  </si>
  <si>
    <t>Notes</t>
  </si>
  <si>
    <t>% of BLA full</t>
  </si>
  <si>
    <t>% of bolus out BLA</t>
  </si>
  <si>
    <t>Total Innervation</t>
  </si>
  <si>
    <t>M</t>
  </si>
  <si>
    <t>CON</t>
  </si>
  <si>
    <t>ELS</t>
  </si>
  <si>
    <t xml:space="preserve">lots of background stain </t>
  </si>
  <si>
    <t>F</t>
  </si>
  <si>
    <t>bit too far back</t>
  </si>
  <si>
    <t>striatal path</t>
  </si>
  <si>
    <t xml:space="preserve">far back? </t>
  </si>
  <si>
    <t>Total innervation</t>
  </si>
  <si>
    <t xml:space="preserve">very little with bolus </t>
  </si>
  <si>
    <t>BLP</t>
  </si>
  <si>
    <t>very far back</t>
  </si>
  <si>
    <t xml:space="preserve">Ave Volume: </t>
  </si>
  <si>
    <t xml:space="preserve">1st section a lot outside. Rest pretty tight. </t>
  </si>
  <si>
    <t>light stain</t>
  </si>
  <si>
    <t xml:space="preserve">missing last slice </t>
  </si>
  <si>
    <t>Great bolus in the beginning. To the left of BLA at the end</t>
  </si>
  <si>
    <t xml:space="preserve">Great Hit!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</si>
</sst>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2" fontId="0" fillId="2" borderId="4" xfId="0" applyNumberFormat="1" applyFill="1" applyBorder="1"/>
    <xf numFmtId="0" fontId="0" fillId="2" borderId="5" xfId="0" applyFill="1" applyBorder="1"/>
    <xf numFmtId="0" fontId="0" fillId="2" borderId="0" xfId="0" applyFill="1" applyBorder="1"/>
    <xf numFmtId="2" fontId="0" fillId="2" borderId="1" xfId="0" applyNumberFormat="1" applyFill="1" applyBorder="1"/>
    <xf numFmtId="0" fontId="0" fillId="2" borderId="5" xfId="0" applyFont="1" applyFill="1" applyBorder="1"/>
    <xf numFmtId="0" fontId="0" fillId="2" borderId="0" xfId="0" applyFont="1" applyFill="1" applyBorder="1"/>
    <xf numFmtId="0" fontId="1" fillId="2" borderId="0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1" fillId="2" borderId="7" xfId="0" applyFont="1" applyFill="1" applyBorder="1"/>
    <xf numFmtId="0" fontId="0" fillId="3" borderId="5" xfId="0" applyFill="1" applyBorder="1"/>
    <xf numFmtId="0" fontId="0" fillId="3" borderId="0" xfId="0" applyFill="1" applyBorder="1"/>
    <xf numFmtId="2" fontId="0" fillId="3" borderId="1" xfId="0" applyNumberFormat="1" applyFill="1" applyBorder="1"/>
    <xf numFmtId="0" fontId="0" fillId="3" borderId="5" xfId="0" applyFont="1" applyFill="1" applyBorder="1"/>
    <xf numFmtId="0" fontId="1" fillId="3" borderId="0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7" xfId="0" applyFont="1" applyFill="1" applyBorder="1"/>
    <xf numFmtId="0" fontId="0" fillId="4" borderId="2" xfId="0" applyFill="1" applyBorder="1"/>
    <xf numFmtId="0" fontId="0" fillId="4" borderId="3" xfId="0" applyFill="1" applyBorder="1"/>
    <xf numFmtId="2" fontId="0" fillId="4" borderId="4" xfId="0" applyNumberFormat="1" applyFill="1" applyBorder="1"/>
    <xf numFmtId="0" fontId="0" fillId="4" borderId="5" xfId="0" applyFill="1" applyBorder="1"/>
    <xf numFmtId="0" fontId="0" fillId="4" borderId="0" xfId="0" applyFill="1" applyBorder="1"/>
    <xf numFmtId="2" fontId="0" fillId="4" borderId="1" xfId="0" applyNumberFormat="1" applyFill="1" applyBorder="1"/>
    <xf numFmtId="0" fontId="0" fillId="4" borderId="5" xfId="0" applyFont="1" applyFill="1" applyBorder="1"/>
    <xf numFmtId="0" fontId="0" fillId="4" borderId="0" xfId="0" applyFont="1" applyFill="1" applyBorder="1"/>
    <xf numFmtId="0" fontId="1" fillId="4" borderId="0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1" fillId="4" borderId="7" xfId="0" applyFont="1" applyFill="1" applyBorder="1"/>
    <xf numFmtId="0" fontId="0" fillId="5" borderId="2" xfId="0" applyFill="1" applyBorder="1"/>
    <xf numFmtId="0" fontId="0" fillId="5" borderId="3" xfId="0" applyFill="1" applyBorder="1"/>
    <xf numFmtId="2" fontId="0" fillId="5" borderId="4" xfId="0" applyNumberFormat="1" applyFill="1" applyBorder="1"/>
    <xf numFmtId="0" fontId="0" fillId="5" borderId="5" xfId="0" applyFill="1" applyBorder="1"/>
    <xf numFmtId="0" fontId="0" fillId="5" borderId="0" xfId="0" applyFill="1" applyBorder="1"/>
    <xf numFmtId="2" fontId="0" fillId="5" borderId="1" xfId="0" applyNumberFormat="1" applyFill="1" applyBorder="1"/>
    <xf numFmtId="0" fontId="0" fillId="5" borderId="5" xfId="0" applyFont="1" applyFill="1" applyBorder="1"/>
    <xf numFmtId="0" fontId="1" fillId="5" borderId="0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1" fillId="5" borderId="7" xfId="0" applyFont="1" applyFill="1" applyBorder="1"/>
    <xf numFmtId="2" fontId="0" fillId="2" borderId="3" xfId="0" applyNumberFormat="1" applyFill="1" applyBorder="1"/>
    <xf numFmtId="2" fontId="0" fillId="2" borderId="0" xfId="0" applyNumberFormat="1" applyFill="1" applyBorder="1"/>
    <xf numFmtId="2" fontId="0" fillId="2" borderId="0" xfId="0" applyNumberFormat="1" applyFont="1" applyFill="1" applyBorder="1"/>
    <xf numFmtId="2" fontId="1" fillId="2" borderId="0" xfId="0" applyNumberFormat="1" applyFont="1" applyFill="1" applyBorder="1"/>
    <xf numFmtId="2" fontId="1" fillId="2" borderId="1" xfId="0" applyNumberFormat="1" applyFont="1" applyFill="1" applyBorder="1"/>
    <xf numFmtId="2" fontId="1" fillId="2" borderId="7" xfId="0" applyNumberFormat="1" applyFont="1" applyFill="1" applyBorder="1"/>
    <xf numFmtId="2" fontId="1" fillId="2" borderId="8" xfId="0" applyNumberFormat="1" applyFont="1" applyFill="1" applyBorder="1"/>
    <xf numFmtId="2" fontId="0" fillId="5" borderId="3" xfId="0" applyNumberFormat="1" applyFill="1" applyBorder="1"/>
    <xf numFmtId="2" fontId="0" fillId="5" borderId="0" xfId="0" applyNumberFormat="1" applyFill="1" applyBorder="1"/>
    <xf numFmtId="2" fontId="1" fillId="5" borderId="0" xfId="0" applyNumberFormat="1" applyFont="1" applyFill="1" applyBorder="1"/>
    <xf numFmtId="2" fontId="1" fillId="5" borderId="1" xfId="0" applyNumberFormat="1" applyFont="1" applyFill="1" applyBorder="1"/>
    <xf numFmtId="2" fontId="1" fillId="5" borderId="7" xfId="0" applyNumberFormat="1" applyFont="1" applyFill="1" applyBorder="1"/>
    <xf numFmtId="2" fontId="1" fillId="5" borderId="8" xfId="0" applyNumberFormat="1" applyFont="1" applyFill="1" applyBorder="1"/>
    <xf numFmtId="2" fontId="0" fillId="4" borderId="3" xfId="0" applyNumberFormat="1" applyFill="1" applyBorder="1"/>
    <xf numFmtId="2" fontId="0" fillId="4" borderId="0" xfId="0" applyNumberFormat="1" applyFill="1" applyBorder="1"/>
    <xf numFmtId="2" fontId="1" fillId="4" borderId="1" xfId="0" applyNumberFormat="1" applyFont="1" applyFill="1" applyBorder="1"/>
    <xf numFmtId="2" fontId="1" fillId="4" borderId="0" xfId="0" applyNumberFormat="1" applyFont="1" applyFill="1" applyBorder="1"/>
    <xf numFmtId="2" fontId="1" fillId="4" borderId="7" xfId="0" applyNumberFormat="1" applyFont="1" applyFill="1" applyBorder="1"/>
    <xf numFmtId="2" fontId="1" fillId="4" borderId="8" xfId="0" applyNumberFormat="1" applyFont="1" applyFill="1" applyBorder="1"/>
    <xf numFmtId="2" fontId="0" fillId="3" borderId="0" xfId="0" applyNumberFormat="1" applyFill="1" applyBorder="1"/>
    <xf numFmtId="2" fontId="1" fillId="3" borderId="0" xfId="0" applyNumberFormat="1" applyFont="1" applyFill="1" applyBorder="1"/>
    <xf numFmtId="2" fontId="1" fillId="3" borderId="1" xfId="0" applyNumberFormat="1" applyFont="1" applyFill="1" applyBorder="1"/>
    <xf numFmtId="2" fontId="1" fillId="3" borderId="7" xfId="0" applyNumberFormat="1" applyFont="1" applyFill="1" applyBorder="1"/>
    <xf numFmtId="2" fontId="1" fillId="3" borderId="8" xfId="0" applyNumberFormat="1" applyFont="1" applyFill="1" applyBorder="1"/>
    <xf numFmtId="0" fontId="0" fillId="0" borderId="3" xfId="0" applyFill="1" applyBorder="1"/>
    <xf numFmtId="0" fontId="0" fillId="3" borderId="2" xfId="0" applyFill="1" applyBorder="1"/>
    <xf numFmtId="0" fontId="0" fillId="3" borderId="3" xfId="0" applyFill="1" applyBorder="1"/>
    <xf numFmtId="2" fontId="0" fillId="3" borderId="3" xfId="0" applyNumberFormat="1" applyFill="1" applyBorder="1"/>
    <xf numFmtId="2" fontId="0" fillId="3" borderId="4" xfId="0" applyNumberFormat="1" applyFill="1" applyBorder="1"/>
    <xf numFmtId="0" fontId="2" fillId="2" borderId="0" xfId="0" applyFont="1" applyFill="1"/>
    <xf numFmtId="2" fontId="2" fillId="2" borderId="0" xfId="0" applyNumberFormat="1" applyFont="1" applyFill="1"/>
    <xf numFmtId="0" fontId="0" fillId="0" borderId="5" xfId="0" applyFill="1" applyBorder="1"/>
    <xf numFmtId="0" fontId="0" fillId="0" borderId="0" xfId="0" applyFill="1" applyBorder="1"/>
    <xf numFmtId="2" fontId="0" fillId="0" borderId="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2" fontId="0" fillId="4" borderId="4" xfId="0" applyNumberFormat="1" applyFont="1" applyFill="1" applyBorder="1"/>
    <xf numFmtId="2" fontId="0" fillId="4" borderId="1" xfId="0" applyNumberFormat="1" applyFont="1" applyFill="1" applyBorder="1"/>
    <xf numFmtId="2" fontId="0" fillId="5" borderId="0" xfId="0" applyNumberFormat="1" applyFill="1"/>
    <xf numFmtId="2" fontId="0" fillId="2" borderId="0" xfId="0" applyNumberFormat="1" applyFill="1"/>
  </cellXfs>
  <cellStyles count="229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9" builtinId="8" hidden="1"/>
    <cellStyle name="Hyperlink" xfId="141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7" builtinId="8" hidden="1"/>
    <cellStyle name="Hyperlink" xfId="179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3" builtinId="8" hidden="1"/>
    <cellStyle name="Hyperlink" xfId="195" builtinId="8" hidden="1"/>
    <cellStyle name="Hyperlink" xfId="197" builtinId="8" hidden="1"/>
    <cellStyle name="Hyperlink" xfId="201" builtinId="8" hidden="1"/>
    <cellStyle name="Hyperlink" xfId="203" builtinId="8" hidden="1"/>
    <cellStyle name="Hyperlink" xfId="205" builtinId="8" hidden="1"/>
    <cellStyle name="Hyperlink" xfId="209" builtinId="8" hidden="1"/>
    <cellStyle name="Hyperlink" xfId="207" builtinId="8" hidden="1"/>
    <cellStyle name="Hyperlink" xfId="199" builtinId="8" hidden="1"/>
    <cellStyle name="Hyperlink" xfId="191" builtinId="8" hidden="1"/>
    <cellStyle name="Hyperlink" xfId="183" builtinId="8" hidden="1"/>
    <cellStyle name="Hyperlink" xfId="175" builtinId="8" hidden="1"/>
    <cellStyle name="Hyperlink" xfId="167" builtinId="8" hidden="1"/>
    <cellStyle name="Hyperlink" xfId="159" builtinId="8" hidden="1"/>
    <cellStyle name="Hyperlink" xfId="151" builtinId="8" hidden="1"/>
    <cellStyle name="Hyperlink" xfId="143" builtinId="8" hidden="1"/>
    <cellStyle name="Hyperlink" xfId="135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79" builtinId="8" hidden="1"/>
    <cellStyle name="Hyperlink" xfId="63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F25" sqref="F25"/>
    </sheetView>
  </sheetViews>
  <sheetFormatPr baseColWidth="10" defaultColWidth="11" defaultRowHeight="15" x14ac:dyDescent="0"/>
  <cols>
    <col min="4" max="11" width="14.83203125" customWidth="1"/>
    <col min="12" max="12" width="12.5" customWidth="1"/>
    <col min="13" max="13" width="12.1640625" customWidth="1"/>
    <col min="14" max="15" width="14.83203125" customWidth="1"/>
  </cols>
  <sheetData>
    <row r="1" spans="1:14" ht="17" thickBot="1">
      <c r="A1" s="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7" thickBot="1">
      <c r="A2" s="1" t="s">
        <v>0</v>
      </c>
      <c r="B2" s="2">
        <v>367668750</v>
      </c>
      <c r="C2" s="3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4" t="s">
        <v>11</v>
      </c>
    </row>
    <row r="3" spans="1:14">
      <c r="A3" s="5">
        <v>21.03</v>
      </c>
      <c r="B3" s="6" t="s">
        <v>12</v>
      </c>
      <c r="C3" s="6" t="s">
        <v>13</v>
      </c>
      <c r="D3" s="6">
        <v>3</v>
      </c>
      <c r="E3" s="6">
        <v>3</v>
      </c>
      <c r="F3" s="6">
        <v>6600000</v>
      </c>
      <c r="G3" s="6">
        <v>6720000</v>
      </c>
      <c r="H3" s="6">
        <v>0</v>
      </c>
      <c r="I3" s="6">
        <f>SUM(F3:H3,J3)</f>
        <v>462720000</v>
      </c>
      <c r="J3" s="6">
        <v>449400000</v>
      </c>
      <c r="K3" s="6"/>
      <c r="L3" s="48">
        <f>(J3/$B$2)*100</f>
        <v>122.2295884542812</v>
      </c>
      <c r="M3" s="48">
        <f t="shared" ref="M3" si="0">100-((J3/I3)*100)</f>
        <v>2.8786307053941869</v>
      </c>
      <c r="N3" s="77">
        <v>173599.08</v>
      </c>
    </row>
    <row r="4" spans="1:14">
      <c r="A4" s="8">
        <v>21.29</v>
      </c>
      <c r="B4" s="9" t="s">
        <v>12</v>
      </c>
      <c r="C4" s="9" t="s">
        <v>13</v>
      </c>
      <c r="D4" s="9">
        <v>5</v>
      </c>
      <c r="E4" s="9">
        <v>1</v>
      </c>
      <c r="F4" s="9">
        <v>36700000</v>
      </c>
      <c r="G4" s="9">
        <v>8040000</v>
      </c>
      <c r="H4" s="9">
        <v>0</v>
      </c>
      <c r="I4" s="9">
        <f t="shared" ref="I4:I10" si="1">SUM(F4:H4,J4)</f>
        <v>399940000</v>
      </c>
      <c r="J4" s="9">
        <v>355200000</v>
      </c>
      <c r="K4" s="9"/>
      <c r="L4" s="49">
        <f t="shared" ref="L4:L7" si="2">(J4/$B$2)*100</f>
        <v>96.608700086694881</v>
      </c>
      <c r="M4" s="49">
        <f>100-((J4/I4)*100)</f>
        <v>11.186678001700258</v>
      </c>
      <c r="N4" s="78">
        <v>1884878</v>
      </c>
    </row>
    <row r="5" spans="1:14">
      <c r="A5" s="11">
        <v>21.45</v>
      </c>
      <c r="B5" s="12" t="s">
        <v>12</v>
      </c>
      <c r="C5" s="12" t="s">
        <v>13</v>
      </c>
      <c r="D5" s="12">
        <v>2</v>
      </c>
      <c r="E5" s="12">
        <v>2</v>
      </c>
      <c r="F5" s="12">
        <v>14400000</v>
      </c>
      <c r="G5" s="12"/>
      <c r="H5" s="9">
        <v>0</v>
      </c>
      <c r="I5" s="9">
        <f t="shared" si="1"/>
        <v>240000000</v>
      </c>
      <c r="J5" s="12">
        <v>225600000</v>
      </c>
      <c r="K5" s="12"/>
      <c r="L5" s="49">
        <f t="shared" si="2"/>
        <v>61.359579784792693</v>
      </c>
      <c r="M5" s="50">
        <f t="shared" ref="M5:M7" si="3">100-((J5/I5)*100)</f>
        <v>6</v>
      </c>
      <c r="N5" s="78">
        <v>1540871.38</v>
      </c>
    </row>
    <row r="6" spans="1:14">
      <c r="A6" s="8">
        <v>21.47</v>
      </c>
      <c r="B6" s="9" t="s">
        <v>12</v>
      </c>
      <c r="C6" s="9" t="s">
        <v>13</v>
      </c>
      <c r="D6" s="9">
        <v>3</v>
      </c>
      <c r="E6" s="9">
        <v>1</v>
      </c>
      <c r="F6" s="9">
        <v>7860000</v>
      </c>
      <c r="G6" s="9"/>
      <c r="H6" s="9">
        <v>0</v>
      </c>
      <c r="I6" s="9">
        <f t="shared" si="1"/>
        <v>307460000</v>
      </c>
      <c r="J6" s="9">
        <v>299600000</v>
      </c>
      <c r="K6" s="9"/>
      <c r="L6" s="49">
        <f t="shared" si="2"/>
        <v>81.486392302854128</v>
      </c>
      <c r="M6" s="49">
        <f t="shared" si="3"/>
        <v>2.5564301047290741</v>
      </c>
      <c r="N6" s="78">
        <v>2546028.5</v>
      </c>
    </row>
    <row r="7" spans="1:14">
      <c r="A7" s="8">
        <v>21.68</v>
      </c>
      <c r="B7" s="9" t="s">
        <v>12</v>
      </c>
      <c r="C7" s="9" t="s">
        <v>13</v>
      </c>
      <c r="D7" s="9">
        <v>3</v>
      </c>
      <c r="E7" s="9">
        <v>1</v>
      </c>
      <c r="F7" s="9"/>
      <c r="G7" s="9">
        <v>13500000</v>
      </c>
      <c r="H7" s="9">
        <v>3180000</v>
      </c>
      <c r="I7" s="9">
        <f t="shared" si="1"/>
        <v>303880000</v>
      </c>
      <c r="J7" s="9">
        <v>287200000</v>
      </c>
      <c r="K7" s="9"/>
      <c r="L7" s="49">
        <f t="shared" si="2"/>
        <v>78.113791286314111</v>
      </c>
      <c r="M7" s="49">
        <f t="shared" si="3"/>
        <v>5.4890088192707651</v>
      </c>
      <c r="N7" s="78">
        <v>1425812.63</v>
      </c>
    </row>
    <row r="8" spans="1:14">
      <c r="A8" s="11">
        <v>21.8</v>
      </c>
      <c r="B8" s="12" t="s">
        <v>12</v>
      </c>
      <c r="C8" s="12" t="s">
        <v>13</v>
      </c>
      <c r="D8" s="9">
        <v>4</v>
      </c>
      <c r="E8" s="9">
        <v>0</v>
      </c>
      <c r="F8" s="9">
        <v>7056000</v>
      </c>
      <c r="G8" s="9"/>
      <c r="H8" s="9">
        <v>73584000</v>
      </c>
      <c r="I8" s="9">
        <f t="shared" si="1"/>
        <v>511920000</v>
      </c>
      <c r="J8" s="9">
        <v>431280000</v>
      </c>
      <c r="K8" s="9"/>
      <c r="L8" s="49">
        <f t="shared" ref="L8:L9" si="4">(J8/$B$2)*100</f>
        <v>117.30123922688563</v>
      </c>
      <c r="M8" s="49">
        <f t="shared" ref="M8:M9" si="5">100-((J8/I8)*100)</f>
        <v>15.752461322081572</v>
      </c>
      <c r="N8" s="78">
        <v>1296270.8799999999</v>
      </c>
    </row>
    <row r="9" spans="1:14">
      <c r="A9" s="11">
        <v>21.87</v>
      </c>
      <c r="B9" s="9" t="s">
        <v>12</v>
      </c>
      <c r="C9" s="9" t="s">
        <v>13</v>
      </c>
      <c r="D9" s="9">
        <v>4</v>
      </c>
      <c r="E9" s="9">
        <v>0</v>
      </c>
      <c r="F9" s="9">
        <v>24480000</v>
      </c>
      <c r="G9" s="9">
        <v>13680000</v>
      </c>
      <c r="H9" s="9">
        <v>20816000</v>
      </c>
      <c r="I9" s="9">
        <f t="shared" si="1"/>
        <v>395504000</v>
      </c>
      <c r="J9" s="9">
        <v>336528000</v>
      </c>
      <c r="K9" s="9"/>
      <c r="L9" s="49">
        <f t="shared" si="4"/>
        <v>91.530215717272682</v>
      </c>
      <c r="M9" s="49">
        <f t="shared" si="5"/>
        <v>14.911606456571874</v>
      </c>
      <c r="N9" s="78">
        <v>749130.44</v>
      </c>
    </row>
    <row r="10" spans="1:14">
      <c r="A10" s="11">
        <v>21.88</v>
      </c>
      <c r="B10" s="9" t="s">
        <v>12</v>
      </c>
      <c r="C10" s="9" t="s">
        <v>13</v>
      </c>
      <c r="D10" s="9">
        <v>6</v>
      </c>
      <c r="E10" s="9">
        <v>0</v>
      </c>
      <c r="F10" s="9">
        <v>21600000</v>
      </c>
      <c r="G10" s="9">
        <v>22320000</v>
      </c>
      <c r="H10" s="9">
        <v>35480000</v>
      </c>
      <c r="I10" s="9">
        <f t="shared" si="1"/>
        <v>500456000</v>
      </c>
      <c r="J10" s="9">
        <v>421056000</v>
      </c>
      <c r="K10" s="9"/>
      <c r="L10" s="49">
        <f t="shared" ref="L10" si="6">(J10/$B$2)*100</f>
        <v>114.52047529195777</v>
      </c>
      <c r="M10" s="49">
        <f t="shared" ref="M10" si="7">100-((J10/I10)*100)</f>
        <v>15.865530636059916</v>
      </c>
      <c r="N10" s="78">
        <v>1382731.63</v>
      </c>
    </row>
    <row r="11" spans="1:14">
      <c r="A11" s="8"/>
      <c r="B11" s="9"/>
      <c r="C11" s="9"/>
      <c r="D11" s="9"/>
      <c r="E11" s="9"/>
      <c r="F11" s="9"/>
      <c r="G11" s="9"/>
      <c r="H11" s="13"/>
      <c r="I11" s="13"/>
      <c r="J11" s="13"/>
      <c r="K11" s="13"/>
      <c r="L11" s="51"/>
      <c r="M11" s="51"/>
      <c r="N11" s="9"/>
    </row>
    <row r="12" spans="1:14" ht="17" thickBot="1">
      <c r="A12" s="14"/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53"/>
      <c r="M12" s="53"/>
      <c r="N12" s="9"/>
    </row>
    <row r="13" spans="1:14">
      <c r="A13" s="37">
        <v>21.17</v>
      </c>
      <c r="B13" s="38" t="s">
        <v>12</v>
      </c>
      <c r="C13" s="38" t="s">
        <v>14</v>
      </c>
      <c r="D13" s="38">
        <v>4</v>
      </c>
      <c r="E13" s="38">
        <v>2</v>
      </c>
      <c r="F13" s="38">
        <v>24600000</v>
      </c>
      <c r="G13" s="38"/>
      <c r="H13" s="38">
        <v>0</v>
      </c>
      <c r="I13" s="38">
        <f t="shared" ref="I13:I20" si="8">SUM(F13:H13,J13)</f>
        <v>319200000</v>
      </c>
      <c r="J13" s="38">
        <v>294600000</v>
      </c>
      <c r="K13" s="38"/>
      <c r="L13" s="55">
        <f>(J13/$B$2)*100</f>
        <v>80.126472538120254</v>
      </c>
      <c r="M13" s="55">
        <f t="shared" ref="M13:M18" si="9">100-((J13/I13)*100)</f>
        <v>7.7067669172932227</v>
      </c>
      <c r="N13" s="39">
        <v>1439320.8199999998</v>
      </c>
    </row>
    <row r="14" spans="1:14">
      <c r="A14" s="40">
        <v>21.26</v>
      </c>
      <c r="B14" s="41" t="s">
        <v>12</v>
      </c>
      <c r="C14" s="41" t="s">
        <v>14</v>
      </c>
      <c r="D14" s="41">
        <v>5</v>
      </c>
      <c r="E14" s="41">
        <v>1</v>
      </c>
      <c r="F14" s="41">
        <v>52800000</v>
      </c>
      <c r="G14" s="41">
        <v>3300000</v>
      </c>
      <c r="H14" s="41">
        <v>0</v>
      </c>
      <c r="I14" s="41">
        <f t="shared" si="8"/>
        <v>413700000</v>
      </c>
      <c r="J14" s="41">
        <v>357600000</v>
      </c>
      <c r="K14" s="41"/>
      <c r="L14" s="56">
        <f t="shared" ref="L14:L18" si="10">(J14/$B$2)*100</f>
        <v>97.26146157376715</v>
      </c>
      <c r="M14" s="56">
        <f t="shared" si="9"/>
        <v>13.560551124002899</v>
      </c>
      <c r="N14" s="42">
        <v>1473073</v>
      </c>
    </row>
    <row r="15" spans="1:14">
      <c r="A15" s="40">
        <v>21.51</v>
      </c>
      <c r="B15" s="41" t="s">
        <v>12</v>
      </c>
      <c r="C15" s="41" t="s">
        <v>14</v>
      </c>
      <c r="D15" s="41">
        <v>4</v>
      </c>
      <c r="E15" s="41">
        <v>1</v>
      </c>
      <c r="F15" s="41">
        <v>31200000</v>
      </c>
      <c r="G15" s="41">
        <v>67200000</v>
      </c>
      <c r="H15" s="41">
        <v>0</v>
      </c>
      <c r="I15" s="41">
        <f t="shared" si="8"/>
        <v>362400000</v>
      </c>
      <c r="J15" s="41">
        <v>264000000</v>
      </c>
      <c r="K15" s="41"/>
      <c r="L15" s="56">
        <f t="shared" si="10"/>
        <v>71.803763577948899</v>
      </c>
      <c r="M15" s="56">
        <f t="shared" si="9"/>
        <v>27.152317880794712</v>
      </c>
      <c r="N15" s="42">
        <v>1056307.8799999999</v>
      </c>
    </row>
    <row r="16" spans="1:14">
      <c r="A16" s="40">
        <v>21.73</v>
      </c>
      <c r="B16" s="41" t="s">
        <v>12</v>
      </c>
      <c r="C16" s="41" t="s">
        <v>14</v>
      </c>
      <c r="D16" s="41">
        <v>6</v>
      </c>
      <c r="E16" s="41">
        <v>0</v>
      </c>
      <c r="F16" s="41">
        <v>10500000</v>
      </c>
      <c r="G16" s="41"/>
      <c r="H16" s="41">
        <v>52300000</v>
      </c>
      <c r="I16" s="41">
        <f t="shared" si="8"/>
        <v>480700000</v>
      </c>
      <c r="J16" s="41">
        <v>417900000</v>
      </c>
      <c r="K16" s="41"/>
      <c r="L16" s="56">
        <f t="shared" si="10"/>
        <v>113.66209393645774</v>
      </c>
      <c r="M16" s="56">
        <f t="shared" si="9"/>
        <v>13.064281256500934</v>
      </c>
      <c r="N16" s="42">
        <v>1541709.13</v>
      </c>
    </row>
    <row r="17" spans="1:14">
      <c r="A17" s="40">
        <v>21.72</v>
      </c>
      <c r="B17" s="41" t="s">
        <v>12</v>
      </c>
      <c r="C17" s="41" t="s">
        <v>14</v>
      </c>
      <c r="D17" s="41">
        <v>4</v>
      </c>
      <c r="E17" s="41">
        <v>0</v>
      </c>
      <c r="F17" s="41">
        <v>38200000</v>
      </c>
      <c r="G17" s="41"/>
      <c r="H17" s="41">
        <v>38900000</v>
      </c>
      <c r="I17" s="41">
        <f t="shared" si="8"/>
        <v>449000000</v>
      </c>
      <c r="J17" s="41">
        <v>371900000</v>
      </c>
      <c r="K17" s="41"/>
      <c r="L17" s="56">
        <f t="shared" si="10"/>
        <v>101.15083210090606</v>
      </c>
      <c r="M17" s="56">
        <f t="shared" si="9"/>
        <v>17.171492204899778</v>
      </c>
      <c r="N17" s="42">
        <v>1335699.5</v>
      </c>
    </row>
    <row r="18" spans="1:14">
      <c r="A18" s="40">
        <v>21.74</v>
      </c>
      <c r="B18" s="41" t="s">
        <v>12</v>
      </c>
      <c r="C18" s="41" t="s">
        <v>14</v>
      </c>
      <c r="D18" s="41">
        <v>6</v>
      </c>
      <c r="E18" s="41">
        <v>0</v>
      </c>
      <c r="F18" s="41">
        <v>10500000</v>
      </c>
      <c r="G18" s="41"/>
      <c r="H18" s="41">
        <v>0</v>
      </c>
      <c r="I18" s="41">
        <f t="shared" si="8"/>
        <v>256900000</v>
      </c>
      <c r="J18" s="41">
        <v>246400000</v>
      </c>
      <c r="K18" s="41"/>
      <c r="L18" s="56">
        <f t="shared" si="10"/>
        <v>67.016846006085643</v>
      </c>
      <c r="M18" s="56">
        <f t="shared" si="9"/>
        <v>4.0871934604904681</v>
      </c>
      <c r="N18" s="42">
        <v>1126812.5</v>
      </c>
    </row>
    <row r="19" spans="1:14">
      <c r="A19" s="43">
        <v>21.83</v>
      </c>
      <c r="B19" s="41" t="s">
        <v>12</v>
      </c>
      <c r="C19" s="41" t="s">
        <v>14</v>
      </c>
      <c r="D19" s="41">
        <v>6</v>
      </c>
      <c r="E19" s="41">
        <v>0</v>
      </c>
      <c r="F19" s="41"/>
      <c r="G19" s="41">
        <v>19886400</v>
      </c>
      <c r="H19" s="41">
        <v>11894400</v>
      </c>
      <c r="I19" s="41">
        <f t="shared" si="8"/>
        <v>436068800</v>
      </c>
      <c r="J19" s="41">
        <v>404288000</v>
      </c>
      <c r="K19" s="41"/>
      <c r="L19" s="56">
        <f t="shared" ref="L19:L20" si="11">(J19/$B$2)*100</f>
        <v>109.95984836894624</v>
      </c>
      <c r="M19" s="56">
        <f t="shared" ref="M19:M20" si="12">100-((J19/I19)*100)</f>
        <v>7.2880242750685227</v>
      </c>
      <c r="N19" s="42">
        <v>1779590.25</v>
      </c>
    </row>
    <row r="20" spans="1:14">
      <c r="A20" s="43">
        <v>21.82</v>
      </c>
      <c r="B20" s="41" t="s">
        <v>12</v>
      </c>
      <c r="C20" s="41" t="s">
        <v>14</v>
      </c>
      <c r="D20" s="41">
        <v>5</v>
      </c>
      <c r="E20" s="41">
        <v>0</v>
      </c>
      <c r="F20" s="41"/>
      <c r="G20" s="41"/>
      <c r="H20" s="41">
        <v>102384000</v>
      </c>
      <c r="I20" s="41">
        <f t="shared" si="8"/>
        <v>546192000</v>
      </c>
      <c r="J20" s="41">
        <v>443808000</v>
      </c>
      <c r="K20" s="41" t="s">
        <v>15</v>
      </c>
      <c r="L20" s="56">
        <f t="shared" si="11"/>
        <v>120.70865418940282</v>
      </c>
      <c r="M20" s="56">
        <f t="shared" si="12"/>
        <v>18.745056683364098</v>
      </c>
      <c r="N20" s="86">
        <v>239751.98</v>
      </c>
    </row>
    <row r="21" spans="1:14">
      <c r="A21" s="40"/>
      <c r="B21" s="41"/>
      <c r="C21" s="41"/>
      <c r="D21" s="41"/>
      <c r="E21" s="41"/>
      <c r="F21" s="41"/>
      <c r="G21" s="41"/>
      <c r="H21" s="44"/>
      <c r="I21" s="44"/>
      <c r="J21" s="44"/>
      <c r="K21" s="44"/>
      <c r="L21" s="57"/>
      <c r="M21" s="57"/>
      <c r="N21" s="58"/>
    </row>
    <row r="22" spans="1:14" ht="17" thickBot="1">
      <c r="A22" s="45"/>
      <c r="B22" s="46"/>
      <c r="C22" s="46"/>
      <c r="D22" s="46"/>
      <c r="E22" s="46"/>
      <c r="F22" s="46"/>
      <c r="G22" s="46"/>
      <c r="H22" s="47"/>
      <c r="I22" s="47"/>
      <c r="J22" s="47"/>
      <c r="K22" s="47"/>
      <c r="L22" s="59"/>
      <c r="M22" s="59"/>
      <c r="N22" s="60"/>
    </row>
    <row r="23" spans="1:14">
      <c r="A23" s="25">
        <v>21.16</v>
      </c>
      <c r="B23" s="26" t="s">
        <v>16</v>
      </c>
      <c r="C23" s="26" t="s">
        <v>13</v>
      </c>
      <c r="D23" s="26">
        <v>3</v>
      </c>
      <c r="E23" s="26">
        <v>1</v>
      </c>
      <c r="F23" s="26"/>
      <c r="G23" s="26"/>
      <c r="H23" s="26">
        <v>0</v>
      </c>
      <c r="I23" s="26">
        <f t="shared" ref="I23:I29" si="13">SUM(F23:H23,J23)</f>
        <v>322800000</v>
      </c>
      <c r="J23" s="26">
        <v>322800000</v>
      </c>
      <c r="K23" s="26" t="s">
        <v>17</v>
      </c>
      <c r="L23" s="61">
        <f t="shared" ref="L23:L29" si="14">(J23/$B$2)*100</f>
        <v>87.79642001121934</v>
      </c>
      <c r="M23" s="61">
        <f t="shared" ref="M23:M29" si="15">100-((J23/I23)*100)</f>
        <v>0</v>
      </c>
      <c r="N23" s="84">
        <v>904282.13</v>
      </c>
    </row>
    <row r="24" spans="1:14">
      <c r="A24" s="28">
        <v>21.23</v>
      </c>
      <c r="B24" s="29" t="s">
        <v>16</v>
      </c>
      <c r="C24" s="29" t="s">
        <v>13</v>
      </c>
      <c r="D24" s="29">
        <v>6</v>
      </c>
      <c r="E24" s="29">
        <v>0</v>
      </c>
      <c r="F24" s="29"/>
      <c r="G24" s="29">
        <v>30000000</v>
      </c>
      <c r="H24" s="29">
        <v>0</v>
      </c>
      <c r="I24" s="29">
        <f t="shared" si="13"/>
        <v>309300000</v>
      </c>
      <c r="J24" s="29">
        <v>279300000</v>
      </c>
      <c r="K24" s="29"/>
      <c r="L24" s="62">
        <f t="shared" si="14"/>
        <v>75.965118058034577</v>
      </c>
      <c r="M24" s="62">
        <f t="shared" si="15"/>
        <v>9.6993210475266807</v>
      </c>
      <c r="N24" s="85">
        <v>1344064.5</v>
      </c>
    </row>
    <row r="25" spans="1:14">
      <c r="A25" s="28">
        <v>21.24</v>
      </c>
      <c r="B25" s="29" t="s">
        <v>16</v>
      </c>
      <c r="C25" s="29" t="s">
        <v>13</v>
      </c>
      <c r="D25" s="29">
        <v>5</v>
      </c>
      <c r="E25" s="29">
        <v>1</v>
      </c>
      <c r="F25" s="29"/>
      <c r="G25" s="29">
        <v>16680000</v>
      </c>
      <c r="H25" s="29">
        <v>0</v>
      </c>
      <c r="I25" s="29">
        <f t="shared" si="13"/>
        <v>273480000</v>
      </c>
      <c r="J25" s="29">
        <v>256800000</v>
      </c>
      <c r="K25" s="29"/>
      <c r="L25" s="62">
        <f t="shared" si="14"/>
        <v>69.845479116732108</v>
      </c>
      <c r="M25" s="62">
        <f t="shared" si="15"/>
        <v>6.0991663010092196</v>
      </c>
      <c r="N25" s="85">
        <v>1125308.3799999999</v>
      </c>
    </row>
    <row r="26" spans="1:14">
      <c r="A26" s="28">
        <v>21.43</v>
      </c>
      <c r="B26" s="29" t="s">
        <v>16</v>
      </c>
      <c r="C26" s="29" t="s">
        <v>13</v>
      </c>
      <c r="D26" s="29">
        <v>6</v>
      </c>
      <c r="E26" s="29">
        <v>0</v>
      </c>
      <c r="F26" s="29"/>
      <c r="G26" s="29"/>
      <c r="H26" s="29">
        <v>0</v>
      </c>
      <c r="I26" s="29">
        <f t="shared" si="13"/>
        <v>400800000</v>
      </c>
      <c r="J26" s="29">
        <v>400800000</v>
      </c>
      <c r="K26" s="29"/>
      <c r="L26" s="62">
        <f t="shared" si="14"/>
        <v>109.01116834106787</v>
      </c>
      <c r="M26" s="62">
        <f t="shared" si="15"/>
        <v>0</v>
      </c>
      <c r="N26" s="85">
        <v>407537.38</v>
      </c>
    </row>
    <row r="27" spans="1:14">
      <c r="A27" s="28">
        <v>21.77</v>
      </c>
      <c r="B27" s="29" t="s">
        <v>16</v>
      </c>
      <c r="C27" s="29" t="s">
        <v>13</v>
      </c>
      <c r="D27" s="29">
        <v>6</v>
      </c>
      <c r="E27" s="29">
        <v>0</v>
      </c>
      <c r="F27" s="29"/>
      <c r="G27" s="29"/>
      <c r="H27" s="29">
        <v>38200000</v>
      </c>
      <c r="I27" s="29">
        <f t="shared" si="13"/>
        <v>341100000</v>
      </c>
      <c r="J27" s="29">
        <v>302900000</v>
      </c>
      <c r="K27" s="29"/>
      <c r="L27" s="62">
        <f t="shared" si="14"/>
        <v>82.38393934757849</v>
      </c>
      <c r="M27" s="62">
        <f t="shared" si="15"/>
        <v>11.19906185869246</v>
      </c>
      <c r="N27" s="85">
        <v>652594.63</v>
      </c>
    </row>
    <row r="28" spans="1:14">
      <c r="A28" s="31">
        <v>21.9</v>
      </c>
      <c r="B28" s="29" t="s">
        <v>16</v>
      </c>
      <c r="C28" s="29" t="s">
        <v>13</v>
      </c>
      <c r="D28" s="29">
        <v>5</v>
      </c>
      <c r="E28" s="29">
        <v>0</v>
      </c>
      <c r="F28" s="29"/>
      <c r="G28" s="29">
        <v>64080000</v>
      </c>
      <c r="H28" s="29">
        <v>10448000</v>
      </c>
      <c r="I28" s="29">
        <f t="shared" si="13"/>
        <v>535328000</v>
      </c>
      <c r="J28" s="32">
        <v>460800000</v>
      </c>
      <c r="K28" s="33"/>
      <c r="L28" s="62">
        <f t="shared" si="14"/>
        <v>125.33020551787443</v>
      </c>
      <c r="M28" s="62">
        <f t="shared" si="15"/>
        <v>13.921931974415685</v>
      </c>
      <c r="N28" s="85">
        <v>1685580</v>
      </c>
    </row>
    <row r="29" spans="1:14">
      <c r="A29" s="31">
        <v>21.89</v>
      </c>
      <c r="B29" s="29" t="s">
        <v>16</v>
      </c>
      <c r="C29" s="29" t="s">
        <v>13</v>
      </c>
      <c r="D29" s="29">
        <v>5</v>
      </c>
      <c r="E29" s="29">
        <v>0</v>
      </c>
      <c r="F29" s="29"/>
      <c r="G29" s="29"/>
      <c r="H29" s="29">
        <v>11478000</v>
      </c>
      <c r="I29" s="29">
        <f t="shared" si="13"/>
        <v>475174000</v>
      </c>
      <c r="J29" s="32">
        <v>463696000</v>
      </c>
      <c r="K29" s="33"/>
      <c r="L29" s="62">
        <f t="shared" si="14"/>
        <v>126.1178710456083</v>
      </c>
      <c r="M29" s="62">
        <f t="shared" si="15"/>
        <v>2.4155362035801602</v>
      </c>
      <c r="N29" s="85">
        <v>1062501.5</v>
      </c>
    </row>
    <row r="30" spans="1:14">
      <c r="A30" s="28"/>
      <c r="B30" s="29"/>
      <c r="C30" s="29"/>
      <c r="D30" s="29"/>
      <c r="E30" s="29"/>
      <c r="F30" s="29"/>
      <c r="G30" s="29"/>
      <c r="H30" s="33"/>
      <c r="I30" s="33"/>
      <c r="J30" s="33"/>
      <c r="K30" s="33"/>
      <c r="L30" s="64"/>
      <c r="M30" s="64"/>
      <c r="N30" s="63"/>
    </row>
    <row r="31" spans="1:14" ht="17" thickBot="1">
      <c r="A31" s="34"/>
      <c r="B31" s="35"/>
      <c r="C31" s="35"/>
      <c r="D31" s="35"/>
      <c r="E31" s="35"/>
      <c r="F31" s="35"/>
      <c r="G31" s="35"/>
      <c r="H31" s="36"/>
      <c r="I31" s="36"/>
      <c r="J31" s="36"/>
      <c r="K31" s="36"/>
      <c r="L31" s="65"/>
      <c r="M31" s="65"/>
      <c r="N31" s="66"/>
    </row>
    <row r="32" spans="1:14">
      <c r="A32" s="17">
        <v>21.22</v>
      </c>
      <c r="B32" s="18" t="s">
        <v>16</v>
      </c>
      <c r="C32" s="18" t="s">
        <v>14</v>
      </c>
      <c r="D32" s="18">
        <v>5</v>
      </c>
      <c r="E32" s="18">
        <v>1</v>
      </c>
      <c r="F32" s="18"/>
      <c r="G32" s="18">
        <v>18000000</v>
      </c>
      <c r="H32" s="18">
        <v>0</v>
      </c>
      <c r="I32" s="18">
        <f t="shared" ref="I32:I38" si="16">SUM(F32:H32,J32)</f>
        <v>358800000</v>
      </c>
      <c r="J32" s="18">
        <v>340800000</v>
      </c>
      <c r="K32" s="18"/>
      <c r="L32" s="67">
        <f t="shared" ref="L32:L38" si="17">(J32/$B$2)*100</f>
        <v>92.692131164261298</v>
      </c>
      <c r="M32" s="67">
        <f t="shared" ref="M32:M38" si="18">100-((J32/I32)*100)</f>
        <v>5.0167224080267516</v>
      </c>
      <c r="N32" s="19">
        <v>3377513.1</v>
      </c>
    </row>
    <row r="33" spans="1:14">
      <c r="A33" s="17">
        <v>21.35</v>
      </c>
      <c r="B33" s="18" t="s">
        <v>16</v>
      </c>
      <c r="C33" s="18" t="s">
        <v>14</v>
      </c>
      <c r="D33" s="18">
        <v>6</v>
      </c>
      <c r="E33" s="18">
        <v>0</v>
      </c>
      <c r="F33" s="18"/>
      <c r="G33" s="18"/>
      <c r="H33" s="18">
        <v>80700000</v>
      </c>
      <c r="I33" s="18">
        <f t="shared" si="16"/>
        <v>570900000</v>
      </c>
      <c r="J33" s="18">
        <v>490200000</v>
      </c>
      <c r="K33" s="18" t="s">
        <v>18</v>
      </c>
      <c r="L33" s="67">
        <f t="shared" si="17"/>
        <v>133.32653373450967</v>
      </c>
      <c r="M33" s="67">
        <f t="shared" si="18"/>
        <v>14.135575407251707</v>
      </c>
      <c r="N33" s="19">
        <v>1722387.5</v>
      </c>
    </row>
    <row r="34" spans="1:14">
      <c r="A34" s="17">
        <v>21.31</v>
      </c>
      <c r="B34" s="18" t="s">
        <v>16</v>
      </c>
      <c r="C34" s="18" t="s">
        <v>14</v>
      </c>
      <c r="D34" s="18">
        <v>3</v>
      </c>
      <c r="E34" s="18">
        <v>1</v>
      </c>
      <c r="F34" s="18">
        <v>520000</v>
      </c>
      <c r="G34" s="18">
        <v>26400000</v>
      </c>
      <c r="H34" s="18">
        <v>0</v>
      </c>
      <c r="I34" s="18">
        <f t="shared" ref="I34" si="19">SUM(F34:H34,J34)</f>
        <v>258520000</v>
      </c>
      <c r="J34" s="18">
        <v>231600000</v>
      </c>
      <c r="K34" s="18"/>
      <c r="L34" s="67">
        <f t="shared" ref="L34" si="20">(J34/$B$2)*100</f>
        <v>62.991483502473358</v>
      </c>
      <c r="M34" s="67">
        <f t="shared" ref="M34" si="21">100-((J34/I34)*100)</f>
        <v>10.413120841714374</v>
      </c>
      <c r="N34" s="19">
        <v>3034946</v>
      </c>
    </row>
    <row r="35" spans="1:14">
      <c r="A35" s="17">
        <v>21.53</v>
      </c>
      <c r="B35" s="18" t="s">
        <v>16</v>
      </c>
      <c r="C35" s="18" t="s">
        <v>14</v>
      </c>
      <c r="D35" s="18">
        <v>4</v>
      </c>
      <c r="E35" s="18">
        <v>2</v>
      </c>
      <c r="F35" s="18"/>
      <c r="G35" s="18"/>
      <c r="H35" s="18">
        <v>0</v>
      </c>
      <c r="I35" s="18">
        <f t="shared" si="16"/>
        <v>233600000</v>
      </c>
      <c r="J35" s="18">
        <v>233600000</v>
      </c>
      <c r="K35" s="18"/>
      <c r="L35" s="67">
        <f t="shared" si="17"/>
        <v>63.535451408366903</v>
      </c>
      <c r="M35" s="67">
        <f t="shared" si="18"/>
        <v>0</v>
      </c>
      <c r="N35" s="19">
        <v>2127419.5</v>
      </c>
    </row>
    <row r="36" spans="1:14">
      <c r="A36" s="17">
        <v>21.61</v>
      </c>
      <c r="B36" s="18" t="s">
        <v>16</v>
      </c>
      <c r="C36" s="18" t="s">
        <v>14</v>
      </c>
      <c r="D36" s="18">
        <v>3</v>
      </c>
      <c r="E36" s="18">
        <v>3</v>
      </c>
      <c r="F36" s="18"/>
      <c r="G36" s="18">
        <v>33000000</v>
      </c>
      <c r="H36" s="18">
        <v>0</v>
      </c>
      <c r="I36" s="18">
        <f t="shared" si="16"/>
        <v>318600000</v>
      </c>
      <c r="J36" s="18">
        <v>285600000</v>
      </c>
      <c r="K36" s="18"/>
      <c r="L36" s="67">
        <f t="shared" si="17"/>
        <v>77.678616961599261</v>
      </c>
      <c r="M36" s="67">
        <f t="shared" si="18"/>
        <v>10.357815442561204</v>
      </c>
      <c r="N36" s="19">
        <v>1794067.13</v>
      </c>
    </row>
    <row r="37" spans="1:14">
      <c r="A37" s="17">
        <v>21.54</v>
      </c>
      <c r="B37" s="18" t="s">
        <v>16</v>
      </c>
      <c r="C37" s="18" t="s">
        <v>14</v>
      </c>
      <c r="D37" s="18">
        <v>5</v>
      </c>
      <c r="E37" s="18">
        <v>1</v>
      </c>
      <c r="F37" s="18"/>
      <c r="G37" s="18">
        <v>40200000</v>
      </c>
      <c r="H37" s="18">
        <v>0</v>
      </c>
      <c r="I37" s="18">
        <f t="shared" si="16"/>
        <v>371400000</v>
      </c>
      <c r="J37" s="18">
        <v>331200000</v>
      </c>
      <c r="K37" s="18" t="s">
        <v>19</v>
      </c>
      <c r="L37" s="67">
        <f t="shared" si="17"/>
        <v>90.081085215972251</v>
      </c>
      <c r="M37" s="67">
        <f t="shared" si="18"/>
        <v>10.823909531502423</v>
      </c>
      <c r="N37" s="19">
        <v>3934921</v>
      </c>
    </row>
    <row r="38" spans="1:14">
      <c r="A38" s="20">
        <v>21.85</v>
      </c>
      <c r="B38" s="18" t="s">
        <v>16</v>
      </c>
      <c r="C38" s="18" t="s">
        <v>14</v>
      </c>
      <c r="D38" s="18">
        <v>6</v>
      </c>
      <c r="E38" s="18">
        <v>0</v>
      </c>
      <c r="F38" s="18">
        <v>36720000</v>
      </c>
      <c r="G38" s="18"/>
      <c r="H38" s="18">
        <v>9576000</v>
      </c>
      <c r="I38" s="18">
        <f t="shared" si="16"/>
        <v>441036000</v>
      </c>
      <c r="J38" s="18">
        <v>394740000</v>
      </c>
      <c r="K38" s="18"/>
      <c r="L38" s="67">
        <f t="shared" si="17"/>
        <v>107.36294558621043</v>
      </c>
      <c r="M38" s="67">
        <f t="shared" si="18"/>
        <v>10.497102277365116</v>
      </c>
      <c r="N38" s="19">
        <v>1904287.5</v>
      </c>
    </row>
    <row r="39" spans="1:14">
      <c r="A39" s="17"/>
      <c r="B39" s="18"/>
      <c r="C39" s="18"/>
      <c r="D39" s="18"/>
      <c r="E39" s="18"/>
      <c r="F39" s="18"/>
      <c r="G39" s="18"/>
      <c r="H39" s="21"/>
      <c r="I39" s="21"/>
      <c r="J39" s="21"/>
      <c r="K39" s="21"/>
      <c r="L39" s="68"/>
      <c r="M39" s="68"/>
      <c r="N39" s="69"/>
    </row>
    <row r="40" spans="1:14" ht="17" thickBot="1">
      <c r="A40" s="22"/>
      <c r="B40" s="23"/>
      <c r="C40" s="23"/>
      <c r="D40" s="23"/>
      <c r="E40" s="23"/>
      <c r="F40" s="23"/>
      <c r="G40" s="23"/>
      <c r="H40" s="24"/>
      <c r="I40" s="24"/>
      <c r="J40" s="24"/>
      <c r="K40" s="24"/>
      <c r="L40" s="70"/>
      <c r="M40" s="70"/>
      <c r="N40" s="71"/>
    </row>
    <row r="43" spans="1:14" s="83" customFormat="1">
      <c r="A43" s="79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1"/>
      <c r="M43" s="81"/>
      <c r="N43" s="8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38" sqref="A38:XFD39"/>
    </sheetView>
  </sheetViews>
  <sheetFormatPr baseColWidth="10" defaultColWidth="11" defaultRowHeight="15" x14ac:dyDescent="0"/>
  <cols>
    <col min="7" max="7" width="13.5" customWidth="1"/>
    <col min="12" max="12" width="8.83203125" customWidth="1"/>
    <col min="13" max="13" width="9.6640625" customWidth="1"/>
    <col min="14" max="14" width="13.5" customWidth="1"/>
  </cols>
  <sheetData>
    <row r="1" spans="1:14" ht="17" thickBot="1"/>
    <row r="2" spans="1:14" ht="17" thickBot="1">
      <c r="A2" s="1" t="s">
        <v>0</v>
      </c>
      <c r="B2" s="2">
        <v>424083333.30000001</v>
      </c>
      <c r="C2" s="3"/>
      <c r="D2" s="3" t="s">
        <v>1</v>
      </c>
      <c r="E2" s="3" t="s">
        <v>2</v>
      </c>
      <c r="F2" s="3" t="s">
        <v>3</v>
      </c>
      <c r="G2" s="3" t="s">
        <v>4</v>
      </c>
      <c r="H2" s="72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4" t="s">
        <v>20</v>
      </c>
    </row>
    <row r="3" spans="1:14">
      <c r="A3" s="5">
        <v>31.11</v>
      </c>
      <c r="B3" s="6" t="s">
        <v>12</v>
      </c>
      <c r="C3" s="6" t="s">
        <v>13</v>
      </c>
      <c r="D3" s="6">
        <v>6</v>
      </c>
      <c r="E3" s="6">
        <v>0</v>
      </c>
      <c r="F3" s="6">
        <v>41900000</v>
      </c>
      <c r="G3" s="6"/>
      <c r="H3" s="6">
        <v>20200000</v>
      </c>
      <c r="I3" s="6">
        <f>SUM(F3:H3,J3)</f>
        <v>412900000</v>
      </c>
      <c r="J3" s="6">
        <v>350800000</v>
      </c>
      <c r="K3" s="6"/>
      <c r="L3" s="48">
        <f>(J3/$B$2)*100</f>
        <v>82.719591281801499</v>
      </c>
      <c r="M3" s="48">
        <f t="shared" ref="M3:M4" si="0">100-((J3/I3)*100)</f>
        <v>15.039961249697271</v>
      </c>
      <c r="N3" s="7">
        <v>743968.13</v>
      </c>
    </row>
    <row r="4" spans="1:14">
      <c r="A4" s="8">
        <v>31.12</v>
      </c>
      <c r="B4" s="9" t="s">
        <v>12</v>
      </c>
      <c r="C4" s="9" t="s">
        <v>13</v>
      </c>
      <c r="D4" s="9">
        <v>6</v>
      </c>
      <c r="E4" s="9">
        <v>0</v>
      </c>
      <c r="F4" s="9"/>
      <c r="G4" s="9"/>
      <c r="H4" s="9">
        <v>18500000</v>
      </c>
      <c r="I4" s="9">
        <f t="shared" ref="I4:I8" si="1">SUM(F4:H4,J4)</f>
        <v>447400000</v>
      </c>
      <c r="J4" s="9">
        <v>428900000</v>
      </c>
      <c r="K4" s="9"/>
      <c r="L4" s="49">
        <f t="shared" ref="L4:L10" si="2">(J4/$B$2)*100</f>
        <v>101.13578306945456</v>
      </c>
      <c r="M4" s="49">
        <f t="shared" si="0"/>
        <v>4.1350022351363407</v>
      </c>
      <c r="N4" s="10">
        <v>2393783.75</v>
      </c>
    </row>
    <row r="5" spans="1:14">
      <c r="A5" s="8">
        <v>31.27</v>
      </c>
      <c r="B5" s="9" t="s">
        <v>12</v>
      </c>
      <c r="C5" s="9" t="s">
        <v>13</v>
      </c>
      <c r="D5" s="9">
        <v>6</v>
      </c>
      <c r="E5" s="9">
        <v>0</v>
      </c>
      <c r="F5" s="9">
        <v>12200000</v>
      </c>
      <c r="G5" s="9">
        <v>7280000</v>
      </c>
      <c r="H5" s="9">
        <v>0</v>
      </c>
      <c r="I5" s="9">
        <f t="shared" si="1"/>
        <v>274380000</v>
      </c>
      <c r="J5" s="9">
        <v>254900000</v>
      </c>
      <c r="K5" s="9"/>
      <c r="L5" s="49">
        <f t="shared" si="2"/>
        <v>60.106111225003424</v>
      </c>
      <c r="M5" s="49">
        <f>100-((J5/I5)*100)</f>
        <v>7.0996428311101454</v>
      </c>
      <c r="N5" s="10">
        <v>1356514</v>
      </c>
    </row>
    <row r="6" spans="1:14">
      <c r="A6" s="8">
        <v>3128</v>
      </c>
      <c r="B6" s="9" t="s">
        <v>12</v>
      </c>
      <c r="C6" s="9" t="s">
        <v>13</v>
      </c>
      <c r="D6" s="9">
        <v>3</v>
      </c>
      <c r="E6" s="9">
        <v>1</v>
      </c>
      <c r="F6" s="9">
        <v>25800000</v>
      </c>
      <c r="G6" s="9">
        <v>16800000</v>
      </c>
      <c r="H6" s="9">
        <v>0</v>
      </c>
      <c r="I6" s="9">
        <f t="shared" si="1"/>
        <v>344400000</v>
      </c>
      <c r="J6" s="9">
        <v>301800000</v>
      </c>
      <c r="K6" s="9" t="s">
        <v>21</v>
      </c>
      <c r="L6" s="49">
        <f t="shared" si="2"/>
        <v>71.165258406065263</v>
      </c>
      <c r="M6" s="49">
        <f>100-((J6/I6)*100)</f>
        <v>12.36933797909407</v>
      </c>
      <c r="N6" s="10">
        <v>687977.94</v>
      </c>
    </row>
    <row r="7" spans="1:14">
      <c r="A7" s="8">
        <v>31.41</v>
      </c>
      <c r="B7" s="9" t="s">
        <v>12</v>
      </c>
      <c r="C7" s="9" t="s">
        <v>13</v>
      </c>
      <c r="D7" s="9">
        <v>5</v>
      </c>
      <c r="E7" s="9">
        <v>0</v>
      </c>
      <c r="F7" s="9"/>
      <c r="G7" s="9"/>
      <c r="H7" s="9">
        <v>0</v>
      </c>
      <c r="I7" s="9">
        <f t="shared" si="1"/>
        <v>259000000</v>
      </c>
      <c r="J7" s="9">
        <v>259000000</v>
      </c>
      <c r="K7" s="9"/>
      <c r="L7" s="49">
        <f t="shared" si="2"/>
        <v>61.072902343177269</v>
      </c>
      <c r="M7" s="49">
        <f t="shared" ref="M7:M10" si="3">100-((J7/I7)*100)</f>
        <v>0</v>
      </c>
      <c r="N7" s="10">
        <v>527338.18999999994</v>
      </c>
    </row>
    <row r="8" spans="1:14">
      <c r="A8" s="8">
        <v>31.43</v>
      </c>
      <c r="B8" s="9" t="s">
        <v>12</v>
      </c>
      <c r="C8" s="9" t="s">
        <v>13</v>
      </c>
      <c r="D8" s="9">
        <v>3</v>
      </c>
      <c r="E8" s="9">
        <v>2</v>
      </c>
      <c r="F8" s="9"/>
      <c r="G8" s="9"/>
      <c r="H8" s="9">
        <v>0</v>
      </c>
      <c r="I8" s="9">
        <f t="shared" si="1"/>
        <v>257700000</v>
      </c>
      <c r="J8" s="9">
        <v>257700000</v>
      </c>
      <c r="K8" s="9"/>
      <c r="L8" s="49">
        <f t="shared" si="2"/>
        <v>60.766358817902642</v>
      </c>
      <c r="M8" s="49">
        <f t="shared" si="3"/>
        <v>0</v>
      </c>
      <c r="N8" s="10">
        <v>2024697.38</v>
      </c>
    </row>
    <row r="9" spans="1:14">
      <c r="A9" s="8">
        <v>31.55</v>
      </c>
      <c r="B9" s="9" t="s">
        <v>12</v>
      </c>
      <c r="C9" s="9" t="s">
        <v>13</v>
      </c>
      <c r="D9" s="9">
        <v>4</v>
      </c>
      <c r="E9" s="9">
        <v>0</v>
      </c>
      <c r="F9" s="9">
        <v>1300000</v>
      </c>
      <c r="G9" s="9"/>
      <c r="H9" s="9">
        <v>29400000</v>
      </c>
      <c r="I9" s="9">
        <f>SUM(F9:H9,J9)</f>
        <v>285800000</v>
      </c>
      <c r="J9" s="9">
        <v>255100000</v>
      </c>
      <c r="K9" s="9"/>
      <c r="L9" s="49">
        <f t="shared" si="2"/>
        <v>60.153271767353367</v>
      </c>
      <c r="M9" s="49">
        <f t="shared" si="3"/>
        <v>10.74177746675997</v>
      </c>
      <c r="N9" s="10">
        <v>1577433.5</v>
      </c>
    </row>
    <row r="10" spans="1:14">
      <c r="A10" s="8">
        <v>31.7</v>
      </c>
      <c r="B10" s="9" t="s">
        <v>12</v>
      </c>
      <c r="C10" s="9" t="s">
        <v>13</v>
      </c>
      <c r="D10" s="9">
        <v>4</v>
      </c>
      <c r="E10" s="9">
        <v>1</v>
      </c>
      <c r="F10" s="9">
        <v>1600000</v>
      </c>
      <c r="G10" s="9">
        <v>1800000</v>
      </c>
      <c r="H10" s="9">
        <v>9180000</v>
      </c>
      <c r="I10" s="9">
        <f>SUM(F10:H10,J10)</f>
        <v>487780000</v>
      </c>
      <c r="J10" s="9">
        <v>475200000</v>
      </c>
      <c r="K10" s="9"/>
      <c r="L10" s="49">
        <f t="shared" si="2"/>
        <v>112.05344862346658</v>
      </c>
      <c r="M10" s="49">
        <f t="shared" si="3"/>
        <v>2.5790315306080629</v>
      </c>
      <c r="N10" s="87">
        <v>1503731.5</v>
      </c>
    </row>
    <row r="11" spans="1:14">
      <c r="A11" s="8"/>
      <c r="B11" s="9"/>
      <c r="C11" s="9"/>
      <c r="D11" s="9"/>
      <c r="E11" s="9"/>
      <c r="F11" s="9"/>
      <c r="G11" s="9"/>
      <c r="H11" s="13"/>
      <c r="I11" s="13"/>
      <c r="J11" s="13"/>
      <c r="K11" s="13"/>
      <c r="L11" s="51"/>
      <c r="M11" s="51"/>
      <c r="N11" s="52"/>
    </row>
    <row r="12" spans="1:14" ht="17" thickBot="1">
      <c r="A12" s="14"/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53"/>
      <c r="M12" s="53"/>
      <c r="N12" s="54"/>
    </row>
    <row r="13" spans="1:14">
      <c r="A13" s="37">
        <v>31.02</v>
      </c>
      <c r="B13" s="38" t="s">
        <v>12</v>
      </c>
      <c r="C13" s="38" t="s">
        <v>14</v>
      </c>
      <c r="D13" s="38">
        <v>6</v>
      </c>
      <c r="E13" s="38">
        <v>0</v>
      </c>
      <c r="F13" s="38">
        <v>50600000</v>
      </c>
      <c r="G13" s="38"/>
      <c r="H13" s="38">
        <v>0</v>
      </c>
      <c r="I13" s="38">
        <f t="shared" ref="I13:I19" si="4">SUM(F13:H13,J13)</f>
        <v>429700000</v>
      </c>
      <c r="J13" s="38">
        <v>379100000</v>
      </c>
      <c r="K13" s="38"/>
      <c r="L13" s="55">
        <f t="shared" ref="L13:L19" si="5">(J13/$B$2)*100</f>
        <v>89.392808024318555</v>
      </c>
      <c r="M13" s="55">
        <f t="shared" ref="M13:M19" si="6">100-((J13/I13)*100)</f>
        <v>11.775657435420058</v>
      </c>
      <c r="N13" s="39">
        <v>2513631.75</v>
      </c>
    </row>
    <row r="14" spans="1:14">
      <c r="A14" s="40">
        <v>31.1</v>
      </c>
      <c r="B14" s="41" t="s">
        <v>12</v>
      </c>
      <c r="C14" s="41" t="s">
        <v>14</v>
      </c>
      <c r="D14" s="41">
        <v>5</v>
      </c>
      <c r="E14" s="41">
        <v>1</v>
      </c>
      <c r="F14" s="41">
        <v>75000000</v>
      </c>
      <c r="G14" s="41"/>
      <c r="H14" s="41">
        <v>0</v>
      </c>
      <c r="I14" s="41">
        <f t="shared" si="4"/>
        <v>507000000</v>
      </c>
      <c r="J14" s="41">
        <v>432000000</v>
      </c>
      <c r="K14" s="41"/>
      <c r="L14" s="56">
        <f t="shared" si="5"/>
        <v>101.86677147587871</v>
      </c>
      <c r="M14" s="56">
        <f t="shared" si="6"/>
        <v>14.792899408284015</v>
      </c>
      <c r="N14" s="42">
        <v>1328453.75</v>
      </c>
    </row>
    <row r="15" spans="1:14">
      <c r="A15" s="40">
        <v>31.25</v>
      </c>
      <c r="B15" s="41" t="s">
        <v>12</v>
      </c>
      <c r="C15" s="41" t="s">
        <v>14</v>
      </c>
      <c r="D15" s="41">
        <v>4</v>
      </c>
      <c r="E15" s="41">
        <v>1</v>
      </c>
      <c r="F15" s="41"/>
      <c r="G15" s="41"/>
      <c r="H15" s="41">
        <v>30600000</v>
      </c>
      <c r="I15" s="41">
        <f t="shared" si="4"/>
        <v>327200000</v>
      </c>
      <c r="J15" s="41">
        <v>296600000</v>
      </c>
      <c r="K15" s="41"/>
      <c r="L15" s="56">
        <f t="shared" si="5"/>
        <v>69.939084304966713</v>
      </c>
      <c r="M15" s="56">
        <f t="shared" si="6"/>
        <v>9.3520782396088009</v>
      </c>
      <c r="N15" s="42">
        <v>1441523</v>
      </c>
    </row>
    <row r="16" spans="1:14">
      <c r="A16" s="40">
        <v>31.26</v>
      </c>
      <c r="B16" s="41" t="s">
        <v>12</v>
      </c>
      <c r="C16" s="41" t="s">
        <v>14</v>
      </c>
      <c r="D16" s="41">
        <v>6</v>
      </c>
      <c r="E16" s="41">
        <v>0</v>
      </c>
      <c r="F16" s="41">
        <v>42000000</v>
      </c>
      <c r="G16" s="41"/>
      <c r="H16" s="41">
        <v>0</v>
      </c>
      <c r="I16" s="41">
        <f t="shared" si="4"/>
        <v>307600000</v>
      </c>
      <c r="J16" s="41">
        <v>265600000</v>
      </c>
      <c r="K16" s="41"/>
      <c r="L16" s="56">
        <f t="shared" si="5"/>
        <v>62.629200240725424</v>
      </c>
      <c r="M16" s="56">
        <f t="shared" si="6"/>
        <v>13.654096228868667</v>
      </c>
      <c r="N16" s="42">
        <v>1405501.75</v>
      </c>
    </row>
    <row r="17" spans="1:14">
      <c r="A17" s="40">
        <v>31.33</v>
      </c>
      <c r="B17" s="41" t="s">
        <v>12</v>
      </c>
      <c r="C17" s="41" t="s">
        <v>14</v>
      </c>
      <c r="D17" s="41">
        <v>5</v>
      </c>
      <c r="E17" s="41">
        <v>1</v>
      </c>
      <c r="F17" s="41">
        <v>720000</v>
      </c>
      <c r="G17" s="41"/>
      <c r="H17" s="41">
        <v>10860000</v>
      </c>
      <c r="I17" s="41">
        <f t="shared" si="4"/>
        <v>381780000</v>
      </c>
      <c r="J17" s="41">
        <v>370200000</v>
      </c>
      <c r="K17" s="41" t="s">
        <v>22</v>
      </c>
      <c r="L17" s="56">
        <f t="shared" si="5"/>
        <v>87.294163889746045</v>
      </c>
      <c r="M17" s="56">
        <f t="shared" si="6"/>
        <v>3.0331604589030263</v>
      </c>
      <c r="N17" s="42">
        <v>3742402</v>
      </c>
    </row>
    <row r="18" spans="1:14">
      <c r="A18" s="40">
        <v>31.34</v>
      </c>
      <c r="B18" s="41" t="s">
        <v>12</v>
      </c>
      <c r="C18" s="41" t="s">
        <v>14</v>
      </c>
      <c r="D18" s="41">
        <v>5</v>
      </c>
      <c r="E18" s="41">
        <v>0</v>
      </c>
      <c r="F18" s="41">
        <v>12600000</v>
      </c>
      <c r="G18" s="41"/>
      <c r="H18" s="41">
        <v>35500000</v>
      </c>
      <c r="I18" s="41">
        <f t="shared" si="4"/>
        <v>316900000</v>
      </c>
      <c r="J18" s="41">
        <v>268800000</v>
      </c>
      <c r="K18" s="41" t="s">
        <v>23</v>
      </c>
      <c r="L18" s="56">
        <f t="shared" si="5"/>
        <v>63.38376891832452</v>
      </c>
      <c r="M18" s="56">
        <f t="shared" si="6"/>
        <v>15.178289681287467</v>
      </c>
      <c r="N18" s="42">
        <v>4090771.5</v>
      </c>
    </row>
    <row r="19" spans="1:14">
      <c r="A19" s="40">
        <v>31.59</v>
      </c>
      <c r="B19" s="41" t="s">
        <v>12</v>
      </c>
      <c r="C19" s="41" t="s">
        <v>14</v>
      </c>
      <c r="D19" s="41"/>
      <c r="E19" s="41"/>
      <c r="F19" s="41"/>
      <c r="G19" s="41"/>
      <c r="H19" s="41">
        <v>0</v>
      </c>
      <c r="I19" s="41">
        <f t="shared" si="4"/>
        <v>291800000</v>
      </c>
      <c r="J19" s="41">
        <v>291800000</v>
      </c>
      <c r="K19" s="41"/>
      <c r="L19" s="56">
        <f t="shared" si="5"/>
        <v>68.807231288568062</v>
      </c>
      <c r="M19" s="56">
        <f t="shared" si="6"/>
        <v>0</v>
      </c>
      <c r="N19" s="42">
        <v>2003042</v>
      </c>
    </row>
    <row r="20" spans="1:14">
      <c r="A20" s="40"/>
      <c r="B20" s="41"/>
      <c r="C20" s="41"/>
      <c r="D20" s="41"/>
      <c r="E20" s="41"/>
      <c r="F20" s="41"/>
      <c r="G20" s="41"/>
      <c r="H20" s="44"/>
      <c r="I20" s="44"/>
      <c r="J20" s="44"/>
      <c r="K20" s="44"/>
      <c r="L20" s="57"/>
      <c r="M20" s="57"/>
      <c r="N20" s="58"/>
    </row>
    <row r="21" spans="1:14" ht="17" thickBot="1">
      <c r="A21" s="45"/>
      <c r="B21" s="46"/>
      <c r="C21" s="46"/>
      <c r="D21" s="46"/>
      <c r="E21" s="46"/>
      <c r="F21" s="46"/>
      <c r="G21" s="46"/>
      <c r="H21" s="47"/>
      <c r="I21" s="47"/>
      <c r="J21" s="47"/>
      <c r="K21" s="47"/>
      <c r="L21" s="59"/>
      <c r="M21" s="59"/>
      <c r="N21" s="60"/>
    </row>
    <row r="22" spans="1:14">
      <c r="A22" s="25">
        <v>31.15</v>
      </c>
      <c r="B22" s="26" t="s">
        <v>16</v>
      </c>
      <c r="C22" s="26" t="s">
        <v>13</v>
      </c>
      <c r="D22" s="26">
        <v>6</v>
      </c>
      <c r="E22" s="26">
        <v>0</v>
      </c>
      <c r="F22" s="26">
        <v>15500000</v>
      </c>
      <c r="G22" s="26">
        <v>49500000</v>
      </c>
      <c r="H22" s="26">
        <v>0</v>
      </c>
      <c r="I22" s="26">
        <f t="shared" ref="I22:I29" si="7">SUM(F22:H22,J22)</f>
        <v>487700000</v>
      </c>
      <c r="J22" s="26">
        <v>422700000</v>
      </c>
      <c r="K22" s="26"/>
      <c r="L22" s="61">
        <f t="shared" ref="L22:L29" si="8">(J22/$B$2)*100</f>
        <v>99.673806256606312</v>
      </c>
      <c r="M22" s="61">
        <f t="shared" ref="M22:M29" si="9">100-((J22/I22)*100)</f>
        <v>13.327865491080587</v>
      </c>
      <c r="N22" s="27">
        <v>1553989</v>
      </c>
    </row>
    <row r="23" spans="1:14">
      <c r="A23" s="28">
        <v>31.16</v>
      </c>
      <c r="B23" s="29" t="s">
        <v>16</v>
      </c>
      <c r="C23" s="29" t="s">
        <v>13</v>
      </c>
      <c r="D23" s="29">
        <v>5</v>
      </c>
      <c r="E23" s="29">
        <v>0</v>
      </c>
      <c r="F23" s="29">
        <v>26400000</v>
      </c>
      <c r="G23" s="29"/>
      <c r="H23" s="29">
        <v>63600000</v>
      </c>
      <c r="I23" s="29">
        <f t="shared" si="7"/>
        <v>690600000</v>
      </c>
      <c r="J23" s="29">
        <v>600600000</v>
      </c>
      <c r="K23" s="29"/>
      <c r="L23" s="62">
        <f t="shared" si="8"/>
        <v>141.62310867688134</v>
      </c>
      <c r="M23" s="62">
        <f t="shared" si="9"/>
        <v>13.032145960034754</v>
      </c>
      <c r="N23" s="30">
        <v>877674</v>
      </c>
    </row>
    <row r="24" spans="1:14">
      <c r="A24" s="28">
        <v>31.32</v>
      </c>
      <c r="B24" s="29" t="s">
        <v>16</v>
      </c>
      <c r="C24" s="29" t="s">
        <v>13</v>
      </c>
      <c r="D24" s="29">
        <v>6</v>
      </c>
      <c r="E24" s="29">
        <v>0</v>
      </c>
      <c r="F24" s="29"/>
      <c r="G24" s="29"/>
      <c r="H24" s="29">
        <v>26500000</v>
      </c>
      <c r="I24" s="29">
        <f t="shared" si="7"/>
        <v>392200000</v>
      </c>
      <c r="J24" s="29">
        <v>365700000</v>
      </c>
      <c r="K24" s="29"/>
      <c r="L24" s="62">
        <f t="shared" si="8"/>
        <v>86.233051686872315</v>
      </c>
      <c r="M24" s="62">
        <f t="shared" si="9"/>
        <v>6.7567567567567579</v>
      </c>
      <c r="N24" s="30">
        <v>2434394.25</v>
      </c>
    </row>
    <row r="25" spans="1:14">
      <c r="A25" s="28">
        <v>31.07</v>
      </c>
      <c r="B25" s="29" t="s">
        <v>16</v>
      </c>
      <c r="C25" s="29" t="s">
        <v>13</v>
      </c>
      <c r="D25" s="29">
        <v>6</v>
      </c>
      <c r="E25" s="29">
        <v>0</v>
      </c>
      <c r="F25" s="29"/>
      <c r="G25" s="29">
        <v>34200000</v>
      </c>
      <c r="H25" s="29">
        <v>34900000</v>
      </c>
      <c r="I25" s="29">
        <f t="shared" si="7"/>
        <v>490460000</v>
      </c>
      <c r="J25" s="29">
        <v>421360000</v>
      </c>
      <c r="K25" s="29"/>
      <c r="L25" s="62">
        <f t="shared" si="8"/>
        <v>99.357830622861684</v>
      </c>
      <c r="M25" s="62">
        <f t="shared" si="9"/>
        <v>14.08881458222892</v>
      </c>
      <c r="N25" s="30">
        <v>857937.38</v>
      </c>
    </row>
    <row r="26" spans="1:14">
      <c r="A26" s="28">
        <v>31.49</v>
      </c>
      <c r="B26" s="29" t="s">
        <v>16</v>
      </c>
      <c r="C26" s="29" t="s">
        <v>13</v>
      </c>
      <c r="D26" s="29">
        <v>6</v>
      </c>
      <c r="E26" s="29">
        <v>0</v>
      </c>
      <c r="F26" s="29"/>
      <c r="G26" s="29"/>
      <c r="H26" s="29">
        <v>0</v>
      </c>
      <c r="I26" s="29">
        <f t="shared" si="7"/>
        <v>276800000</v>
      </c>
      <c r="J26" s="29">
        <v>276800000</v>
      </c>
      <c r="K26" s="29"/>
      <c r="L26" s="62">
        <f t="shared" si="8"/>
        <v>65.270190612322281</v>
      </c>
      <c r="M26" s="62">
        <f t="shared" si="9"/>
        <v>0</v>
      </c>
      <c r="N26" s="30">
        <v>1145285.5</v>
      </c>
    </row>
    <row r="27" spans="1:14">
      <c r="A27" s="28">
        <v>31.53</v>
      </c>
      <c r="B27" s="29" t="s">
        <v>16</v>
      </c>
      <c r="C27" s="29" t="s">
        <v>13</v>
      </c>
      <c r="D27" s="29">
        <v>5</v>
      </c>
      <c r="E27" s="29">
        <v>0</v>
      </c>
      <c r="F27" s="29"/>
      <c r="G27" s="29"/>
      <c r="H27" s="29">
        <v>0</v>
      </c>
      <c r="I27" s="29">
        <f t="shared" si="7"/>
        <v>276100000</v>
      </c>
      <c r="J27" s="29">
        <v>276100000</v>
      </c>
      <c r="K27" s="29"/>
      <c r="L27" s="62">
        <f t="shared" si="8"/>
        <v>65.105128714097475</v>
      </c>
      <c r="M27" s="62">
        <f t="shared" si="9"/>
        <v>0</v>
      </c>
      <c r="N27" s="30">
        <v>714662.5</v>
      </c>
    </row>
    <row r="28" spans="1:14">
      <c r="A28" s="28">
        <v>31.63</v>
      </c>
      <c r="B28" s="29" t="s">
        <v>16</v>
      </c>
      <c r="C28" s="29" t="s">
        <v>13</v>
      </c>
      <c r="D28" s="29">
        <v>6</v>
      </c>
      <c r="E28" s="29">
        <v>0</v>
      </c>
      <c r="F28" s="29">
        <v>21600000</v>
      </c>
      <c r="G28" s="29"/>
      <c r="H28" s="29">
        <v>27600000</v>
      </c>
      <c r="I28" s="29">
        <f t="shared" si="7"/>
        <v>337800000</v>
      </c>
      <c r="J28" s="29">
        <v>288600000</v>
      </c>
      <c r="K28" s="29"/>
      <c r="L28" s="62">
        <f t="shared" si="8"/>
        <v>68.052662610968966</v>
      </c>
      <c r="M28" s="62">
        <f t="shared" si="9"/>
        <v>14.564831261101247</v>
      </c>
      <c r="N28" s="30">
        <v>1362004</v>
      </c>
    </row>
    <row r="29" spans="1:14">
      <c r="A29" s="28">
        <v>31.57</v>
      </c>
      <c r="B29" s="29" t="s">
        <v>16</v>
      </c>
      <c r="C29" s="29" t="s">
        <v>13</v>
      </c>
      <c r="D29" s="29">
        <v>4</v>
      </c>
      <c r="E29" s="29">
        <v>2</v>
      </c>
      <c r="F29" s="29"/>
      <c r="G29" s="29"/>
      <c r="H29" s="29">
        <v>0</v>
      </c>
      <c r="I29" s="29">
        <f t="shared" si="7"/>
        <v>336000000</v>
      </c>
      <c r="J29" s="29">
        <v>336000000</v>
      </c>
      <c r="K29" s="29"/>
      <c r="L29" s="62">
        <f t="shared" si="8"/>
        <v>79.229711147905661</v>
      </c>
      <c r="M29" s="62">
        <f t="shared" si="9"/>
        <v>0</v>
      </c>
      <c r="N29" s="30">
        <v>2400722.5</v>
      </c>
    </row>
    <row r="30" spans="1:14">
      <c r="A30" s="28"/>
      <c r="B30" s="29"/>
      <c r="C30" s="29"/>
      <c r="D30" s="29"/>
      <c r="E30" s="29"/>
      <c r="F30" s="29"/>
      <c r="G30" s="29"/>
      <c r="H30" s="33"/>
      <c r="I30" s="33"/>
      <c r="J30" s="33"/>
      <c r="K30" s="33"/>
      <c r="L30" s="64"/>
      <c r="M30" s="64"/>
      <c r="N30" s="63"/>
    </row>
    <row r="31" spans="1:14" ht="17" thickBot="1">
      <c r="A31" s="34"/>
      <c r="B31" s="35"/>
      <c r="C31" s="35"/>
      <c r="D31" s="35"/>
      <c r="E31" s="35"/>
      <c r="F31" s="35"/>
      <c r="G31" s="35"/>
      <c r="H31" s="36"/>
      <c r="I31" s="36"/>
      <c r="J31" s="36"/>
      <c r="K31" s="36"/>
      <c r="L31" s="65"/>
      <c r="M31" s="65"/>
      <c r="N31" s="66"/>
    </row>
    <row r="32" spans="1:14">
      <c r="A32" s="17">
        <v>31.13</v>
      </c>
      <c r="B32" s="18" t="s">
        <v>16</v>
      </c>
      <c r="C32" s="18" t="s">
        <v>14</v>
      </c>
      <c r="D32" s="18">
        <v>5</v>
      </c>
      <c r="E32" s="18">
        <v>0</v>
      </c>
      <c r="F32" s="18">
        <v>12080000</v>
      </c>
      <c r="G32" s="18"/>
      <c r="H32" s="18">
        <v>32400000</v>
      </c>
      <c r="I32" s="18">
        <f>SUM(F32:H32,J32)</f>
        <v>431380000</v>
      </c>
      <c r="J32" s="18">
        <v>386900000</v>
      </c>
      <c r="K32" s="18"/>
      <c r="L32" s="67">
        <f t="shared" ref="L32:L37" si="10">(J32/$B$2)*100</f>
        <v>91.232069175966359</v>
      </c>
      <c r="M32" s="67">
        <f t="shared" ref="M32:M37" si="11">100-((J32/I32)*100)</f>
        <v>10.311094626547359</v>
      </c>
      <c r="N32" s="19">
        <v>1722025.5</v>
      </c>
    </row>
    <row r="33" spans="1:14">
      <c r="A33" s="17">
        <v>31.21</v>
      </c>
      <c r="B33" s="18" t="s">
        <v>16</v>
      </c>
      <c r="C33" s="18" t="s">
        <v>14</v>
      </c>
      <c r="D33" s="18">
        <v>6</v>
      </c>
      <c r="E33" s="18">
        <v>0</v>
      </c>
      <c r="F33" s="18">
        <v>10940000</v>
      </c>
      <c r="G33" s="18"/>
      <c r="H33" s="18">
        <v>47500000</v>
      </c>
      <c r="I33" s="18">
        <f t="shared" ref="I33:I37" si="12">SUM(F33:H33,J33)</f>
        <v>530040000</v>
      </c>
      <c r="J33" s="18">
        <v>471600000</v>
      </c>
      <c r="K33" s="18"/>
      <c r="L33" s="67">
        <f t="shared" si="10"/>
        <v>111.20455886116758</v>
      </c>
      <c r="M33" s="67">
        <f t="shared" si="11"/>
        <v>11.02558297486982</v>
      </c>
      <c r="N33" s="19">
        <v>2247168.25</v>
      </c>
    </row>
    <row r="34" spans="1:14">
      <c r="A34" s="17">
        <v>31.22</v>
      </c>
      <c r="B34" s="18" t="s">
        <v>16</v>
      </c>
      <c r="C34" s="18" t="s">
        <v>14</v>
      </c>
      <c r="D34" s="18">
        <v>5</v>
      </c>
      <c r="E34" s="18">
        <v>1</v>
      </c>
      <c r="F34" s="18">
        <v>9780000</v>
      </c>
      <c r="G34" s="18">
        <v>16800000</v>
      </c>
      <c r="H34" s="18">
        <v>74400000</v>
      </c>
      <c r="I34" s="18">
        <f t="shared" si="12"/>
        <v>358380000</v>
      </c>
      <c r="J34" s="18">
        <v>257400000</v>
      </c>
      <c r="K34" s="18"/>
      <c r="L34" s="67">
        <f t="shared" si="10"/>
        <v>60.695618004377728</v>
      </c>
      <c r="M34" s="67">
        <f t="shared" si="11"/>
        <v>28.176795580110493</v>
      </c>
      <c r="N34" s="19">
        <v>1687601.5</v>
      </c>
    </row>
    <row r="35" spans="1:14">
      <c r="A35" s="17">
        <v>31.35</v>
      </c>
      <c r="B35" s="18" t="s">
        <v>16</v>
      </c>
      <c r="C35" s="18" t="s">
        <v>14</v>
      </c>
      <c r="D35" s="18">
        <v>4</v>
      </c>
      <c r="E35" s="18">
        <v>1</v>
      </c>
      <c r="F35" s="18"/>
      <c r="G35" s="18">
        <v>46200000</v>
      </c>
      <c r="H35" s="18">
        <v>0</v>
      </c>
      <c r="I35" s="18">
        <f t="shared" si="12"/>
        <v>315000000</v>
      </c>
      <c r="J35" s="18">
        <v>268800000</v>
      </c>
      <c r="K35" s="18"/>
      <c r="L35" s="67">
        <f t="shared" si="10"/>
        <v>63.38376891832452</v>
      </c>
      <c r="M35" s="67">
        <f t="shared" si="11"/>
        <v>14.666666666666657</v>
      </c>
      <c r="N35" s="19">
        <v>2539264.5</v>
      </c>
    </row>
    <row r="36" spans="1:14">
      <c r="A36" s="17">
        <v>31.67</v>
      </c>
      <c r="B36" s="18" t="s">
        <v>16</v>
      </c>
      <c r="C36" s="18" t="s">
        <v>14</v>
      </c>
      <c r="D36" s="18">
        <v>6</v>
      </c>
      <c r="E36" s="18">
        <v>0</v>
      </c>
      <c r="F36" s="18"/>
      <c r="G36" s="18"/>
      <c r="H36" s="18">
        <v>17000000</v>
      </c>
      <c r="I36" s="18">
        <f t="shared" si="12"/>
        <v>383700000</v>
      </c>
      <c r="J36" s="18">
        <v>366700000</v>
      </c>
      <c r="K36" s="18"/>
      <c r="L36" s="67">
        <f t="shared" si="10"/>
        <v>86.468854398622028</v>
      </c>
      <c r="M36" s="67">
        <f t="shared" si="11"/>
        <v>4.4305446963773818</v>
      </c>
      <c r="N36" s="19">
        <v>1101143.75</v>
      </c>
    </row>
    <row r="37" spans="1:14">
      <c r="A37" s="17">
        <v>31.69</v>
      </c>
      <c r="B37" s="18" t="s">
        <v>16</v>
      </c>
      <c r="C37" s="18" t="s">
        <v>14</v>
      </c>
      <c r="D37" s="18">
        <v>6</v>
      </c>
      <c r="E37" s="18">
        <v>0</v>
      </c>
      <c r="F37" s="18">
        <v>12600000</v>
      </c>
      <c r="G37" s="18"/>
      <c r="H37" s="18">
        <v>12300000</v>
      </c>
      <c r="I37" s="18">
        <f t="shared" si="12"/>
        <v>411500000</v>
      </c>
      <c r="J37" s="18">
        <v>386600000</v>
      </c>
      <c r="K37" s="18"/>
      <c r="L37" s="67">
        <f t="shared" si="10"/>
        <v>91.161328362441438</v>
      </c>
      <c r="M37" s="67">
        <f t="shared" si="11"/>
        <v>6.0510328068043862</v>
      </c>
      <c r="N37" s="19">
        <v>510724.56</v>
      </c>
    </row>
    <row r="38" spans="1:14">
      <c r="A38" s="17"/>
      <c r="B38" s="18"/>
      <c r="C38" s="18"/>
      <c r="D38" s="18"/>
      <c r="E38" s="18"/>
      <c r="F38" s="18"/>
      <c r="G38" s="18"/>
      <c r="H38" s="21"/>
      <c r="I38" s="21"/>
      <c r="J38" s="21"/>
      <c r="K38" s="21"/>
      <c r="L38" s="68"/>
      <c r="M38" s="68"/>
      <c r="N38" s="69"/>
    </row>
    <row r="39" spans="1:14" ht="17" thickBot="1">
      <c r="A39" s="22"/>
      <c r="B39" s="23"/>
      <c r="C39" s="23"/>
      <c r="D39" s="23"/>
      <c r="E39" s="23"/>
      <c r="F39" s="23"/>
      <c r="G39" s="23"/>
      <c r="H39" s="24"/>
      <c r="I39" s="24"/>
      <c r="J39" s="24"/>
      <c r="K39" s="24"/>
      <c r="L39" s="70"/>
      <c r="M39" s="70"/>
      <c r="N39" s="7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C44" sqref="C44"/>
    </sheetView>
  </sheetViews>
  <sheetFormatPr baseColWidth="10" defaultColWidth="11" defaultRowHeight="15" x14ac:dyDescent="0"/>
  <cols>
    <col min="12" max="12" width="9.6640625" customWidth="1"/>
    <col min="13" max="13" width="10" customWidth="1"/>
    <col min="14" max="14" width="16" customWidth="1"/>
  </cols>
  <sheetData>
    <row r="1" spans="1:14" ht="17" thickBot="1"/>
    <row r="2" spans="1:14" ht="17" thickBot="1">
      <c r="A2" s="1" t="s">
        <v>24</v>
      </c>
      <c r="B2" s="2">
        <v>490511111.1111111</v>
      </c>
      <c r="C2" s="3"/>
      <c r="D2" s="3" t="s">
        <v>1</v>
      </c>
      <c r="E2" s="3" t="s">
        <v>2</v>
      </c>
      <c r="F2" s="3" t="s">
        <v>3</v>
      </c>
      <c r="G2" s="3" t="s">
        <v>4</v>
      </c>
      <c r="H2" s="72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4" t="s">
        <v>11</v>
      </c>
    </row>
    <row r="3" spans="1:14">
      <c r="A3" s="5">
        <v>41.19</v>
      </c>
      <c r="B3" s="6" t="s">
        <v>12</v>
      </c>
      <c r="C3" s="6" t="s">
        <v>13</v>
      </c>
      <c r="D3" s="6">
        <v>3</v>
      </c>
      <c r="E3" s="6">
        <v>3</v>
      </c>
      <c r="F3" s="6">
        <v>8040000</v>
      </c>
      <c r="G3" s="6">
        <v>0</v>
      </c>
      <c r="H3" s="6">
        <v>0</v>
      </c>
      <c r="I3" s="6">
        <f>SUM(F3:H3,J3)</f>
        <v>406440000</v>
      </c>
      <c r="J3" s="6">
        <v>398400000</v>
      </c>
      <c r="K3" s="6" t="s">
        <v>25</v>
      </c>
      <c r="L3" s="48">
        <f>(J3/$B$2)*100</f>
        <v>81.221401712499429</v>
      </c>
      <c r="M3" s="48">
        <f>100-((J3/I3)*100)</f>
        <v>1.9781517567168549</v>
      </c>
      <c r="N3" s="7">
        <v>1257139</v>
      </c>
    </row>
    <row r="4" spans="1:14">
      <c r="A4" s="8">
        <v>41.2</v>
      </c>
      <c r="B4" s="9" t="s">
        <v>12</v>
      </c>
      <c r="C4" s="9" t="s">
        <v>13</v>
      </c>
      <c r="D4" s="9">
        <v>4</v>
      </c>
      <c r="E4" s="9">
        <v>1</v>
      </c>
      <c r="F4" s="9">
        <v>5340000</v>
      </c>
      <c r="G4" s="9">
        <v>0</v>
      </c>
      <c r="H4" s="9">
        <v>22500000</v>
      </c>
      <c r="I4" s="9">
        <f t="shared" ref="I4:I10" si="0">SUM(F4:H4,J4)</f>
        <v>378840000</v>
      </c>
      <c r="J4" s="9">
        <v>351000000</v>
      </c>
      <c r="K4" s="9"/>
      <c r="L4" s="49">
        <f t="shared" ref="L4:L5" si="1">(J4/$B$2)*100</f>
        <v>71.558012050921931</v>
      </c>
      <c r="M4" s="49">
        <f t="shared" ref="M4:M5" si="2">100-((J4/I4)*100)</f>
        <v>7.3487488121634357</v>
      </c>
      <c r="N4" s="10">
        <v>1456609.25</v>
      </c>
    </row>
    <row r="5" spans="1:14">
      <c r="A5" s="8">
        <v>41.28</v>
      </c>
      <c r="B5" s="9" t="s">
        <v>12</v>
      </c>
      <c r="C5" s="9" t="s">
        <v>13</v>
      </c>
      <c r="D5" s="9">
        <v>5</v>
      </c>
      <c r="E5" s="9">
        <v>1</v>
      </c>
      <c r="F5" s="9">
        <v>3360000</v>
      </c>
      <c r="G5" s="9"/>
      <c r="H5" s="9">
        <v>77400000</v>
      </c>
      <c r="I5" s="9">
        <f t="shared" si="0"/>
        <v>657360000</v>
      </c>
      <c r="J5" s="9">
        <v>576600000</v>
      </c>
      <c r="K5" s="9"/>
      <c r="L5" s="49">
        <f t="shared" si="1"/>
        <v>117.55085398450595</v>
      </c>
      <c r="M5" s="49">
        <f t="shared" si="2"/>
        <v>12.285505658999639</v>
      </c>
      <c r="N5" s="10">
        <v>2004674.5</v>
      </c>
    </row>
    <row r="6" spans="1:14">
      <c r="A6" s="8">
        <v>41.83</v>
      </c>
      <c r="B6" s="9" t="s">
        <v>12</v>
      </c>
      <c r="C6" s="9" t="s">
        <v>13</v>
      </c>
      <c r="D6" s="9">
        <v>5</v>
      </c>
      <c r="E6" s="9">
        <v>0</v>
      </c>
      <c r="F6" s="9">
        <v>5059200</v>
      </c>
      <c r="G6" s="9"/>
      <c r="H6" s="9">
        <v>95084000</v>
      </c>
      <c r="I6" s="9">
        <f t="shared" si="0"/>
        <v>600335200</v>
      </c>
      <c r="J6" s="9">
        <v>500192000</v>
      </c>
      <c r="K6" s="9"/>
      <c r="L6" s="49">
        <f t="shared" ref="L6:L10" si="3">(J6/$B$2)*100</f>
        <v>101.97363294522721</v>
      </c>
      <c r="M6" s="49">
        <f t="shared" ref="M6:M8" si="4">100-((J6/I6)*100)</f>
        <v>16.681214095058891</v>
      </c>
      <c r="N6" s="10">
        <v>1703490.38</v>
      </c>
    </row>
    <row r="7" spans="1:14">
      <c r="A7" s="8">
        <v>41.81</v>
      </c>
      <c r="B7" s="9" t="s">
        <v>12</v>
      </c>
      <c r="C7" s="9" t="s">
        <v>13</v>
      </c>
      <c r="D7" s="9">
        <v>6</v>
      </c>
      <c r="E7" s="9">
        <v>0</v>
      </c>
      <c r="F7" s="9">
        <v>2016000</v>
      </c>
      <c r="G7" s="9">
        <v>6177600</v>
      </c>
      <c r="H7" s="9">
        <v>84752000</v>
      </c>
      <c r="I7" s="9">
        <f t="shared" si="0"/>
        <v>608321600</v>
      </c>
      <c r="J7" s="9">
        <v>515376000</v>
      </c>
      <c r="K7" s="9" t="s">
        <v>26</v>
      </c>
      <c r="L7" s="49">
        <f t="shared" si="3"/>
        <v>105.06917954061524</v>
      </c>
      <c r="M7" s="49">
        <f t="shared" si="4"/>
        <v>15.279023463904622</v>
      </c>
      <c r="N7" s="10">
        <v>2734653.5</v>
      </c>
    </row>
    <row r="8" spans="1:14">
      <c r="A8" s="8">
        <v>41.82</v>
      </c>
      <c r="B8" s="9" t="s">
        <v>12</v>
      </c>
      <c r="C8" s="9" t="s">
        <v>13</v>
      </c>
      <c r="D8" s="9">
        <v>6</v>
      </c>
      <c r="E8" s="9">
        <v>0</v>
      </c>
      <c r="F8" s="9"/>
      <c r="G8" s="9"/>
      <c r="H8" s="9">
        <v>73296000</v>
      </c>
      <c r="I8" s="9">
        <f t="shared" si="0"/>
        <v>498240000</v>
      </c>
      <c r="J8" s="9">
        <v>424944000</v>
      </c>
      <c r="K8" s="9"/>
      <c r="L8" s="49">
        <f t="shared" si="3"/>
        <v>86.63289992298283</v>
      </c>
      <c r="M8" s="49">
        <f t="shared" si="4"/>
        <v>14.710982658959537</v>
      </c>
      <c r="N8" s="10">
        <v>876926.06</v>
      </c>
    </row>
    <row r="9" spans="1:14">
      <c r="A9" s="8">
        <v>41.88</v>
      </c>
      <c r="B9" s="9" t="s">
        <v>12</v>
      </c>
      <c r="C9" s="9" t="s">
        <v>13</v>
      </c>
      <c r="D9" s="9">
        <v>5</v>
      </c>
      <c r="E9" s="9">
        <v>0</v>
      </c>
      <c r="F9" s="9">
        <v>3500000</v>
      </c>
      <c r="G9" s="9"/>
      <c r="H9" s="9">
        <v>76000000</v>
      </c>
      <c r="I9" s="9">
        <f t="shared" si="0"/>
        <v>544300000</v>
      </c>
      <c r="J9" s="9">
        <v>464800000</v>
      </c>
      <c r="K9" s="9"/>
      <c r="L9" s="49">
        <f t="shared" si="3"/>
        <v>94.758301997916007</v>
      </c>
      <c r="M9" s="49">
        <f>100-((J9/I9)*100)</f>
        <v>14.605915855226897</v>
      </c>
      <c r="N9" s="87">
        <v>1520795</v>
      </c>
    </row>
    <row r="10" spans="1:14">
      <c r="A10" s="8">
        <v>41.89</v>
      </c>
      <c r="B10" s="9" t="s">
        <v>12</v>
      </c>
      <c r="C10" s="9" t="s">
        <v>13</v>
      </c>
      <c r="D10" s="9">
        <v>6</v>
      </c>
      <c r="E10" s="9">
        <v>0</v>
      </c>
      <c r="F10" s="9">
        <v>6000000</v>
      </c>
      <c r="G10" s="9"/>
      <c r="H10" s="9">
        <v>5200000</v>
      </c>
      <c r="I10" s="9">
        <f t="shared" si="0"/>
        <v>362600000</v>
      </c>
      <c r="J10" s="9">
        <v>351400000</v>
      </c>
      <c r="K10" s="9"/>
      <c r="L10" s="49">
        <f t="shared" si="3"/>
        <v>71.639559643002755</v>
      </c>
      <c r="M10" s="49">
        <f>100-((J10/I10)*100)</f>
        <v>3.0888030888030897</v>
      </c>
      <c r="N10" s="87">
        <v>513205.5</v>
      </c>
    </row>
    <row r="11" spans="1:14">
      <c r="A11" s="8"/>
      <c r="B11" s="9"/>
      <c r="C11" s="9"/>
      <c r="D11" s="9"/>
      <c r="E11" s="9"/>
      <c r="F11" s="9"/>
      <c r="G11" s="9"/>
      <c r="H11" s="13"/>
      <c r="I11" s="13"/>
      <c r="J11" s="13"/>
      <c r="K11" s="13"/>
      <c r="L11" s="51"/>
      <c r="M11" s="51"/>
      <c r="N11" s="52"/>
    </row>
    <row r="12" spans="1:14" ht="17" thickBot="1">
      <c r="A12" s="14"/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53"/>
      <c r="M12" s="53"/>
      <c r="N12" s="54"/>
    </row>
    <row r="13" spans="1:14">
      <c r="A13" s="37">
        <v>41.18</v>
      </c>
      <c r="B13" s="38" t="s">
        <v>12</v>
      </c>
      <c r="C13" s="38" t="s">
        <v>14</v>
      </c>
      <c r="D13" s="38">
        <v>5</v>
      </c>
      <c r="E13" s="38">
        <v>0</v>
      </c>
      <c r="F13" s="38"/>
      <c r="G13" s="38"/>
      <c r="H13" s="38">
        <v>36100000</v>
      </c>
      <c r="I13" s="38">
        <f t="shared" ref="I13:I18" si="5">SUM(F13:H13,J13)</f>
        <v>387600000</v>
      </c>
      <c r="J13" s="38">
        <v>351500000</v>
      </c>
      <c r="K13" s="38"/>
      <c r="L13" s="55">
        <f t="shared" ref="L13:L17" si="6">(J13/$B$2)*100</f>
        <v>71.659946541022961</v>
      </c>
      <c r="M13" s="55">
        <f t="shared" ref="M13:M17" si="7">100-((J13/I13)*100)</f>
        <v>9.3137254901960773</v>
      </c>
      <c r="N13" s="39">
        <v>1282918</v>
      </c>
    </row>
    <row r="14" spans="1:14">
      <c r="A14" s="40">
        <v>41.25</v>
      </c>
      <c r="B14" s="41" t="s">
        <v>12</v>
      </c>
      <c r="C14" s="41" t="s">
        <v>14</v>
      </c>
      <c r="D14" s="41">
        <v>6</v>
      </c>
      <c r="E14" s="41">
        <v>0</v>
      </c>
      <c r="F14" s="41"/>
      <c r="G14" s="41"/>
      <c r="H14" s="41">
        <v>31400000</v>
      </c>
      <c r="I14" s="41">
        <f t="shared" si="5"/>
        <v>438800000</v>
      </c>
      <c r="J14" s="41">
        <v>407400000</v>
      </c>
      <c r="K14" s="41"/>
      <c r="L14" s="56">
        <f t="shared" si="6"/>
        <v>83.056222534317953</v>
      </c>
      <c r="M14" s="56">
        <f t="shared" si="7"/>
        <v>7.1558796718322668</v>
      </c>
      <c r="N14" s="42">
        <v>1344566.88</v>
      </c>
    </row>
    <row r="15" spans="1:14">
      <c r="A15" s="40">
        <v>41.26</v>
      </c>
      <c r="B15" s="41" t="s">
        <v>12</v>
      </c>
      <c r="C15" s="41" t="s">
        <v>14</v>
      </c>
      <c r="D15" s="41">
        <v>4</v>
      </c>
      <c r="E15" s="41">
        <v>1</v>
      </c>
      <c r="F15" s="41">
        <v>70001000</v>
      </c>
      <c r="G15" s="41">
        <v>0</v>
      </c>
      <c r="H15" s="41">
        <v>29200000</v>
      </c>
      <c r="I15" s="41">
        <f t="shared" si="5"/>
        <v>662001000</v>
      </c>
      <c r="J15" s="41">
        <v>562800000</v>
      </c>
      <c r="K15" s="41" t="s">
        <v>27</v>
      </c>
      <c r="L15" s="56">
        <f t="shared" si="6"/>
        <v>114.73746205771758</v>
      </c>
      <c r="M15" s="56">
        <f t="shared" si="7"/>
        <v>14.985022681234611</v>
      </c>
      <c r="N15" s="42">
        <v>1424761</v>
      </c>
    </row>
    <row r="16" spans="1:14">
      <c r="A16" s="40">
        <v>41.17</v>
      </c>
      <c r="B16" s="41" t="s">
        <v>12</v>
      </c>
      <c r="C16" s="41" t="s">
        <v>14</v>
      </c>
      <c r="D16" s="41">
        <v>6</v>
      </c>
      <c r="E16" s="41">
        <v>0</v>
      </c>
      <c r="F16" s="41">
        <v>20000000</v>
      </c>
      <c r="G16" s="41"/>
      <c r="H16" s="41">
        <v>41300000</v>
      </c>
      <c r="I16" s="41">
        <f t="shared" si="5"/>
        <v>400000000</v>
      </c>
      <c r="J16" s="41">
        <v>338700000</v>
      </c>
      <c r="K16" s="41"/>
      <c r="L16" s="56">
        <f t="shared" si="6"/>
        <v>69.050423594436637</v>
      </c>
      <c r="M16" s="56">
        <f t="shared" si="7"/>
        <v>15.325000000000003</v>
      </c>
      <c r="N16" s="42">
        <v>1469512.75</v>
      </c>
    </row>
    <row r="17" spans="1:14">
      <c r="A17" s="40">
        <v>41.45</v>
      </c>
      <c r="B17" s="41" t="s">
        <v>12</v>
      </c>
      <c r="C17" s="41" t="s">
        <v>14</v>
      </c>
      <c r="D17" s="41">
        <v>4</v>
      </c>
      <c r="E17" s="41">
        <v>2</v>
      </c>
      <c r="F17" s="41">
        <v>10800000</v>
      </c>
      <c r="G17" s="41">
        <v>0</v>
      </c>
      <c r="H17" s="41">
        <v>28320000</v>
      </c>
      <c r="I17" s="41">
        <f t="shared" si="5"/>
        <v>441120000</v>
      </c>
      <c r="J17" s="41">
        <v>402000000</v>
      </c>
      <c r="K17" s="41"/>
      <c r="L17" s="56">
        <f t="shared" si="6"/>
        <v>81.95533004122683</v>
      </c>
      <c r="M17" s="56">
        <f t="shared" si="7"/>
        <v>8.8683351468988008</v>
      </c>
      <c r="N17" s="42">
        <v>2345329</v>
      </c>
    </row>
    <row r="18" spans="1:14">
      <c r="A18" s="43">
        <v>41.79</v>
      </c>
      <c r="B18" s="41" t="s">
        <v>12</v>
      </c>
      <c r="C18" s="41" t="s">
        <v>14</v>
      </c>
      <c r="D18" s="41">
        <v>5</v>
      </c>
      <c r="E18" s="41">
        <v>0</v>
      </c>
      <c r="F18" s="41">
        <v>10080000</v>
      </c>
      <c r="G18" s="41"/>
      <c r="H18" s="41">
        <v>33056000</v>
      </c>
      <c r="I18" s="41">
        <f t="shared" si="5"/>
        <v>493568000</v>
      </c>
      <c r="J18" s="41">
        <v>450432000</v>
      </c>
      <c r="K18" s="41"/>
      <c r="L18" s="56">
        <f t="shared" ref="L18" si="8">(J18/$B$2)*100</f>
        <v>91.82911249037285</v>
      </c>
      <c r="M18" s="56">
        <f t="shared" ref="M18" si="9">100-((J18/I18)*100)</f>
        <v>8.7396265560166029</v>
      </c>
      <c r="N18" s="42">
        <v>808844.5</v>
      </c>
    </row>
    <row r="19" spans="1:14">
      <c r="A19" s="43">
        <v>41.8</v>
      </c>
      <c r="B19" s="41" t="s">
        <v>12</v>
      </c>
      <c r="C19" s="41" t="s">
        <v>14</v>
      </c>
      <c r="D19" s="41">
        <v>5</v>
      </c>
      <c r="E19" s="41">
        <v>0</v>
      </c>
      <c r="F19" s="41"/>
      <c r="G19" s="41"/>
      <c r="H19" s="41">
        <v>63728000</v>
      </c>
      <c r="I19" s="41">
        <f t="shared" ref="I19" si="10">SUM(F19:H19,J19)</f>
        <v>656720000</v>
      </c>
      <c r="J19" s="41">
        <v>592992000</v>
      </c>
      <c r="K19" s="41"/>
      <c r="L19" s="56">
        <f t="shared" ref="L19:L20" si="11">(J19/$B$2)*100</f>
        <v>120.89267430797807</v>
      </c>
      <c r="M19" s="56">
        <f t="shared" ref="M19:M20" si="12">100-((J19/I19)*100)</f>
        <v>9.7039834328176369</v>
      </c>
      <c r="N19" s="42">
        <v>993860.63</v>
      </c>
    </row>
    <row r="20" spans="1:14">
      <c r="A20" s="43">
        <v>41.91</v>
      </c>
      <c r="B20" s="41" t="s">
        <v>12</v>
      </c>
      <c r="C20" s="41" t="s">
        <v>14</v>
      </c>
      <c r="D20" s="41">
        <v>5</v>
      </c>
      <c r="E20" s="41">
        <v>0</v>
      </c>
      <c r="F20" s="41">
        <v>3840000</v>
      </c>
      <c r="G20" s="41"/>
      <c r="H20" s="41">
        <v>60100000</v>
      </c>
      <c r="I20" s="41">
        <f>SUM(F20:H20,J20)</f>
        <v>442140000</v>
      </c>
      <c r="J20" s="41">
        <v>378200000</v>
      </c>
      <c r="K20" s="41"/>
      <c r="L20" s="56">
        <f t="shared" si="11"/>
        <v>77.10324831241789</v>
      </c>
      <c r="M20" s="56">
        <f t="shared" si="12"/>
        <v>14.461482788257115</v>
      </c>
      <c r="N20" s="86">
        <v>2295040.25</v>
      </c>
    </row>
    <row r="21" spans="1:14">
      <c r="A21" s="40"/>
      <c r="B21" s="41"/>
      <c r="C21" s="41"/>
      <c r="D21" s="41"/>
      <c r="E21" s="41"/>
      <c r="F21" s="41"/>
      <c r="G21" s="41"/>
      <c r="H21" s="44"/>
      <c r="I21" s="44"/>
      <c r="J21" s="44"/>
      <c r="K21" s="44"/>
      <c r="L21" s="57"/>
      <c r="M21" s="57"/>
      <c r="N21" s="58"/>
    </row>
    <row r="22" spans="1:14" ht="17" thickBot="1">
      <c r="A22" s="45"/>
      <c r="B22" s="46"/>
      <c r="C22" s="46"/>
      <c r="D22" s="46"/>
      <c r="E22" s="46"/>
      <c r="F22" s="46"/>
      <c r="G22" s="46"/>
      <c r="H22" s="47"/>
      <c r="I22" s="47"/>
      <c r="J22" s="47"/>
      <c r="K22" s="47"/>
      <c r="L22" s="59"/>
      <c r="M22" s="59"/>
      <c r="N22" s="60"/>
    </row>
    <row r="23" spans="1:14">
      <c r="A23" s="25">
        <v>41.15</v>
      </c>
      <c r="B23" s="26" t="s">
        <v>16</v>
      </c>
      <c r="C23" s="26" t="s">
        <v>13</v>
      </c>
      <c r="D23" s="26">
        <v>5</v>
      </c>
      <c r="E23" s="26">
        <v>0</v>
      </c>
      <c r="F23" s="26"/>
      <c r="G23" s="26"/>
      <c r="H23" s="26">
        <v>53500000</v>
      </c>
      <c r="I23" s="26">
        <f t="shared" ref="I23:I29" si="13">SUM(F23:H23,J23)</f>
        <v>666000000</v>
      </c>
      <c r="J23" s="26">
        <v>612500000</v>
      </c>
      <c r="K23" s="26"/>
      <c r="L23" s="61">
        <f t="shared" ref="L23:L29" si="14">(J23/$B$2)*100</f>
        <v>124.8697503737598</v>
      </c>
      <c r="M23" s="61">
        <f t="shared" ref="M23:M29" si="15">100-((J23/I23)*100)</f>
        <v>8.0330330330330355</v>
      </c>
      <c r="N23" s="27">
        <v>1366363.75</v>
      </c>
    </row>
    <row r="24" spans="1:14">
      <c r="A24" s="28">
        <v>41.16</v>
      </c>
      <c r="B24" s="29" t="s">
        <v>16</v>
      </c>
      <c r="C24" s="29" t="s">
        <v>13</v>
      </c>
      <c r="D24" s="29">
        <v>3</v>
      </c>
      <c r="E24" s="29">
        <v>2</v>
      </c>
      <c r="F24" s="29"/>
      <c r="G24" s="29"/>
      <c r="H24" s="29">
        <v>1400000</v>
      </c>
      <c r="I24" s="29">
        <f t="shared" si="13"/>
        <v>442400000</v>
      </c>
      <c r="J24" s="29">
        <v>441000000</v>
      </c>
      <c r="K24" s="29"/>
      <c r="L24" s="62">
        <f t="shared" si="14"/>
        <v>89.906220269107052</v>
      </c>
      <c r="M24" s="62">
        <f t="shared" si="15"/>
        <v>0.31645569620253866</v>
      </c>
      <c r="N24" s="30">
        <v>679871.69</v>
      </c>
    </row>
    <row r="25" spans="1:14">
      <c r="A25" s="28">
        <v>41.23</v>
      </c>
      <c r="B25" s="29" t="s">
        <v>16</v>
      </c>
      <c r="C25" s="29" t="s">
        <v>13</v>
      </c>
      <c r="D25" s="29">
        <v>3</v>
      </c>
      <c r="E25" s="29">
        <v>2</v>
      </c>
      <c r="F25" s="29">
        <v>0</v>
      </c>
      <c r="G25" s="29">
        <v>0</v>
      </c>
      <c r="H25" s="29">
        <v>13800000</v>
      </c>
      <c r="I25" s="29">
        <f t="shared" si="13"/>
        <v>441600000</v>
      </c>
      <c r="J25" s="29">
        <v>427800000</v>
      </c>
      <c r="K25" s="29"/>
      <c r="L25" s="62">
        <f t="shared" si="14"/>
        <v>87.215149730439904</v>
      </c>
      <c r="M25" s="62">
        <f t="shared" si="15"/>
        <v>3.125</v>
      </c>
      <c r="N25" s="30">
        <v>925422.13</v>
      </c>
    </row>
    <row r="26" spans="1:14">
      <c r="A26" s="28">
        <v>41.24</v>
      </c>
      <c r="B26" s="29" t="s">
        <v>16</v>
      </c>
      <c r="C26" s="29" t="s">
        <v>13</v>
      </c>
      <c r="D26" s="29">
        <v>6</v>
      </c>
      <c r="E26" s="29">
        <v>0</v>
      </c>
      <c r="F26" s="29">
        <v>200000</v>
      </c>
      <c r="G26" s="29"/>
      <c r="H26" s="29">
        <v>35200000</v>
      </c>
      <c r="I26" s="29">
        <f t="shared" si="13"/>
        <v>478900000</v>
      </c>
      <c r="J26" s="29">
        <v>443500000</v>
      </c>
      <c r="K26" s="29"/>
      <c r="L26" s="62">
        <f t="shared" si="14"/>
        <v>90.415892719612202</v>
      </c>
      <c r="M26" s="62">
        <f t="shared" si="15"/>
        <v>7.3919398621841736</v>
      </c>
      <c r="N26" s="30">
        <v>2433185</v>
      </c>
    </row>
    <row r="27" spans="1:14">
      <c r="A27" s="28">
        <v>41.31</v>
      </c>
      <c r="B27" s="29" t="s">
        <v>16</v>
      </c>
      <c r="C27" s="29" t="s">
        <v>13</v>
      </c>
      <c r="D27" s="29">
        <v>5</v>
      </c>
      <c r="E27" s="29">
        <v>1</v>
      </c>
      <c r="F27" s="29">
        <v>3960000</v>
      </c>
      <c r="G27" s="29">
        <v>0</v>
      </c>
      <c r="H27" s="29">
        <v>31040000</v>
      </c>
      <c r="I27" s="29">
        <f t="shared" si="13"/>
        <v>379400000</v>
      </c>
      <c r="J27" s="29">
        <v>344400000</v>
      </c>
      <c r="K27" s="29"/>
      <c r="L27" s="62">
        <f t="shared" si="14"/>
        <v>70.212476781588364</v>
      </c>
      <c r="M27" s="62">
        <f t="shared" si="15"/>
        <v>9.2250922509225006</v>
      </c>
      <c r="N27" s="30">
        <v>169555.41</v>
      </c>
    </row>
    <row r="28" spans="1:14">
      <c r="A28" s="28">
        <v>41.64</v>
      </c>
      <c r="B28" s="29" t="s">
        <v>16</v>
      </c>
      <c r="C28" s="29" t="s">
        <v>13</v>
      </c>
      <c r="D28" s="29">
        <v>5</v>
      </c>
      <c r="E28" s="29">
        <v>0</v>
      </c>
      <c r="F28" s="29">
        <v>1200000</v>
      </c>
      <c r="G28" s="29"/>
      <c r="H28" s="29">
        <v>45500000</v>
      </c>
      <c r="I28" s="29">
        <f t="shared" si="13"/>
        <v>469900000</v>
      </c>
      <c r="J28" s="29">
        <v>423200000</v>
      </c>
      <c r="K28" s="29"/>
      <c r="L28" s="62">
        <f t="shared" si="14"/>
        <v>86.277352421510443</v>
      </c>
      <c r="M28" s="62">
        <f t="shared" si="15"/>
        <v>9.9382847414343445</v>
      </c>
      <c r="N28" s="30">
        <v>426967.56000000006</v>
      </c>
    </row>
    <row r="29" spans="1:14">
      <c r="A29" s="28">
        <v>41.73</v>
      </c>
      <c r="B29" s="29" t="s">
        <v>16</v>
      </c>
      <c r="C29" s="29" t="s">
        <v>13</v>
      </c>
      <c r="D29" s="29">
        <v>5</v>
      </c>
      <c r="E29" s="29">
        <v>0</v>
      </c>
      <c r="F29" s="29"/>
      <c r="G29" s="29"/>
      <c r="H29" s="29">
        <v>13130000</v>
      </c>
      <c r="I29" s="29">
        <f t="shared" si="13"/>
        <v>519930000</v>
      </c>
      <c r="J29" s="29">
        <v>506800000</v>
      </c>
      <c r="K29" s="29"/>
      <c r="L29" s="62">
        <f t="shared" si="14"/>
        <v>103.3207991664024</v>
      </c>
      <c r="M29" s="62">
        <f t="shared" si="15"/>
        <v>2.5253399496085933</v>
      </c>
      <c r="N29" s="30">
        <v>1486876.63</v>
      </c>
    </row>
    <row r="30" spans="1:14">
      <c r="A30" s="28"/>
      <c r="B30" s="29"/>
      <c r="C30" s="29"/>
      <c r="D30" s="29"/>
      <c r="E30" s="29"/>
      <c r="F30" s="29"/>
      <c r="G30" s="29"/>
      <c r="H30" s="33"/>
      <c r="I30" s="33"/>
      <c r="J30" s="33"/>
      <c r="K30" s="33"/>
      <c r="L30" s="64"/>
      <c r="M30" s="64"/>
      <c r="N30" s="63"/>
    </row>
    <row r="31" spans="1:14" ht="17" thickBot="1">
      <c r="A31" s="34"/>
      <c r="B31" s="35"/>
      <c r="C31" s="35"/>
      <c r="D31" s="35"/>
      <c r="E31" s="35"/>
      <c r="F31" s="35"/>
      <c r="G31" s="35"/>
      <c r="H31" s="36"/>
      <c r="I31" s="36"/>
      <c r="J31" s="36"/>
      <c r="K31" s="36"/>
      <c r="L31" s="65"/>
      <c r="M31" s="65"/>
      <c r="N31" s="66"/>
    </row>
    <row r="32" spans="1:14">
      <c r="A32" s="73">
        <v>41.13</v>
      </c>
      <c r="B32" s="74" t="s">
        <v>16</v>
      </c>
      <c r="C32" s="74" t="s">
        <v>14</v>
      </c>
      <c r="D32" s="74">
        <v>5</v>
      </c>
      <c r="E32" s="74">
        <v>1</v>
      </c>
      <c r="F32" s="74">
        <v>53140000</v>
      </c>
      <c r="G32" s="74">
        <v>1860000</v>
      </c>
      <c r="H32" s="74">
        <v>0</v>
      </c>
      <c r="I32" s="74">
        <f t="shared" ref="I32:I40" si="16">SUM(F32:H32,J32)</f>
        <v>394600000</v>
      </c>
      <c r="J32" s="74">
        <v>339600000</v>
      </c>
      <c r="K32" s="74" t="s">
        <v>28</v>
      </c>
      <c r="L32" s="75">
        <f t="shared" ref="L32:L40" si="17">(J32/$B$2)*100</f>
        <v>69.233905676618491</v>
      </c>
      <c r="M32" s="75">
        <f t="shared" ref="M32:M40" si="18">100-((J32/I32)*100)</f>
        <v>13.938165230613279</v>
      </c>
      <c r="N32" s="76">
        <v>1669912</v>
      </c>
    </row>
    <row r="33" spans="1:14">
      <c r="A33" s="17">
        <v>41.29</v>
      </c>
      <c r="B33" s="18" t="s">
        <v>16</v>
      </c>
      <c r="C33" s="18" t="s">
        <v>14</v>
      </c>
      <c r="D33" s="18">
        <v>6</v>
      </c>
      <c r="E33" s="18">
        <v>0</v>
      </c>
      <c r="F33" s="18"/>
      <c r="G33" s="18">
        <v>74500000</v>
      </c>
      <c r="H33" s="18">
        <v>27500000</v>
      </c>
      <c r="I33" s="18">
        <f t="shared" si="16"/>
        <v>663500000</v>
      </c>
      <c r="J33" s="18">
        <v>561500000</v>
      </c>
      <c r="K33" s="18"/>
      <c r="L33" s="67">
        <f t="shared" si="17"/>
        <v>114.4724323834549</v>
      </c>
      <c r="M33" s="67">
        <f t="shared" si="18"/>
        <v>15.373021853805582</v>
      </c>
      <c r="N33" s="19">
        <v>2002704.38</v>
      </c>
    </row>
    <row r="34" spans="1:14">
      <c r="A34" s="17">
        <v>41.3</v>
      </c>
      <c r="B34" s="18" t="s">
        <v>16</v>
      </c>
      <c r="C34" s="18" t="s">
        <v>14</v>
      </c>
      <c r="D34" s="18">
        <v>6</v>
      </c>
      <c r="E34" s="18">
        <v>0</v>
      </c>
      <c r="F34" s="18">
        <v>8700000</v>
      </c>
      <c r="G34" s="18">
        <v>60600000</v>
      </c>
      <c r="H34" s="18">
        <v>11220000</v>
      </c>
      <c r="I34" s="18">
        <f t="shared" si="16"/>
        <v>591120000</v>
      </c>
      <c r="J34" s="18">
        <v>510600000</v>
      </c>
      <c r="K34" s="18" t="s">
        <v>29</v>
      </c>
      <c r="L34" s="67">
        <f t="shared" si="17"/>
        <v>104.09550129117019</v>
      </c>
      <c r="M34" s="67">
        <f t="shared" si="18"/>
        <v>13.621599675192854</v>
      </c>
      <c r="N34" s="19">
        <v>3905197.5</v>
      </c>
    </row>
    <row r="35" spans="1:14">
      <c r="A35" s="17">
        <v>41.59</v>
      </c>
      <c r="B35" s="18" t="s">
        <v>16</v>
      </c>
      <c r="C35" s="18" t="s">
        <v>14</v>
      </c>
      <c r="D35" s="18">
        <v>5</v>
      </c>
      <c r="E35" s="18">
        <v>1</v>
      </c>
      <c r="F35" s="18"/>
      <c r="G35" s="18"/>
      <c r="H35" s="18">
        <v>59800000</v>
      </c>
      <c r="I35" s="18">
        <f t="shared" si="16"/>
        <v>458000000</v>
      </c>
      <c r="J35" s="18">
        <v>398200000</v>
      </c>
      <c r="K35" s="18"/>
      <c r="L35" s="67">
        <f t="shared" si="17"/>
        <v>81.180627916459031</v>
      </c>
      <c r="M35" s="67">
        <f t="shared" si="18"/>
        <v>13.056768558951973</v>
      </c>
      <c r="N35" s="19">
        <v>2404366.75</v>
      </c>
    </row>
    <row r="36" spans="1:14">
      <c r="A36" s="17">
        <v>41.77</v>
      </c>
      <c r="B36" s="18" t="s">
        <v>16</v>
      </c>
      <c r="C36" s="18" t="s">
        <v>14</v>
      </c>
      <c r="D36" s="18">
        <v>4</v>
      </c>
      <c r="E36" s="18">
        <v>2</v>
      </c>
      <c r="F36" s="18"/>
      <c r="G36" s="18"/>
      <c r="H36" s="18">
        <v>11500000</v>
      </c>
      <c r="I36" s="18">
        <f t="shared" si="16"/>
        <v>330300000</v>
      </c>
      <c r="J36" s="18">
        <v>318800000</v>
      </c>
      <c r="K36" s="18"/>
      <c r="L36" s="67">
        <f t="shared" si="17"/>
        <v>64.993430888415716</v>
      </c>
      <c r="M36" s="67">
        <f t="shared" si="18"/>
        <v>3.4816833181955786</v>
      </c>
      <c r="N36" s="19">
        <v>721232.56</v>
      </c>
    </row>
    <row r="37" spans="1:14">
      <c r="A37" s="17">
        <v>41.76</v>
      </c>
      <c r="B37" s="18" t="s">
        <v>16</v>
      </c>
      <c r="C37" s="18" t="s">
        <v>14</v>
      </c>
      <c r="D37" s="18">
        <v>6</v>
      </c>
      <c r="E37" s="18">
        <v>0</v>
      </c>
      <c r="F37" s="18">
        <v>16500000</v>
      </c>
      <c r="G37" s="18"/>
      <c r="H37" s="18">
        <v>4700000</v>
      </c>
      <c r="I37" s="18">
        <f t="shared" si="16"/>
        <v>501700000</v>
      </c>
      <c r="J37" s="18">
        <v>480500000</v>
      </c>
      <c r="K37" s="18"/>
      <c r="L37" s="67">
        <f t="shared" si="17"/>
        <v>97.959044987088291</v>
      </c>
      <c r="M37" s="67">
        <f t="shared" si="18"/>
        <v>4.2256328483157262</v>
      </c>
      <c r="N37" s="19">
        <v>2828456.75</v>
      </c>
    </row>
    <row r="38" spans="1:14">
      <c r="A38" s="17">
        <v>41.75</v>
      </c>
      <c r="B38" s="18" t="s">
        <v>16</v>
      </c>
      <c r="C38" s="18" t="s">
        <v>14</v>
      </c>
      <c r="D38" s="18">
        <v>6</v>
      </c>
      <c r="E38" s="18">
        <v>0</v>
      </c>
      <c r="F38" s="18">
        <v>38500000</v>
      </c>
      <c r="G38" s="18"/>
      <c r="H38" s="18">
        <v>33400000</v>
      </c>
      <c r="I38" s="18">
        <f t="shared" si="16"/>
        <v>547200000</v>
      </c>
      <c r="J38" s="18">
        <v>475300000</v>
      </c>
      <c r="K38" s="18"/>
      <c r="L38" s="67">
        <f t="shared" si="17"/>
        <v>96.898926290037608</v>
      </c>
      <c r="M38" s="67">
        <f t="shared" si="18"/>
        <v>13.139619883040936</v>
      </c>
      <c r="N38" s="19">
        <v>3535976</v>
      </c>
    </row>
    <row r="39" spans="1:14">
      <c r="A39" s="17">
        <v>41.74</v>
      </c>
      <c r="B39" s="18" t="s">
        <v>16</v>
      </c>
      <c r="C39" s="18" t="s">
        <v>14</v>
      </c>
      <c r="D39" s="18">
        <v>5</v>
      </c>
      <c r="E39" s="18">
        <v>0</v>
      </c>
      <c r="F39" s="18"/>
      <c r="G39" s="18"/>
      <c r="H39" s="18">
        <v>2000000</v>
      </c>
      <c r="I39" s="18">
        <f t="shared" si="16"/>
        <v>359700000</v>
      </c>
      <c r="J39" s="18">
        <v>357700000</v>
      </c>
      <c r="K39" s="18"/>
      <c r="L39" s="67">
        <f t="shared" si="17"/>
        <v>72.923934218275718</v>
      </c>
      <c r="M39" s="67">
        <f t="shared" si="18"/>
        <v>0.55601890464276948</v>
      </c>
      <c r="N39" s="19">
        <v>2203465</v>
      </c>
    </row>
    <row r="40" spans="1:14">
      <c r="A40" s="20">
        <v>41.85</v>
      </c>
      <c r="B40" s="18" t="s">
        <v>16</v>
      </c>
      <c r="C40" s="18" t="s">
        <v>14</v>
      </c>
      <c r="D40" s="18">
        <v>5</v>
      </c>
      <c r="E40" s="18">
        <v>0</v>
      </c>
      <c r="F40" s="18"/>
      <c r="G40" s="18"/>
      <c r="H40" s="18">
        <v>57088000</v>
      </c>
      <c r="I40" s="18">
        <f t="shared" si="16"/>
        <v>593056000</v>
      </c>
      <c r="J40" s="18">
        <v>535968000</v>
      </c>
      <c r="K40" s="18"/>
      <c r="L40" s="67">
        <f t="shared" si="17"/>
        <v>109.26724958093598</v>
      </c>
      <c r="M40" s="67">
        <f t="shared" si="18"/>
        <v>9.6260724113743095</v>
      </c>
      <c r="N40" s="19">
        <v>1043198.81</v>
      </c>
    </row>
    <row r="41" spans="1:14">
      <c r="A41" s="17"/>
      <c r="B41" s="18"/>
      <c r="C41" s="18"/>
      <c r="D41" s="18"/>
      <c r="E41" s="18"/>
      <c r="F41" s="18"/>
      <c r="G41" s="18"/>
      <c r="H41" s="21"/>
      <c r="I41" s="21"/>
      <c r="J41" s="21"/>
      <c r="K41" s="21"/>
      <c r="L41" s="68"/>
      <c r="M41" s="68"/>
      <c r="N41" s="69"/>
    </row>
    <row r="42" spans="1:14" ht="17" thickBot="1">
      <c r="A42" s="22"/>
      <c r="B42" s="23"/>
      <c r="C42" s="23"/>
      <c r="D42" s="23"/>
      <c r="E42" s="23"/>
      <c r="F42" s="23"/>
      <c r="G42" s="23"/>
      <c r="H42" s="24"/>
      <c r="I42" s="24"/>
      <c r="J42" s="24"/>
      <c r="K42" s="24"/>
      <c r="L42" s="70"/>
      <c r="M42" s="70"/>
      <c r="N42" s="7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P21</vt:lpstr>
      <vt:lpstr>P31</vt:lpstr>
      <vt:lpstr>P41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Heather Brenhouse</cp:lastModifiedBy>
  <cp:revision/>
  <dcterms:created xsi:type="dcterms:W3CDTF">2018-03-25T16:30:13Z</dcterms:created>
  <dcterms:modified xsi:type="dcterms:W3CDTF">2019-10-17T19:30:55Z</dcterms:modified>
  <cp:category/>
  <cp:contentStatus/>
</cp:coreProperties>
</file>