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jernej/Desktop/pTF-AP2_ms/2021_Pt_APEX2_eLife_full_Revision_#1/Turnšek et al-eLife-2021-Revision-Submission-Documents/Source-Data/"/>
    </mc:Choice>
  </mc:AlternateContent>
  <xr:revisionPtr revIDLastSave="0" documentId="13_ncr:1_{86B169B7-926D-4C45-867E-CE53050D538D}" xr6:coauthVersionLast="46" xr6:coauthVersionMax="46" xr10:uidLastSave="{00000000-0000-0000-0000-000000000000}"/>
  <bookViews>
    <workbookView xWindow="0" yWindow="0" windowWidth="35840" windowHeight="22400" xr2:uid="{00000000-000D-0000-FFFF-FFFF00000000}"/>
  </bookViews>
  <sheets>
    <sheet name="Fig. 5—fig sup 1, Fig. 4C " sheetId="1" r:id="rId1"/>
  </sheets>
  <definedNames>
    <definedName name="protein_quant_15588" localSheetId="0">'Fig. 5—fig sup 1, Fig. 4C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D53" i="1" l="1"/>
  <c r="DC53" i="1"/>
  <c r="DB53" i="1"/>
  <c r="DA53" i="1"/>
  <c r="CZ53" i="1"/>
  <c r="CY53" i="1"/>
  <c r="CX53" i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</calcChain>
</file>

<file path=xl/sharedStrings.xml><?xml version="1.0" encoding="utf-8"?>
<sst xmlns="http://schemas.openxmlformats.org/spreadsheetml/2006/main" count="566" uniqueCount="390">
  <si>
    <t>Phatr3_ID</t>
  </si>
  <si>
    <t>Phatr3_EG01987</t>
  </si>
  <si>
    <t>Phatr3_J39807</t>
  </si>
  <si>
    <t>Phatr3_J31433</t>
  </si>
  <si>
    <t>Phatr3_J48882</t>
  </si>
  <si>
    <t>Phatr3_J48293</t>
  </si>
  <si>
    <t>Phatr3_J30139</t>
  </si>
  <si>
    <t>Phatr3_J47612</t>
  </si>
  <si>
    <t>Phatr3_EG02399</t>
  </si>
  <si>
    <t>Phatr3_J23497</t>
  </si>
  <si>
    <t>Phatr3_J42911</t>
  </si>
  <si>
    <t>Phatr3_J42574</t>
  </si>
  <si>
    <t>Phatr3_J4936</t>
  </si>
  <si>
    <t>Phatr3_J10532</t>
  </si>
  <si>
    <t>Phatr3_J41172</t>
  </si>
  <si>
    <t>Phatr3_J45811</t>
  </si>
  <si>
    <t>Phatr3_J26387</t>
  </si>
  <si>
    <t>Phatr3_J5651</t>
  </si>
  <si>
    <t>Phatr3_J9171</t>
  </si>
  <si>
    <t>Phatr3_J26382</t>
  </si>
  <si>
    <t>Phatr3_J43251</t>
  </si>
  <si>
    <t>Phatr3_J27923</t>
  </si>
  <si>
    <t>Phatr3_J50006</t>
  </si>
  <si>
    <t>pt3_ensembl_id</t>
  </si>
  <si>
    <t>augustus_masked-30-processed-gene-2.53-mRNA-1</t>
  </si>
  <si>
    <t>Phatr3_J41423</t>
  </si>
  <si>
    <t>augustus_masked-9-processed-gene-5.135-mRNA-1</t>
  </si>
  <si>
    <t>Phatr3_J20424</t>
  </si>
  <si>
    <t>augustus_masked-21-processed-gene-2.26-mRNA-1</t>
  </si>
  <si>
    <t>Phatr3_J49202</t>
  </si>
  <si>
    <t>augustus_masked-21-processed-gene-5.134-mRNA-1</t>
  </si>
  <si>
    <t>Phatr3_J55031</t>
  </si>
  <si>
    <t>augustus_masked-11-processed-gene-8.41-mRNA-1</t>
  </si>
  <si>
    <t>Phatr3_J46929</t>
  </si>
  <si>
    <t>augustus_masked-20-processed-gene-5.134-mRNA-1</t>
  </si>
  <si>
    <t>Phatr3_J51183</t>
  </si>
  <si>
    <t>augustus_masked-11-processed-gene-7.59-mRNA-1</t>
  </si>
  <si>
    <t>Phatr3_J54656</t>
  </si>
  <si>
    <t>maker-14-augustus-gene-4.277-mRNA-1</t>
  </si>
  <si>
    <t>augustus_masked-20-processed-gene-4.20-mRNA-1</t>
  </si>
  <si>
    <t>Phatr3_J52498</t>
  </si>
  <si>
    <t>augustus_masked-20-processed-gene-4.18-mRNA-1</t>
  </si>
  <si>
    <t>Phatr3_J54986</t>
  </si>
  <si>
    <t>augustus_masked-10-processed-gene-6.112-mRNA-1</t>
  </si>
  <si>
    <t>Phatr3_J46448</t>
  </si>
  <si>
    <t>augustus_masked-5-processed-gene-4.32-mRNA-1</t>
  </si>
  <si>
    <t>Phatr3_J44831</t>
  </si>
  <si>
    <t>augustus_masked-5-processed-gene-3.192-mRNA-1</t>
  </si>
  <si>
    <t>Phatr3_J44725</t>
  </si>
  <si>
    <t>augustus_masked-21-processed-gene-1.72-mRNA-1</t>
  </si>
  <si>
    <t>RICE:10145701</t>
  </si>
  <si>
    <t>augustus_masked-19-processed-gene-5.45-mRNA-1</t>
  </si>
  <si>
    <t>augustus_masked-17-processed-gene-2.104-mRNA-1</t>
  </si>
  <si>
    <t>augustus_masked-21-processed-gene-1.56-mRNA-1</t>
  </si>
  <si>
    <t>augustus_masked-14-processed-gene-3.16-mRNA-1</t>
  </si>
  <si>
    <t>augustus_masked-28-processed-gene-2.96-mRNA-1</t>
  </si>
  <si>
    <t>Phatr3_J50259</t>
  </si>
  <si>
    <t>augustus_masked-3-processed-gene-13.91-mRNA-1</t>
  </si>
  <si>
    <t>maker-24-snap-gene-4.301-mRNA-1</t>
  </si>
  <si>
    <t>augustus_masked-1-processed-gene-15.42-mRNA-1</t>
  </si>
  <si>
    <t>maker-1-snap-gene-10.487-mRNA-1</t>
  </si>
  <si>
    <t>maker-2-augustus-gene-6.230-mRNA-1</t>
  </si>
  <si>
    <t>maker-3-snap-gene-13.305-mRNA-1</t>
  </si>
  <si>
    <t>augustus_masked-28-processed-gene-2.101-mRNA-1</t>
  </si>
  <si>
    <t>augustus_masked-8-processed-gene-3.66-mRNA-1</t>
  </si>
  <si>
    <t>augustus_masked-5-processed-gene-3.167-mRNA-1</t>
  </si>
  <si>
    <t>maker-16-snap-gene-1.174-mRNA-1</t>
  </si>
  <si>
    <t>augustus_masked-1-processed-gene-12.16-mRNA-1</t>
  </si>
  <si>
    <t>augustus_masked-5-processed-gene-3.151-mRNA-1</t>
  </si>
  <si>
    <t>augustus_masked-1-processed-gene-24.89-mRNA-1</t>
  </si>
  <si>
    <t>maker-10-augustus-gene-3.166-mRNA-1</t>
  </si>
  <si>
    <t>augustus_masked-26-processed-gene-3.80-mRNA-1</t>
  </si>
  <si>
    <t>Phatr3_Alt_ID</t>
  </si>
  <si>
    <t>Phatr2_ID</t>
  </si>
  <si>
    <t>Module_Color</t>
  </si>
  <si>
    <t>Response Type: Skillings-Mack</t>
  </si>
  <si>
    <t>Response Type: EdgeR</t>
  </si>
  <si>
    <t>Iron Depl. vs. Iron Repl.</t>
  </si>
  <si>
    <t>Light vs. Dark</t>
  </si>
  <si>
    <t>grey</t>
  </si>
  <si>
    <t>LoFe-UP</t>
  </si>
  <si>
    <t>brown</t>
  </si>
  <si>
    <t>DaUP</t>
  </si>
  <si>
    <t>HiFe-UP</t>
  </si>
  <si>
    <t>LoFe-UP+DaUP</t>
  </si>
  <si>
    <t>turquoise</t>
  </si>
  <si>
    <t>lightcyan</t>
  </si>
  <si>
    <t>lightyellow</t>
  </si>
  <si>
    <t>LiUP</t>
  </si>
  <si>
    <t>HiFe-UP+LiUP</t>
  </si>
  <si>
    <t>darkred</t>
  </si>
  <si>
    <t>darkorange</t>
  </si>
  <si>
    <t>greenyellow</t>
  </si>
  <si>
    <t>NULL</t>
  </si>
  <si>
    <t>darkgrey</t>
  </si>
  <si>
    <t>green</t>
  </si>
  <si>
    <t>grey60</t>
  </si>
  <si>
    <t>yellow</t>
  </si>
  <si>
    <t>blue</t>
  </si>
  <si>
    <t>darkturquoise</t>
  </si>
  <si>
    <t>tan</t>
  </si>
  <si>
    <t>Nr Transmembrane domains</t>
  </si>
  <si>
    <t xml:space="preserve">Predicted targeting </t>
  </si>
  <si>
    <t>GO Description</t>
  </si>
  <si>
    <t>Kegg Description</t>
  </si>
  <si>
    <t>KO Description</t>
  </si>
  <si>
    <t>KO Pathway</t>
  </si>
  <si>
    <t>Pfam ID</t>
  </si>
  <si>
    <t>Pfam Description</t>
  </si>
  <si>
    <t>KOG ID</t>
  </si>
  <si>
    <t>pt3_KOG_group</t>
  </si>
  <si>
    <t>KOG class</t>
  </si>
  <si>
    <t>pt3_KOG_desc</t>
  </si>
  <si>
    <t>kog_phatr</t>
  </si>
  <si>
    <t>pt3_TIGRFams_desc</t>
  </si>
  <si>
    <t>chloroplast</t>
  </si>
  <si>
    <t>fructose-bisphosphate aldolase activity||glycolytic process</t>
  </si>
  <si>
    <t>PF00274</t>
  </si>
  <si>
    <t>Fructose-bisphosphate aldolase class-I</t>
  </si>
  <si>
    <t>KOG1557</t>
  </si>
  <si>
    <t>METABOLISM</t>
  </si>
  <si>
    <t>Carbohydrate transport and metabolism</t>
  </si>
  <si>
    <t>Fructose-biphosphate aldolase</t>
  </si>
  <si>
    <t>Fructose-biphosphate aldolase (41423)</t>
  </si>
  <si>
    <t>signal anchor</t>
  </si>
  <si>
    <t>transporter activity||transport||membrane||transmembrane transport</t>
  </si>
  <si>
    <t>urea transporter</t>
  </si>
  <si>
    <t>PF00474</t>
  </si>
  <si>
    <t>Sodium:solute symporter family</t>
  </si>
  <si>
    <t>KOG2348</t>
  </si>
  <si>
    <t>Amino acid transport and metabolism</t>
  </si>
  <si>
    <t>Urea transporter</t>
  </si>
  <si>
    <t>Urea transporter (20424)</t>
  </si>
  <si>
    <t>hypothetical protein</t>
  </si>
  <si>
    <t>hypothetical protein (49202)</t>
  </si>
  <si>
    <t>signal peptide</t>
  </si>
  <si>
    <t>ISIP1; iron starvation induced protein</t>
  </si>
  <si>
    <t>ISIP1; iron starvation induced protein (55031)</t>
  </si>
  <si>
    <t>other localisation</t>
  </si>
  <si>
    <t>hypothetical protein (46929)</t>
  </si>
  <si>
    <t>pyridoxamine-phosphate oxidase activity||FMN binding||oxidation-reduction process</t>
  </si>
  <si>
    <t>PF01243||PF13883</t>
  </si>
  <si>
    <t>Pyridoxamine 5'-phosphate oxidase||Pyridoxamine 5'-phosphate oxidase</t>
  </si>
  <si>
    <t>KOG3374</t>
  </si>
  <si>
    <t>INFORMATION STORAGE AND PROCESSING</t>
  </si>
  <si>
    <t>Transcription</t>
  </si>
  <si>
    <t>Cellular repressor of transcription</t>
  </si>
  <si>
    <t>Cellular repressor of transcription (51183)</t>
  </si>
  <si>
    <t>HSP20; HSP20</t>
  </si>
  <si>
    <t>PF00011</t>
  </si>
  <si>
    <t>Hsp20/alpha crystallin family</t>
  </si>
  <si>
    <t>hypothetical protein (54656)</t>
  </si>
  <si>
    <t>triglyceride lipase activity||lipid metabolic process</t>
  </si>
  <si>
    <t>PF01764||PF07727</t>
  </si>
  <si>
    <t>Lipase (class 3)||Reverse transcriptase (RNA-dependent DNA polymerase)</t>
  </si>
  <si>
    <t>KOG0017</t>
  </si>
  <si>
    <t>POORLY CHARACTERIZED</t>
  </si>
  <si>
    <t>General function prediction only</t>
  </si>
  <si>
    <t xml:space="preserve"> Transposon-encoded proteins with TYA, reverse transcriptase, integrase domains in various combinations</t>
  </si>
  <si>
    <t xml:space="preserve"> Transposon-encoded proteins with TYA, reverse transcriptase, integrase domains in various combinations ()</t>
  </si>
  <si>
    <t>cell surface protein</t>
  </si>
  <si>
    <t>cell surface protein (52498)</t>
  </si>
  <si>
    <t>cell surface protein (54986)</t>
  </si>
  <si>
    <t>KOG0710</t>
  </si>
  <si>
    <t>CELLULAR PROCESSES AND SIGNALING</t>
  </si>
  <si>
    <t>Posttranslational modification, protein turnover, chaperones</t>
  </si>
  <si>
    <t>Molecular chaperone (small heat-shock protein Hsp26/Hsp42)</t>
  </si>
  <si>
    <t>Molecular chaperone (small heat-shock protein Hsp26/Hsp42) (46448)</t>
  </si>
  <si>
    <t>PF04387</t>
  </si>
  <si>
    <t>Protein tyrosine phosphatase-like protein, PTPLA</t>
  </si>
  <si>
    <t>KOG3187</t>
  </si>
  <si>
    <t>Protein tyrosine phosphatase-like protein PTPLA (contains Pro instead of catalytic Arg)</t>
  </si>
  <si>
    <t>Protein tyrosine phosphatase-like protein PTPLA (contains Pro instead of catalytic Arg) (44831)</t>
  </si>
  <si>
    <t>hypothetical protein (44725)</t>
  </si>
  <si>
    <t>hypothetical protein (39807)</t>
  </si>
  <si>
    <t>ATP binding||membrane||ATPase activity</t>
  </si>
  <si>
    <t>PF00005||PF01061||PF12698</t>
  </si>
  <si>
    <t>ABC transporter||ABC-2 type transporter||ABC-2 family transporter protein</t>
  </si>
  <si>
    <t>KOG0061</t>
  </si>
  <si>
    <t>Secondary metabolites biosynthesis, transport and catabolism</t>
  </si>
  <si>
    <t>Transporter, ABC superfamily (Breast cancer resistance protein)</t>
  </si>
  <si>
    <t>Transporter, ABC superfamily (Breast cancer resistance protein) (31433)</t>
  </si>
  <si>
    <t>Lhcf15; protein fucoxanthin chlorophyll a/c protein</t>
  </si>
  <si>
    <t>PF00504</t>
  </si>
  <si>
    <t>Chlorophyll A-B binding protein</t>
  </si>
  <si>
    <t>hypothetical protein (48882)</t>
  </si>
  <si>
    <t>mitochondrion</t>
  </si>
  <si>
    <t>hypothetical protein (48293)</t>
  </si>
  <si>
    <t>GTPase activity||GTP binding||intracellular||nucleus||cytoplasm||small GTPase mediated signal transduction</t>
  </si>
  <si>
    <t>Sec4; hypothetical protein; K07901 Ras-related protein Rab-8A</t>
  </si>
  <si>
    <t>Ras-related protein Rab-8A</t>
  </si>
  <si>
    <t>Pancreatic secretion</t>
  </si>
  <si>
    <t>PF00009||PF00025||PF00071||PF04670||PF08477</t>
  </si>
  <si>
    <t>Elongation factor Tu GTP binding domain||ADP-ribosylation factor family||Ras family||Gtr1/RagA G protein conserved region||Miro-like protein</t>
  </si>
  <si>
    <t>KOG0078</t>
  </si>
  <si>
    <t>Signal transduction mechanisms</t>
  </si>
  <si>
    <t>GTP-binding protein SEC4, small G protein superfamily, and related Ras family GTP-binding proteins</t>
  </si>
  <si>
    <t>GTP-binding protein SEC4, small G protein superfamily, and related Ras family GTP-binding proteins (30139)</t>
  </si>
  <si>
    <t>small GTP-binding protein domain||_GAP_</t>
  </si>
  <si>
    <t>PF13449</t>
  </si>
  <si>
    <t>Esterase-like activity of phytase</t>
  </si>
  <si>
    <t>hypothetical protein (47612)</t>
  </si>
  <si>
    <t>structural constituent of ribosome||ribosome||translation</t>
  </si>
  <si>
    <t>rpl14; hypothetical protein; K02894 large subunit ribosomal protein L23e</t>
  </si>
  <si>
    <t>large subunit ribosomal protein L23e</t>
  </si>
  <si>
    <t>Ribosome</t>
  </si>
  <si>
    <t>PF00238</t>
  </si>
  <si>
    <t>Ribosomal protein L14p/L23e</t>
  </si>
  <si>
    <t>KOG0901</t>
  </si>
  <si>
    <t>Translation, ribosomal structure and biogenesis</t>
  </si>
  <si>
    <t>60S ribosomal protein L14/L17/L23</t>
  </si>
  <si>
    <t>60S ribosomal protein L14/L17/L23 (50259)</t>
  </si>
  <si>
    <t>catalytic activity||metabolic process||cell redox homeostasis</t>
  </si>
  <si>
    <t>phosphoadenosine-phosphosulphate reductase</t>
  </si>
  <si>
    <t>PF00085||PF01507</t>
  </si>
  <si>
    <t>Thioredoxin||Phosphoadenosine phosphosulfate reductase family</t>
  </si>
  <si>
    <t>KOG0189</t>
  </si>
  <si>
    <t>Phosphoadenosine phosphosulfate reductase</t>
  </si>
  <si>
    <t>Phosphoadenosine phosphosulfate reductase (25956)</t>
  </si>
  <si>
    <t>ATP binding||ATPase activity</t>
  </si>
  <si>
    <t>PF00005||PF12698||PF13304</t>
  </si>
  <si>
    <t>ABC transporter||ABC-2 family transporter protein||AAA domain</t>
  </si>
  <si>
    <t>KOG0059</t>
  </si>
  <si>
    <t>Lipid transport and metabolism</t>
  </si>
  <si>
    <t>Lipid exporter ABCA1 and related proteins, ABC superfamily</t>
  </si>
  <si>
    <t>Lipid exporter ABCA1 and related proteins, ABC superfamily (23497)</t>
  </si>
  <si>
    <t>hypothetical protein (42911)</t>
  </si>
  <si>
    <t>PF00194</t>
  </si>
  <si>
    <t>Eukaryotic-type carbonic anhydrase</t>
  </si>
  <si>
    <t>hypothetical protein (42574)</t>
  </si>
  <si>
    <t>proteolysis||cysteine-type peptidase activity</t>
  </si>
  <si>
    <t>hypothetical protein; K08568 cathepsin X [EC:3.4.18.1]</t>
  </si>
  <si>
    <t>cathepsin X [EC:3.4.18.1]</t>
  </si>
  <si>
    <t>Lysosome</t>
  </si>
  <si>
    <t>PF00112</t>
  </si>
  <si>
    <t>Papain family cysteine protease</t>
  </si>
  <si>
    <t>KOG1543</t>
  </si>
  <si>
    <t>Cysteine proteinase Cathepsin L</t>
  </si>
  <si>
    <t>Cysteine proteinase Cathepsin L (4936)</t>
  </si>
  <si>
    <t>Mo-molybdopterin cofactor biosynthetic process</t>
  </si>
  <si>
    <t>PF01967</t>
  </si>
  <si>
    <t>MoaC family</t>
  </si>
  <si>
    <t>KOG2876</t>
  </si>
  <si>
    <t>Coenzyme transport and metabolism</t>
  </si>
  <si>
    <t>Molybdenum cofactor biosynthesis pathway protein</t>
  </si>
  <si>
    <t>Molybdenum cofactor biosynthesis pathway protein (10532)</t>
  </si>
  <si>
    <t>molybdenum cofactor biosynthesis protein C</t>
  </si>
  <si>
    <t>calcium ion binding||endoplasmic reticulum||protein folding||unfolded protein binding</t>
  </si>
  <si>
    <t>calreticulin; K08057 calreticulin</t>
  </si>
  <si>
    <t>calreticulin</t>
  </si>
  <si>
    <t>Protein processing in endoplasmic reticulum || Phagosome || Antigen processing and presentation || Chagas disease (American trypanosomiasis) || HTLV-I infection</t>
  </si>
  <si>
    <t>PF00262</t>
  </si>
  <si>
    <t>Calreticulin family</t>
  </si>
  <si>
    <t>KOG0674</t>
  </si>
  <si>
    <t>Calreticulin</t>
  </si>
  <si>
    <t>Calreticulin (41172)</t>
  </si>
  <si>
    <t>PF00650</t>
  </si>
  <si>
    <t>CRAL/TRIO domain</t>
  </si>
  <si>
    <t>hypothetical protein (45811)</t>
  </si>
  <si>
    <t>intracellular protein transport||Ran GTPase binding</t>
  </si>
  <si>
    <t>PF03810||PF08506</t>
  </si>
  <si>
    <t>Importin-beta N-terminal domain||Cse1</t>
  </si>
  <si>
    <t>KOG1991</t>
  </si>
  <si>
    <t>Nuclear structure</t>
  </si>
  <si>
    <t>Nuclear transport receptor RANBP7/RANBP8 (importin beta superfamily)</t>
  </si>
  <si>
    <t>Nuclear transport receptor RANBP7/RANBP8 (importin beta superfamily) (26387)</t>
  </si>
  <si>
    <t>14-3-3-like protein; K06630 tyrosine 3-monooxygenase/tryptophan 5-monooxygenase activation protein</t>
  </si>
  <si>
    <t>14-3-3 protein epsilon</t>
  </si>
  <si>
    <t>Cell cycle || Oocyte meiosis || PI3K-Akt signaling pathway || Hippo signaling pathway || Hippo signaling pathway - fly || Neurotrophin signaling pathway || Epstein-Barr virus infection || Viral carcinogenesis</t>
  </si>
  <si>
    <t>PF00244</t>
  </si>
  <si>
    <t>14-3-3 protein</t>
  </si>
  <si>
    <t>KOG0841</t>
  </si>
  <si>
    <t>Multifunctional chaperone (14-3-3 family)</t>
  </si>
  <si>
    <t>Multifunctional chaperone (14-3-3 family) (5651)</t>
  </si>
  <si>
    <t>cell redox homeostasis</t>
  </si>
  <si>
    <t>PF00085||PF13848</t>
  </si>
  <si>
    <t>Thioredoxin||Thioredoxin-like domain</t>
  </si>
  <si>
    <t>KOG4277</t>
  </si>
  <si>
    <t>Uncharacterized conserved protein, contains thioredoxin domain</t>
  </si>
  <si>
    <t>Uncharacterized conserved protein, contains thioredoxin domain (9171)</t>
  </si>
  <si>
    <t>"catalytic activity||3-beta-hydroxy-delta5-steroid dehydrogenase activity||steroid biosynthetic process||oxidoreductase activity, acting on the CH-OH group of donors, NAD or NADP as acceptor||cellular metabolic process||coenzyme binding||oxidation-reduction process"</t>
  </si>
  <si>
    <t>PF01073||PF01370||PF05368||PF13460</t>
  </si>
  <si>
    <t>3-beta hydroxysteroid dehydrogenase/isomerase family||NAD dependent epimerase/dehydratase family||NmrA-like family||NADH(P)-binding</t>
  </si>
  <si>
    <t>KOG1203</t>
  </si>
  <si>
    <t>Predicted dehydrogenase</t>
  </si>
  <si>
    <t>Predicted dehydrogenase (26382)</t>
  </si>
  <si>
    <t>GTPase activity||signal transducer activity||GTP binding||intracellular||nucleus||cytoplasm||G-protein coupled receptor signaling pathway||small GTPase mediated signal transduction||guanyl nucleotide binding||G-protein beta/gamma-subunit complex binding</t>
  </si>
  <si>
    <t>"Arf1; hypothetical protein; K07977 Arf/Sar family, other"</t>
  </si>
  <si>
    <t>"Arf/Sar family, other"</t>
  </si>
  <si>
    <t>PF00025||PF00071||PF00503||PF04670||PF08477||PF09439</t>
  </si>
  <si>
    <t>ADP-ribosylation factor family||Ras family||G-protein alpha subunit||Gtr1/RagA G protein conserved region||Miro-like protein||Signal recognition particle receptor beta subunit</t>
  </si>
  <si>
    <t>KOG0070</t>
  </si>
  <si>
    <t>Intracellular trafficking, secretion, and vesicular transport</t>
  </si>
  <si>
    <t>GTP-binding ADP-ribosylation factor Arf1</t>
  </si>
  <si>
    <t>GTP-binding ADP-ribosylation factor Arf1 (43251)</t>
  </si>
  <si>
    <t>"ATP binding||ATP hydrolysis coupled proton transport||proton transport||hydrolase activity, acting on acid anhydrides, catalyzing transmembrane movement of substances||proton-transporting two-sector ATPase complex, catalytic domain||ATP metabolic process"</t>
  </si>
  <si>
    <t>hypothetical protein; K02145 V-type H+-transporting ATPase subunit A [EC:3.6.3.14]</t>
  </si>
  <si>
    <t>V-type H+-transporting ATPase subunit A [EC:3.6.3.14]</t>
  </si>
  <si>
    <t>Oxidative phosphorylation || Phagosome || Synaptic vesicle cycle || Collecting duct acid secretion || Vibrio cholerae infection || Epithelial cell signaling in Helicobacter pylori infection || Rheumatoid arthritis</t>
  </si>
  <si>
    <t>PF00006||PF00306||PF02874</t>
  </si>
  <si>
    <t>ATP synthase alpha/beta family, nucleotide-binding domain||ATP synthase alpha/beta chain, C terminal domain||ATP synthase alpha/beta family, beta-barrel domain</t>
  </si>
  <si>
    <t>KOG1352</t>
  </si>
  <si>
    <t>Energy production and conversion</t>
  </si>
  <si>
    <t>Vacuolar H+-ATPase V1 sector, subunit A</t>
  </si>
  <si>
    <t>Vacuolar H+-ATPase V1 sector, subunit A (27923)</t>
  </si>
  <si>
    <t>"V-type ATPase, A subunit"</t>
  </si>
  <si>
    <t>response to metal ion||glutathione gamma-glutamylcysteinyltransferase activity||metal ion binding||phytochelatin biosynthetic process</t>
  </si>
  <si>
    <t>PF05023</t>
  </si>
  <si>
    <t>Phytochelatin synthase</t>
  </si>
  <si>
    <t>KOG0632</t>
  </si>
  <si>
    <t>Inorganic ion transport and metabolism</t>
  </si>
  <si>
    <t>Phytochelatin synthase (50006)</t>
  </si>
  <si>
    <t>L1_2PM_Pt3</t>
  </si>
  <si>
    <t>L1_6PM_Pt3</t>
  </si>
  <si>
    <t>L1_10PM_Pt3</t>
  </si>
  <si>
    <t>L1_2AM_Pt3</t>
  </si>
  <si>
    <t>L1_6AM_Pt3</t>
  </si>
  <si>
    <t>L1_10AM_Pt3</t>
  </si>
  <si>
    <t>L2_10AM_Pt3</t>
  </si>
  <si>
    <t>L2_2PM_Pt3</t>
  </si>
  <si>
    <t>L2_6PM_Pt3</t>
  </si>
  <si>
    <t>L2_10PM_Pt3</t>
  </si>
  <si>
    <t>L2_2AM_Pt3</t>
  </si>
  <si>
    <t>L2_6AM_Pt3</t>
  </si>
  <si>
    <t>M1_2PM_Pt3</t>
  </si>
  <si>
    <t>M1_6PM_Pt3</t>
  </si>
  <si>
    <t>M1_10PM_Pt3</t>
  </si>
  <si>
    <t>M1_2AM_Pt3</t>
  </si>
  <si>
    <t>M1_6AM_Pt3</t>
  </si>
  <si>
    <t>M1_10AM_Pt3</t>
  </si>
  <si>
    <t>M2_10AM_Pt3</t>
  </si>
  <si>
    <t>M2_2PM_Pt3</t>
  </si>
  <si>
    <t>M2_6PM_Pt3</t>
  </si>
  <si>
    <t>M2_10PM_Pt3</t>
  </si>
  <si>
    <t>M2_2AM_Pt3</t>
  </si>
  <si>
    <t>M2_6AM_Pt3</t>
  </si>
  <si>
    <t>H1_10AM_Pt3</t>
  </si>
  <si>
    <t>H1_2PM_Pt3</t>
  </si>
  <si>
    <t>H1_6PM_Pt3</t>
  </si>
  <si>
    <t>H1_10PM_Pt3</t>
  </si>
  <si>
    <t>H1_2AM_Pt3</t>
  </si>
  <si>
    <t>H1_6AM_Pt3</t>
  </si>
  <si>
    <t>H2_2PM_Pt3</t>
  </si>
  <si>
    <t>H2_6PM_Pt3</t>
  </si>
  <si>
    <t>H2_10PM_Pt3</t>
  </si>
  <si>
    <t>H2_2AM_Pt3</t>
  </si>
  <si>
    <t>H2_6AM_Pt3</t>
  </si>
  <si>
    <t>H2_10AM_Pt3</t>
  </si>
  <si>
    <t>H3_10AM_Pt3</t>
  </si>
  <si>
    <t>H3_2PM_Pt3</t>
  </si>
  <si>
    <t>H3_6PM_Pt3</t>
  </si>
  <si>
    <t>H3_10PM_Pt3</t>
  </si>
  <si>
    <t>H3_2AM_Pt3</t>
  </si>
  <si>
    <t>H3_6AM_Pt3</t>
  </si>
  <si>
    <t>L_10AM</t>
  </si>
  <si>
    <t>L_2PM</t>
  </si>
  <si>
    <t>L_6PM</t>
  </si>
  <si>
    <t>L_10PM</t>
  </si>
  <si>
    <t>L_2AM</t>
  </si>
  <si>
    <t>L_6AM</t>
  </si>
  <si>
    <t>M_10AM</t>
  </si>
  <si>
    <t>M_2PM</t>
  </si>
  <si>
    <t>M_6PM</t>
  </si>
  <si>
    <t>M_10PM</t>
  </si>
  <si>
    <t>M_2AM</t>
  </si>
  <si>
    <t>M_6AM</t>
  </si>
  <si>
    <t>H_10AM</t>
  </si>
  <si>
    <t>H_2PM</t>
  </si>
  <si>
    <t>H_6PM</t>
  </si>
  <si>
    <t>H_10PM</t>
  </si>
  <si>
    <t>H_2AM</t>
  </si>
  <si>
    <t>H_6AM</t>
  </si>
  <si>
    <t>RPKM averages</t>
  </si>
  <si>
    <t>RPKM SDs</t>
  </si>
  <si>
    <t>co-expressed with pTF</t>
  </si>
  <si>
    <t>APEX2/WT ratio ≥2</t>
  </si>
  <si>
    <t>RPKM</t>
  </si>
  <si>
    <r>
      <rPr>
        <b/>
        <sz val="10"/>
        <color theme="1"/>
        <rFont val="Arial"/>
        <family val="2"/>
      </rPr>
      <t>Columns A-D</t>
    </r>
    <r>
      <rPr>
        <sz val="10"/>
        <color theme="1"/>
        <rFont val="Arial"/>
        <family val="2"/>
      </rPr>
      <t xml:space="preserve"> | Gene model identifiers: Phatr3 gene model used to map reads for RPKM calculations (pt3_ensembl_id), Phatr3 gene identifier (Phatr3_ID), alternate Phatr3 gene ID (Phatr3_Alt_ID), corresponding Phatr2 gene identifer (Phatr2_ID). </t>
    </r>
  </si>
  <si>
    <r>
      <t xml:space="preserve">Assignment of genes to WGCNA modules and response types (retrieved and adapted from S1 Dataset as appearing in Supporting information to </t>
    </r>
    <r>
      <rPr>
        <b/>
        <i/>
        <sz val="10"/>
        <color theme="1"/>
        <rFont val="Arial"/>
        <family val="2"/>
      </rPr>
      <t>Smith et al.</t>
    </r>
    <r>
      <rPr>
        <b/>
        <sz val="10"/>
        <color theme="1"/>
        <rFont val="Arial"/>
        <family val="2"/>
      </rPr>
      <t>, PLOS Genetics, 2016).</t>
    </r>
  </si>
  <si>
    <r>
      <rPr>
        <b/>
        <sz val="10"/>
        <color theme="1"/>
        <rFont val="Arial"/>
        <family val="2"/>
      </rPr>
      <t>Columns J-W</t>
    </r>
    <r>
      <rPr>
        <sz val="10"/>
        <color theme="1"/>
        <rFont val="Arial"/>
        <family val="2"/>
      </rPr>
      <t xml:space="preserve"> | Transmembrane domain predictions (Nr Transmembrane domains), predicted targeting, and functional annotations.</t>
    </r>
  </si>
  <si>
    <r>
      <rPr>
        <b/>
        <sz val="10"/>
        <color theme="1"/>
        <rFont val="Arial"/>
        <family val="2"/>
      </rPr>
      <t xml:space="preserve">Columns E-I </t>
    </r>
    <r>
      <rPr>
        <sz val="10"/>
        <color theme="1"/>
        <rFont val="Arial"/>
        <family val="2"/>
      </rPr>
      <t xml:space="preserve">| Expression pattern response including WGCNA module assignment (Module_Color) and Response Type assignment by either Skillings-Mack or EdgeR (LiUP = upregulated during the light, DaUP = upregulated during the dark, LoFe-UP = upregulated at low Fe (20 pM Fe' &amp; 40 pM Fe'), HiFe-UP = upregulated at high Fe (400 pM Fe'), and response type metric (Iron Depl. vs. Iron Repl. and Light vs. Dark, see methods in </t>
    </r>
    <r>
      <rPr>
        <i/>
        <sz val="10"/>
        <color theme="1"/>
        <rFont val="Arial"/>
        <family val="2"/>
      </rPr>
      <t>Smith et al.</t>
    </r>
    <r>
      <rPr>
        <sz val="10"/>
        <color theme="1"/>
        <rFont val="Arial"/>
        <family val="2"/>
      </rPr>
      <t xml:space="preserve"> for details).</t>
    </r>
  </si>
  <si>
    <r>
      <rPr>
        <b/>
        <sz val="10"/>
        <color theme="1"/>
        <rFont val="Arial"/>
        <family val="2"/>
      </rPr>
      <t>Columns X-BT</t>
    </r>
    <r>
      <rPr>
        <sz val="10"/>
        <color theme="1"/>
        <rFont val="Arial"/>
        <family val="2"/>
      </rPr>
      <t xml:space="preserve"> | RPKM per time point and condition.</t>
    </r>
  </si>
  <si>
    <r>
      <rPr>
        <b/>
        <sz val="10"/>
        <color theme="1"/>
        <rFont val="Arial"/>
        <family val="2"/>
      </rPr>
      <t>Columns BU-DD</t>
    </r>
    <r>
      <rPr>
        <sz val="10"/>
        <color theme="1"/>
        <rFont val="Arial"/>
        <family val="2"/>
      </rPr>
      <t xml:space="preserve"> | Replicate-averaged RPKMs and associated standard deviations.</t>
    </r>
  </si>
  <si>
    <t>pTF</t>
  </si>
  <si>
    <t>RICE:10147933</t>
  </si>
  <si>
    <t>Phatr3_J54465</t>
  </si>
  <si>
    <t>ISIP2A; iron starvation induced protein</t>
  </si>
  <si>
    <t>PF07692</t>
  </si>
  <si>
    <t>Low iron-inducible periplasmic protein</t>
  </si>
  <si>
    <t>ISIP2A; iron starvation induced protein (54465)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</si>
</sst>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00D1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A3E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Border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2" fillId="0" borderId="3" xfId="0" applyFont="1" applyBorder="1"/>
    <xf numFmtId="0" fontId="1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2" fillId="3" borderId="0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0" xfId="0" applyFont="1" applyFill="1" applyBorder="1"/>
    <xf numFmtId="0" fontId="1" fillId="0" borderId="0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164" fontId="8" fillId="7" borderId="0" xfId="0" applyNumberFormat="1" applyFont="1" applyFill="1" applyAlignment="1">
      <alignment horizontal="center"/>
    </xf>
    <xf numFmtId="164" fontId="8" fillId="7" borderId="0" xfId="0" applyNumberFormat="1" applyFont="1" applyFill="1" applyBorder="1" applyAlignment="1">
      <alignment horizontal="center"/>
    </xf>
    <xf numFmtId="164" fontId="8" fillId="7" borderId="3" xfId="0" applyNumberFormat="1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D1CC"/>
      <color rgb="FF009999"/>
      <color rgb="FFFFA3E7"/>
      <color rgb="FFFF33CC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53"/>
  <sheetViews>
    <sheetView tabSelected="1" topLeftCell="A4" zoomScaleNormal="70" workbookViewId="0">
      <pane xSplit="2" topLeftCell="C1" activePane="topRight" state="frozen"/>
      <selection pane="topRight" activeCell="E59" sqref="E59"/>
    </sheetView>
  </sheetViews>
  <sheetFormatPr baseColWidth="10" defaultColWidth="9.1640625" defaultRowHeight="13" x14ac:dyDescent="0.15"/>
  <cols>
    <col min="1" max="1" width="44.6640625" style="7" customWidth="1"/>
    <col min="2" max="2" width="14.83203125" style="22" bestFit="1" customWidth="1"/>
    <col min="3" max="3" width="12.5" style="3" bestFit="1" customWidth="1"/>
    <col min="4" max="4" width="9.33203125" style="3" bestFit="1" customWidth="1"/>
    <col min="5" max="5" width="12.33203125" style="3" bestFit="1" customWidth="1"/>
    <col min="6" max="6" width="27.33203125" style="3" bestFit="1" customWidth="1"/>
    <col min="7" max="7" width="20.33203125" style="3" bestFit="1" customWidth="1"/>
    <col min="8" max="8" width="21.1640625" style="3" bestFit="1" customWidth="1"/>
    <col min="9" max="9" width="12.6640625" style="3" bestFit="1" customWidth="1"/>
    <col min="10" max="10" width="24.6640625" style="3" bestFit="1" customWidth="1"/>
    <col min="11" max="11" width="17.6640625" style="3" bestFit="1" customWidth="1"/>
    <col min="12" max="12" width="14.83203125" style="3" customWidth="1"/>
    <col min="13" max="13" width="16" style="3" customWidth="1"/>
    <col min="14" max="14" width="13.33203125" style="3" customWidth="1"/>
    <col min="15" max="15" width="13" style="3" customWidth="1"/>
    <col min="16" max="16" width="8.33203125" style="2" customWidth="1"/>
    <col min="17" max="17" width="16.1640625" style="2" customWidth="1"/>
    <col min="18" max="18" width="9" style="3" bestFit="1" customWidth="1"/>
    <col min="19" max="19" width="18.5" style="3" customWidth="1"/>
    <col min="20" max="20" width="12.5" style="2" customWidth="1"/>
    <col min="21" max="21" width="18.1640625" style="2" customWidth="1"/>
    <col min="22" max="22" width="14.33203125" style="2" customWidth="1"/>
    <col min="23" max="23" width="24.5" style="33" customWidth="1"/>
    <col min="24" max="25" width="11.33203125" style="3" bestFit="1" customWidth="1"/>
    <col min="26" max="26" width="12.33203125" style="3" bestFit="1" customWidth="1"/>
    <col min="27" max="28" width="11.33203125" style="3" bestFit="1" customWidth="1"/>
    <col min="29" max="29" width="12.33203125" style="3" bestFit="1" customWidth="1"/>
    <col min="30" max="30" width="11.33203125" style="3" bestFit="1" customWidth="1"/>
    <col min="31" max="31" width="12.33203125" style="3" bestFit="1" customWidth="1"/>
    <col min="32" max="33" width="11.33203125" style="3" bestFit="1" customWidth="1"/>
    <col min="34" max="34" width="12.33203125" style="3" bestFit="1" customWidth="1"/>
    <col min="35" max="36" width="11.33203125" style="3" bestFit="1" customWidth="1"/>
    <col min="37" max="37" width="12.33203125" style="3" bestFit="1" customWidth="1"/>
    <col min="38" max="39" width="11.6640625" style="3" bestFit="1" customWidth="1"/>
    <col min="40" max="40" width="12.6640625" style="3" bestFit="1" customWidth="1"/>
    <col min="41" max="42" width="11.6640625" style="3" bestFit="1" customWidth="1"/>
    <col min="43" max="43" width="12.6640625" style="3" bestFit="1" customWidth="1"/>
    <col min="44" max="44" width="11.6640625" style="3" bestFit="1" customWidth="1"/>
    <col min="45" max="45" width="12.6640625" style="3" bestFit="1" customWidth="1"/>
    <col min="46" max="47" width="11.6640625" style="3" bestFit="1" customWidth="1"/>
    <col min="48" max="48" width="12.6640625" style="3" bestFit="1" customWidth="1"/>
    <col min="49" max="50" width="11.6640625" style="3" bestFit="1" customWidth="1"/>
    <col min="51" max="51" width="12.6640625" style="3" bestFit="1" customWidth="1"/>
    <col min="52" max="52" width="12.5" style="3" bestFit="1" customWidth="1"/>
    <col min="53" max="54" width="11.5" style="3" bestFit="1" customWidth="1"/>
    <col min="55" max="55" width="12.5" style="3" bestFit="1" customWidth="1"/>
    <col min="56" max="57" width="11.5" style="3" bestFit="1" customWidth="1"/>
    <col min="58" max="58" width="12.5" style="3" bestFit="1" customWidth="1"/>
    <col min="59" max="60" width="11.5" style="3" bestFit="1" customWidth="1"/>
    <col min="61" max="61" width="12.5" style="3" bestFit="1" customWidth="1"/>
    <col min="62" max="63" width="11.5" style="3" bestFit="1" customWidth="1"/>
    <col min="64" max="64" width="12.5" style="3" bestFit="1" customWidth="1"/>
    <col min="65" max="65" width="11.5" style="3" bestFit="1" customWidth="1"/>
    <col min="66" max="66" width="12.5" style="3" bestFit="1" customWidth="1"/>
    <col min="67" max="68" width="11.5" style="3" bestFit="1" customWidth="1"/>
    <col min="69" max="69" width="12.5" style="3" bestFit="1" customWidth="1"/>
    <col min="70" max="71" width="11.5" style="3" bestFit="1" customWidth="1"/>
    <col min="72" max="72" width="12.5" style="22" bestFit="1" customWidth="1"/>
    <col min="73" max="73" width="14.1640625" style="7" bestFit="1" customWidth="1"/>
    <col min="74" max="76" width="8.6640625" style="3" bestFit="1" customWidth="1"/>
    <col min="77" max="78" width="9.6640625" style="3" bestFit="1" customWidth="1"/>
    <col min="79" max="79" width="9.33203125" style="3" bestFit="1" customWidth="1"/>
    <col min="80" max="82" width="8.6640625" style="3" bestFit="1" customWidth="1"/>
    <col min="83" max="84" width="9.6640625" style="3" bestFit="1" customWidth="1"/>
    <col min="85" max="89" width="8.6640625" style="3" bestFit="1" customWidth="1"/>
    <col min="90" max="90" width="9.33203125" style="22" bestFit="1" customWidth="1"/>
    <col min="91" max="91" width="9.83203125" style="7" bestFit="1" customWidth="1"/>
    <col min="92" max="94" width="8.6640625" style="3" bestFit="1" customWidth="1"/>
    <col min="95" max="95" width="9.33203125" style="3" bestFit="1" customWidth="1"/>
    <col min="96" max="100" width="8.6640625" style="3" bestFit="1" customWidth="1"/>
    <col min="101" max="101" width="9.33203125" style="3" bestFit="1" customWidth="1"/>
    <col min="102" max="107" width="8.6640625" style="3" bestFit="1" customWidth="1"/>
    <col min="108" max="108" width="8.6640625" style="22" bestFit="1" customWidth="1"/>
    <col min="109" max="16384" width="9.1640625" style="3"/>
  </cols>
  <sheetData>
    <row r="1" spans="1:108" ht="14" thickBot="1" x14ac:dyDescent="0.2">
      <c r="A1" s="20" t="s">
        <v>375</v>
      </c>
    </row>
    <row r="2" spans="1:108" ht="14" thickBot="1" x14ac:dyDescent="0.2">
      <c r="A2" s="21" t="s">
        <v>374</v>
      </c>
    </row>
    <row r="3" spans="1:108" x14ac:dyDescent="0.15">
      <c r="A3" s="56" t="s">
        <v>383</v>
      </c>
    </row>
    <row r="5" spans="1:108" x14ac:dyDescent="0.15">
      <c r="A5" s="5" t="s">
        <v>378</v>
      </c>
      <c r="H5" s="5"/>
      <c r="X5" s="47" t="s">
        <v>376</v>
      </c>
      <c r="BU5" s="49" t="s">
        <v>372</v>
      </c>
      <c r="CM5" s="52" t="s">
        <v>373</v>
      </c>
    </row>
    <row r="6" spans="1:108" x14ac:dyDescent="0.15">
      <c r="A6" s="5"/>
      <c r="H6" s="5"/>
      <c r="BU6" s="44"/>
      <c r="CM6" s="27"/>
    </row>
    <row r="7" spans="1:108" x14ac:dyDescent="0.15">
      <c r="A7" s="3" t="s">
        <v>377</v>
      </c>
    </row>
    <row r="8" spans="1:108" x14ac:dyDescent="0.15">
      <c r="A8" s="3" t="s">
        <v>380</v>
      </c>
    </row>
    <row r="9" spans="1:108" x14ac:dyDescent="0.15">
      <c r="A9" s="3" t="s">
        <v>379</v>
      </c>
    </row>
    <row r="10" spans="1:108" s="1" customFormat="1" x14ac:dyDescent="0.15">
      <c r="A10" s="3" t="s">
        <v>381</v>
      </c>
      <c r="B10" s="2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2"/>
      <c r="Q10" s="2"/>
      <c r="R10" s="3"/>
      <c r="S10" s="3"/>
      <c r="T10" s="2"/>
      <c r="U10" s="2"/>
      <c r="V10" s="2"/>
      <c r="W10" s="33"/>
      <c r="X10" s="3"/>
      <c r="Y10" s="3"/>
      <c r="Z10" s="3"/>
      <c r="AA10" s="3"/>
      <c r="AB10" s="3"/>
      <c r="AC10" s="3"/>
      <c r="AD10" s="3"/>
      <c r="AE10" s="3"/>
      <c r="BT10" s="23"/>
      <c r="BU10" s="6"/>
      <c r="CL10" s="23"/>
      <c r="CM10" s="6"/>
      <c r="DD10" s="23"/>
    </row>
    <row r="11" spans="1:108" s="1" customFormat="1" x14ac:dyDescent="0.15">
      <c r="A11" s="3" t="s">
        <v>382</v>
      </c>
      <c r="B11" s="2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2"/>
      <c r="Q11" s="2"/>
      <c r="R11" s="3"/>
      <c r="S11" s="3"/>
      <c r="T11" s="2"/>
      <c r="U11" s="2"/>
      <c r="V11" s="2"/>
      <c r="W11" s="33"/>
      <c r="X11" s="3"/>
      <c r="Y11" s="3"/>
      <c r="Z11" s="3"/>
      <c r="AA11" s="3"/>
      <c r="AB11" s="3"/>
      <c r="AC11" s="3"/>
      <c r="AD11" s="3"/>
      <c r="AE11" s="3"/>
      <c r="BT11" s="23"/>
      <c r="BU11" s="6"/>
      <c r="CL11" s="23"/>
      <c r="CM11" s="6"/>
      <c r="DD11" s="23"/>
    </row>
    <row r="12" spans="1:108" s="1" customFormat="1" x14ac:dyDescent="0.15">
      <c r="A12" s="6"/>
      <c r="B12" s="23"/>
      <c r="W12" s="23"/>
      <c r="BT12" s="23"/>
      <c r="BU12" s="6"/>
      <c r="CL12" s="23"/>
      <c r="CM12" s="6"/>
      <c r="DD12" s="23"/>
    </row>
    <row r="13" spans="1:108" s="1" customFormat="1" x14ac:dyDescent="0.15">
      <c r="A13" s="6" t="s">
        <v>23</v>
      </c>
      <c r="B13" s="23" t="s">
        <v>0</v>
      </c>
      <c r="C13" s="1" t="s">
        <v>72</v>
      </c>
      <c r="D13" s="1" t="s">
        <v>73</v>
      </c>
      <c r="E13" s="1" t="s">
        <v>74</v>
      </c>
      <c r="F13" s="1" t="s">
        <v>75</v>
      </c>
      <c r="G13" s="1" t="s">
        <v>76</v>
      </c>
      <c r="H13" s="1" t="s">
        <v>77</v>
      </c>
      <c r="I13" s="1" t="s">
        <v>78</v>
      </c>
      <c r="J13" s="1" t="s">
        <v>101</v>
      </c>
      <c r="K13" s="1" t="s">
        <v>102</v>
      </c>
      <c r="L13" s="1" t="s">
        <v>103</v>
      </c>
      <c r="M13" s="1" t="s">
        <v>104</v>
      </c>
      <c r="N13" s="1" t="s">
        <v>105</v>
      </c>
      <c r="O13" s="1" t="s">
        <v>106</v>
      </c>
      <c r="P13" s="1" t="s">
        <v>107</v>
      </c>
      <c r="Q13" s="1" t="s">
        <v>108</v>
      </c>
      <c r="R13" s="1" t="s">
        <v>109</v>
      </c>
      <c r="S13" s="1" t="s">
        <v>110</v>
      </c>
      <c r="T13" s="1" t="s">
        <v>111</v>
      </c>
      <c r="U13" s="1" t="s">
        <v>112</v>
      </c>
      <c r="V13" s="1" t="s">
        <v>113</v>
      </c>
      <c r="W13" s="23" t="s">
        <v>114</v>
      </c>
      <c r="X13" s="47" t="s">
        <v>312</v>
      </c>
      <c r="Y13" s="47" t="s">
        <v>313</v>
      </c>
      <c r="Z13" s="47" t="s">
        <v>314</v>
      </c>
      <c r="AA13" s="47" t="s">
        <v>315</v>
      </c>
      <c r="AB13" s="47" t="s">
        <v>316</v>
      </c>
      <c r="AC13" s="47" t="s">
        <v>317</v>
      </c>
      <c r="AD13" s="47" t="s">
        <v>312</v>
      </c>
      <c r="AE13" s="47" t="s">
        <v>318</v>
      </c>
      <c r="AF13" s="47" t="s">
        <v>319</v>
      </c>
      <c r="AG13" s="47" t="s">
        <v>320</v>
      </c>
      <c r="AH13" s="47" t="s">
        <v>321</v>
      </c>
      <c r="AI13" s="47" t="s">
        <v>322</v>
      </c>
      <c r="AJ13" s="47" t="s">
        <v>323</v>
      </c>
      <c r="AK13" s="47" t="s">
        <v>318</v>
      </c>
      <c r="AL13" s="47" t="s">
        <v>324</v>
      </c>
      <c r="AM13" s="47" t="s">
        <v>325</v>
      </c>
      <c r="AN13" s="47" t="s">
        <v>326</v>
      </c>
      <c r="AO13" s="47" t="s">
        <v>327</v>
      </c>
      <c r="AP13" s="47" t="s">
        <v>328</v>
      </c>
      <c r="AQ13" s="47" t="s">
        <v>329</v>
      </c>
      <c r="AR13" s="47" t="s">
        <v>324</v>
      </c>
      <c r="AS13" s="47" t="s">
        <v>330</v>
      </c>
      <c r="AT13" s="47" t="s">
        <v>331</v>
      </c>
      <c r="AU13" s="47" t="s">
        <v>332</v>
      </c>
      <c r="AV13" s="47" t="s">
        <v>333</v>
      </c>
      <c r="AW13" s="47" t="s">
        <v>334</v>
      </c>
      <c r="AX13" s="47" t="s">
        <v>335</v>
      </c>
      <c r="AY13" s="47" t="s">
        <v>330</v>
      </c>
      <c r="AZ13" s="47" t="s">
        <v>336</v>
      </c>
      <c r="BA13" s="47" t="s">
        <v>337</v>
      </c>
      <c r="BB13" s="47" t="s">
        <v>338</v>
      </c>
      <c r="BC13" s="47" t="s">
        <v>339</v>
      </c>
      <c r="BD13" s="47" t="s">
        <v>340</v>
      </c>
      <c r="BE13" s="47" t="s">
        <v>341</v>
      </c>
      <c r="BF13" s="47" t="s">
        <v>336</v>
      </c>
      <c r="BG13" s="47" t="s">
        <v>342</v>
      </c>
      <c r="BH13" s="47" t="s">
        <v>343</v>
      </c>
      <c r="BI13" s="47" t="s">
        <v>344</v>
      </c>
      <c r="BJ13" s="47" t="s">
        <v>345</v>
      </c>
      <c r="BK13" s="47" t="s">
        <v>346</v>
      </c>
      <c r="BL13" s="47" t="s">
        <v>347</v>
      </c>
      <c r="BM13" s="47" t="s">
        <v>342</v>
      </c>
      <c r="BN13" s="47" t="s">
        <v>348</v>
      </c>
      <c r="BO13" s="47" t="s">
        <v>349</v>
      </c>
      <c r="BP13" s="47" t="s">
        <v>350</v>
      </c>
      <c r="BQ13" s="47" t="s">
        <v>351</v>
      </c>
      <c r="BR13" s="47" t="s">
        <v>352</v>
      </c>
      <c r="BS13" s="47" t="s">
        <v>353</v>
      </c>
      <c r="BT13" s="48" t="s">
        <v>348</v>
      </c>
      <c r="BU13" s="49" t="s">
        <v>354</v>
      </c>
      <c r="BV13" s="50" t="s">
        <v>355</v>
      </c>
      <c r="BW13" s="50" t="s">
        <v>356</v>
      </c>
      <c r="BX13" s="50" t="s">
        <v>357</v>
      </c>
      <c r="BY13" s="50" t="s">
        <v>358</v>
      </c>
      <c r="BZ13" s="50" t="s">
        <v>359</v>
      </c>
      <c r="CA13" s="50" t="s">
        <v>360</v>
      </c>
      <c r="CB13" s="50" t="s">
        <v>361</v>
      </c>
      <c r="CC13" s="50" t="s">
        <v>362</v>
      </c>
      <c r="CD13" s="50" t="s">
        <v>363</v>
      </c>
      <c r="CE13" s="50" t="s">
        <v>364</v>
      </c>
      <c r="CF13" s="50" t="s">
        <v>365</v>
      </c>
      <c r="CG13" s="50" t="s">
        <v>366</v>
      </c>
      <c r="CH13" s="50" t="s">
        <v>367</v>
      </c>
      <c r="CI13" s="50" t="s">
        <v>368</v>
      </c>
      <c r="CJ13" s="50" t="s">
        <v>369</v>
      </c>
      <c r="CK13" s="50" t="s">
        <v>370</v>
      </c>
      <c r="CL13" s="51" t="s">
        <v>371</v>
      </c>
      <c r="CM13" s="53" t="s">
        <v>354</v>
      </c>
      <c r="CN13" s="54" t="s">
        <v>355</v>
      </c>
      <c r="CO13" s="54" t="s">
        <v>356</v>
      </c>
      <c r="CP13" s="54" t="s">
        <v>357</v>
      </c>
      <c r="CQ13" s="54" t="s">
        <v>358</v>
      </c>
      <c r="CR13" s="54" t="s">
        <v>359</v>
      </c>
      <c r="CS13" s="54" t="s">
        <v>360</v>
      </c>
      <c r="CT13" s="54" t="s">
        <v>361</v>
      </c>
      <c r="CU13" s="54" t="s">
        <v>362</v>
      </c>
      <c r="CV13" s="54" t="s">
        <v>363</v>
      </c>
      <c r="CW13" s="54" t="s">
        <v>364</v>
      </c>
      <c r="CX13" s="54" t="s">
        <v>365</v>
      </c>
      <c r="CY13" s="54" t="s">
        <v>366</v>
      </c>
      <c r="CZ13" s="54" t="s">
        <v>367</v>
      </c>
      <c r="DA13" s="54" t="s">
        <v>368</v>
      </c>
      <c r="DB13" s="54" t="s">
        <v>369</v>
      </c>
      <c r="DC13" s="54" t="s">
        <v>370</v>
      </c>
      <c r="DD13" s="55" t="s">
        <v>371</v>
      </c>
    </row>
    <row r="14" spans="1:108" s="4" customFormat="1" x14ac:dyDescent="0.15">
      <c r="A14" s="10" t="s">
        <v>24</v>
      </c>
      <c r="B14" s="24" t="s">
        <v>25</v>
      </c>
      <c r="C14" s="8">
        <v>309570</v>
      </c>
      <c r="D14" s="8">
        <v>41423</v>
      </c>
      <c r="E14" s="8" t="s">
        <v>79</v>
      </c>
      <c r="F14" s="8" t="s">
        <v>80</v>
      </c>
      <c r="G14" s="8" t="s">
        <v>80</v>
      </c>
      <c r="H14" s="8">
        <v>21.430099999999999</v>
      </c>
      <c r="I14" s="8">
        <v>1.25756</v>
      </c>
      <c r="J14" s="8">
        <v>0</v>
      </c>
      <c r="K14" s="8" t="s">
        <v>115</v>
      </c>
      <c r="L14" s="8" t="s">
        <v>116</v>
      </c>
      <c r="M14" s="8"/>
      <c r="N14" s="8"/>
      <c r="O14" s="8"/>
      <c r="P14" s="8" t="s">
        <v>117</v>
      </c>
      <c r="Q14" s="8" t="s">
        <v>118</v>
      </c>
      <c r="R14" s="9" t="s">
        <v>119</v>
      </c>
      <c r="S14" s="8" t="s">
        <v>120</v>
      </c>
      <c r="T14" s="8" t="s">
        <v>121</v>
      </c>
      <c r="U14" s="8" t="s">
        <v>122</v>
      </c>
      <c r="V14" s="8" t="s">
        <v>123</v>
      </c>
      <c r="W14" s="24"/>
      <c r="X14" s="11">
        <v>2534.9699999999998</v>
      </c>
      <c r="Y14" s="11">
        <v>3248.78</v>
      </c>
      <c r="Z14" s="11">
        <v>2869.41</v>
      </c>
      <c r="AA14" s="11">
        <v>2601.9499999999998</v>
      </c>
      <c r="AB14" s="11">
        <v>3222.18</v>
      </c>
      <c r="AC14" s="11">
        <v>2343.39</v>
      </c>
      <c r="AD14" s="11">
        <v>4822.68</v>
      </c>
      <c r="AE14" s="11">
        <v>2552.3000000000002</v>
      </c>
      <c r="AF14" s="11">
        <v>2855.94</v>
      </c>
      <c r="AG14" s="11">
        <v>2496.9</v>
      </c>
      <c r="AH14" s="11">
        <v>306.29000000000002</v>
      </c>
      <c r="AI14" s="11">
        <v>1283.2</v>
      </c>
      <c r="AJ14" s="11">
        <v>3041.17</v>
      </c>
      <c r="AK14" s="11">
        <v>3026.22</v>
      </c>
      <c r="AL14" s="11">
        <v>3392.08</v>
      </c>
      <c r="AM14" s="11">
        <v>1716.15</v>
      </c>
      <c r="AN14" s="11">
        <v>1293.27</v>
      </c>
      <c r="AO14" s="11">
        <v>2963.31</v>
      </c>
      <c r="AP14" s="11">
        <v>2812.88</v>
      </c>
      <c r="AQ14" s="11">
        <v>2743.46</v>
      </c>
      <c r="AR14" s="11">
        <v>3628.7</v>
      </c>
      <c r="AS14" s="11">
        <v>939.71</v>
      </c>
      <c r="AT14" s="11">
        <v>2092.71</v>
      </c>
      <c r="AU14" s="11">
        <v>1888.9</v>
      </c>
      <c r="AV14" s="11">
        <v>110.83</v>
      </c>
      <c r="AW14" s="11">
        <v>1827.15</v>
      </c>
      <c r="AX14" s="11">
        <v>3276.2</v>
      </c>
      <c r="AY14" s="11">
        <v>2936.08</v>
      </c>
      <c r="AZ14" s="11">
        <v>30.29</v>
      </c>
      <c r="BA14" s="11">
        <v>11.86</v>
      </c>
      <c r="BB14" s="11">
        <v>14.57</v>
      </c>
      <c r="BC14" s="11">
        <v>18.84</v>
      </c>
      <c r="BD14" s="11">
        <v>19.77</v>
      </c>
      <c r="BE14" s="11">
        <v>168.32</v>
      </c>
      <c r="BF14" s="11">
        <v>397.49</v>
      </c>
      <c r="BG14" s="11">
        <v>42.31</v>
      </c>
      <c r="BH14" s="11">
        <v>27.62</v>
      </c>
      <c r="BI14" s="11">
        <v>62.03</v>
      </c>
      <c r="BJ14" s="11">
        <v>58.77</v>
      </c>
      <c r="BK14" s="11">
        <v>255.03</v>
      </c>
      <c r="BL14" s="11">
        <v>510.59</v>
      </c>
      <c r="BM14" s="11">
        <v>81.47</v>
      </c>
      <c r="BN14" s="11">
        <v>65.790000000000006</v>
      </c>
      <c r="BO14" s="11">
        <v>38.590000000000003</v>
      </c>
      <c r="BP14" s="11">
        <v>35.46</v>
      </c>
      <c r="BQ14" s="11">
        <v>25.01</v>
      </c>
      <c r="BR14" s="11">
        <v>51.35</v>
      </c>
      <c r="BS14" s="11">
        <v>345.8</v>
      </c>
      <c r="BT14" s="30">
        <v>147.81</v>
      </c>
      <c r="BU14" s="28">
        <v>2640.6366666666668</v>
      </c>
      <c r="BV14" s="11">
        <v>3404.53</v>
      </c>
      <c r="BW14" s="11">
        <v>2872.84</v>
      </c>
      <c r="BX14" s="11">
        <v>1587.85</v>
      </c>
      <c r="BY14" s="11">
        <v>1942.5749999999998</v>
      </c>
      <c r="BZ14" s="11">
        <v>3131.6750000000002</v>
      </c>
      <c r="CA14" s="11">
        <v>2206.4166666666665</v>
      </c>
      <c r="CB14" s="11">
        <v>3037.83</v>
      </c>
      <c r="CC14" s="11">
        <v>1802.5250000000001</v>
      </c>
      <c r="CD14" s="11">
        <v>702.05</v>
      </c>
      <c r="CE14" s="11">
        <v>2395.23</v>
      </c>
      <c r="CF14" s="11">
        <v>3044.54</v>
      </c>
      <c r="CG14" s="11">
        <v>230.39400000000001</v>
      </c>
      <c r="CH14" s="11">
        <v>43.557499999999997</v>
      </c>
      <c r="CI14" s="11">
        <v>25.883333333333336</v>
      </c>
      <c r="CJ14" s="11">
        <v>35.293333333333337</v>
      </c>
      <c r="CK14" s="11">
        <v>43.296666666666674</v>
      </c>
      <c r="CL14" s="30">
        <v>256.38333333333338</v>
      </c>
      <c r="CM14" s="28">
        <v>349.88101868111323</v>
      </c>
      <c r="CN14" s="11">
        <v>1238.5949709650845</v>
      </c>
      <c r="CO14" s="11">
        <v>531.6594466385402</v>
      </c>
      <c r="CP14" s="11">
        <v>1812.3995329948639</v>
      </c>
      <c r="CQ14" s="11">
        <v>932.49706768976057</v>
      </c>
      <c r="CR14" s="11">
        <v>127.99339846257679</v>
      </c>
      <c r="CS14" s="11">
        <v>1101.219755831384</v>
      </c>
      <c r="CT14" s="11">
        <v>827.00430283040293</v>
      </c>
      <c r="CU14" s="11">
        <v>122.15269644997609</v>
      </c>
      <c r="CV14" s="11">
        <v>836.11134234622136</v>
      </c>
      <c r="CW14" s="11">
        <v>803.38644051290805</v>
      </c>
      <c r="CX14" s="11">
        <v>327.61671385935097</v>
      </c>
      <c r="CY14" s="11">
        <v>212.35999877566397</v>
      </c>
      <c r="CZ14" s="11">
        <v>28.684034322249733</v>
      </c>
      <c r="DA14" s="11">
        <v>10.552726345989143</v>
      </c>
      <c r="DB14" s="11">
        <v>23.359242995725129</v>
      </c>
      <c r="DC14" s="11">
        <v>20.709711087635501</v>
      </c>
      <c r="DD14" s="30">
        <v>88.747739313930239</v>
      </c>
    </row>
    <row r="15" spans="1:108" s="4" customFormat="1" x14ac:dyDescent="0.15">
      <c r="A15" s="10" t="s">
        <v>26</v>
      </c>
      <c r="B15" s="24" t="s">
        <v>27</v>
      </c>
      <c r="C15" s="8">
        <v>312031</v>
      </c>
      <c r="D15" s="8">
        <v>20424</v>
      </c>
      <c r="E15" s="8" t="s">
        <v>81</v>
      </c>
      <c r="F15" s="8" t="s">
        <v>82</v>
      </c>
      <c r="G15" s="8" t="s">
        <v>82</v>
      </c>
      <c r="H15" s="8">
        <v>0.74134500000000003</v>
      </c>
      <c r="I15" s="8">
        <v>0.45652100000000001</v>
      </c>
      <c r="J15" s="8">
        <v>15</v>
      </c>
      <c r="K15" s="8" t="s">
        <v>124</v>
      </c>
      <c r="L15" s="8" t="s">
        <v>125</v>
      </c>
      <c r="M15" s="8" t="s">
        <v>126</v>
      </c>
      <c r="N15" s="8"/>
      <c r="O15" s="8"/>
      <c r="P15" s="8" t="s">
        <v>127</v>
      </c>
      <c r="Q15" s="8" t="s">
        <v>128</v>
      </c>
      <c r="R15" s="9" t="s">
        <v>129</v>
      </c>
      <c r="S15" s="8" t="s">
        <v>120</v>
      </c>
      <c r="T15" s="8" t="s">
        <v>130</v>
      </c>
      <c r="U15" s="8" t="s">
        <v>131</v>
      </c>
      <c r="V15" s="8" t="s">
        <v>132</v>
      </c>
      <c r="W15" s="24"/>
      <c r="X15" s="11">
        <v>224.46</v>
      </c>
      <c r="Y15" s="11">
        <v>1049.75</v>
      </c>
      <c r="Z15" s="11">
        <v>511.49</v>
      </c>
      <c r="AA15" s="11">
        <v>2246.9699999999998</v>
      </c>
      <c r="AB15" s="11">
        <v>2114.0500000000002</v>
      </c>
      <c r="AC15" s="11">
        <v>345.69</v>
      </c>
      <c r="AD15" s="11">
        <v>302.88</v>
      </c>
      <c r="AE15" s="11">
        <v>503.11</v>
      </c>
      <c r="AF15" s="11">
        <v>148.29</v>
      </c>
      <c r="AG15" s="11">
        <v>251</v>
      </c>
      <c r="AH15" s="11">
        <v>581.39</v>
      </c>
      <c r="AI15" s="11">
        <v>1127.7</v>
      </c>
      <c r="AJ15" s="11">
        <v>2358.9499999999998</v>
      </c>
      <c r="AK15" s="11">
        <v>588.27</v>
      </c>
      <c r="AL15" s="11">
        <v>750.41</v>
      </c>
      <c r="AM15" s="11">
        <v>2527.62</v>
      </c>
      <c r="AN15" s="11">
        <v>464.04</v>
      </c>
      <c r="AO15" s="11">
        <v>1629.88</v>
      </c>
      <c r="AP15" s="11">
        <v>601.54999999999995</v>
      </c>
      <c r="AQ15" s="11">
        <v>200.12</v>
      </c>
      <c r="AR15" s="11">
        <v>339.36</v>
      </c>
      <c r="AS15" s="11">
        <v>1004.62</v>
      </c>
      <c r="AT15" s="11">
        <v>262.85000000000002</v>
      </c>
      <c r="AU15" s="11">
        <v>163.24</v>
      </c>
      <c r="AV15" s="11">
        <v>695.21</v>
      </c>
      <c r="AW15" s="11">
        <v>1388.07</v>
      </c>
      <c r="AX15" s="11">
        <v>1545.71</v>
      </c>
      <c r="AY15" s="11">
        <v>288.33</v>
      </c>
      <c r="AZ15" s="11">
        <v>501.01</v>
      </c>
      <c r="BA15" s="11">
        <v>336.38</v>
      </c>
      <c r="BB15" s="11">
        <v>914.77</v>
      </c>
      <c r="BC15" s="11">
        <v>1618.7</v>
      </c>
      <c r="BD15" s="11">
        <v>2717.69</v>
      </c>
      <c r="BE15" s="11">
        <v>2629.56</v>
      </c>
      <c r="BF15" s="11">
        <v>621.95000000000005</v>
      </c>
      <c r="BG15" s="11">
        <v>416.55</v>
      </c>
      <c r="BH15" s="11">
        <v>2386.58</v>
      </c>
      <c r="BI15" s="11">
        <v>1172.8900000000001</v>
      </c>
      <c r="BJ15" s="11">
        <v>1538.02</v>
      </c>
      <c r="BK15" s="11">
        <v>1396.57</v>
      </c>
      <c r="BL15" s="11">
        <v>236.89</v>
      </c>
      <c r="BM15" s="11">
        <v>1431.24</v>
      </c>
      <c r="BN15" s="11">
        <v>1390.66</v>
      </c>
      <c r="BO15" s="11">
        <v>303.04000000000002</v>
      </c>
      <c r="BP15" s="11">
        <v>813.45</v>
      </c>
      <c r="BQ15" s="11">
        <v>1961.33</v>
      </c>
      <c r="BR15" s="11">
        <v>1431.99</v>
      </c>
      <c r="BS15" s="11">
        <v>549.12</v>
      </c>
      <c r="BT15" s="30">
        <v>129.31</v>
      </c>
      <c r="BU15" s="28">
        <v>479.02333333333331</v>
      </c>
      <c r="BV15" s="11">
        <v>225.21</v>
      </c>
      <c r="BW15" s="11">
        <v>650.375</v>
      </c>
      <c r="BX15" s="11">
        <v>546.44000000000005</v>
      </c>
      <c r="BY15" s="11">
        <v>1687.335</v>
      </c>
      <c r="BZ15" s="11">
        <v>2236.5</v>
      </c>
      <c r="CA15" s="11">
        <v>497.69</v>
      </c>
      <c r="CB15" s="11">
        <v>450.87333333333328</v>
      </c>
      <c r="CC15" s="11">
        <v>1345.4299999999998</v>
      </c>
      <c r="CD15" s="11">
        <v>579.625</v>
      </c>
      <c r="CE15" s="11">
        <v>1508.9749999999999</v>
      </c>
      <c r="CF15" s="11">
        <v>1073.6300000000001</v>
      </c>
      <c r="CG15" s="11">
        <v>575.96400000000006</v>
      </c>
      <c r="CH15" s="11">
        <v>621.80250000000001</v>
      </c>
      <c r="CI15" s="11">
        <v>1371.6000000000001</v>
      </c>
      <c r="CJ15" s="11">
        <v>1584.3066666666666</v>
      </c>
      <c r="CK15" s="11">
        <v>1895.8999999999999</v>
      </c>
      <c r="CL15" s="30">
        <v>1525.0833333333333</v>
      </c>
      <c r="CM15" s="28">
        <v>123.07066967126421</v>
      </c>
      <c r="CN15" s="11">
        <v>77.297728944646281</v>
      </c>
      <c r="CO15" s="11">
        <v>564.80154147275482</v>
      </c>
      <c r="CP15" s="11">
        <v>49.426764004939656</v>
      </c>
      <c r="CQ15" s="11">
        <v>791.44340697866608</v>
      </c>
      <c r="CR15" s="11">
        <v>173.17045071258522</v>
      </c>
      <c r="CS15" s="11">
        <v>441.22417170866788</v>
      </c>
      <c r="CT15" s="11">
        <v>262.21194868528295</v>
      </c>
      <c r="CU15" s="11">
        <v>1671.8691313018494</v>
      </c>
      <c r="CV15" s="11">
        <v>163.4618746068943</v>
      </c>
      <c r="CW15" s="11">
        <v>170.98549075871918</v>
      </c>
      <c r="CX15" s="11">
        <v>667.62193852509017</v>
      </c>
      <c r="CY15" s="11">
        <v>496.47088532964352</v>
      </c>
      <c r="CZ15" s="11">
        <v>541.72354267805883</v>
      </c>
      <c r="DA15" s="11">
        <v>880.45711758154312</v>
      </c>
      <c r="DB15" s="11">
        <v>395.34362829484616</v>
      </c>
      <c r="DC15" s="11">
        <v>713.66287089913851</v>
      </c>
      <c r="DD15" s="30">
        <v>1046.1569700734842</v>
      </c>
    </row>
    <row r="16" spans="1:108" s="4" customFormat="1" x14ac:dyDescent="0.15">
      <c r="A16" s="10" t="s">
        <v>28</v>
      </c>
      <c r="B16" s="24" t="s">
        <v>29</v>
      </c>
      <c r="C16" s="8">
        <v>309171</v>
      </c>
      <c r="D16" s="8">
        <v>49202</v>
      </c>
      <c r="E16" s="8" t="s">
        <v>79</v>
      </c>
      <c r="F16" s="8"/>
      <c r="G16" s="8" t="s">
        <v>83</v>
      </c>
      <c r="H16" s="8">
        <v>0.791354</v>
      </c>
      <c r="I16" s="8">
        <v>0.77750300000000006</v>
      </c>
      <c r="J16" s="8">
        <v>1</v>
      </c>
      <c r="K16" s="8" t="s">
        <v>115</v>
      </c>
      <c r="L16" s="8"/>
      <c r="M16" s="8" t="s">
        <v>133</v>
      </c>
      <c r="N16" s="8"/>
      <c r="O16" s="8"/>
      <c r="P16" s="8"/>
      <c r="Q16" s="8"/>
      <c r="R16" s="9"/>
      <c r="S16" s="8"/>
      <c r="T16" s="8"/>
      <c r="U16" s="8" t="s">
        <v>133</v>
      </c>
      <c r="V16" s="8" t="s">
        <v>134</v>
      </c>
      <c r="W16" s="24"/>
      <c r="X16" s="11">
        <v>2120.48</v>
      </c>
      <c r="Y16" s="11">
        <v>3252.26</v>
      </c>
      <c r="Z16" s="11">
        <v>4511.8999999999996</v>
      </c>
      <c r="AA16" s="11">
        <v>3451.4</v>
      </c>
      <c r="AB16" s="11">
        <v>3683.92</v>
      </c>
      <c r="AC16" s="11">
        <v>2185.2199999999998</v>
      </c>
      <c r="AD16" s="11">
        <v>5564.23</v>
      </c>
      <c r="AE16" s="11">
        <v>1524.64</v>
      </c>
      <c r="AF16" s="11">
        <v>1959.32</v>
      </c>
      <c r="AG16" s="11">
        <v>1635.88</v>
      </c>
      <c r="AH16" s="11">
        <v>2136.64</v>
      </c>
      <c r="AI16" s="11">
        <v>1580.99</v>
      </c>
      <c r="AJ16" s="11">
        <v>10297.200000000001</v>
      </c>
      <c r="AK16" s="11">
        <v>1674.05</v>
      </c>
      <c r="AL16" s="11">
        <v>2618.75</v>
      </c>
      <c r="AM16" s="11">
        <v>3292.07</v>
      </c>
      <c r="AN16" s="11">
        <v>2394.89</v>
      </c>
      <c r="AO16" s="11">
        <v>4907.68</v>
      </c>
      <c r="AP16" s="11">
        <v>2626.16</v>
      </c>
      <c r="AQ16" s="11">
        <v>1270.0899999999999</v>
      </c>
      <c r="AR16" s="11">
        <v>5793.55</v>
      </c>
      <c r="AS16" s="11">
        <v>1743.65</v>
      </c>
      <c r="AT16" s="11">
        <v>3458.06</v>
      </c>
      <c r="AU16" s="11">
        <v>3414.64</v>
      </c>
      <c r="AV16" s="11">
        <v>2963.41</v>
      </c>
      <c r="AW16" s="11">
        <v>3028.71</v>
      </c>
      <c r="AX16" s="11">
        <v>8822.15</v>
      </c>
      <c r="AY16" s="11">
        <v>1978.01</v>
      </c>
      <c r="AZ16" s="11">
        <v>4982.54</v>
      </c>
      <c r="BA16" s="11">
        <v>4478.59</v>
      </c>
      <c r="BB16" s="11">
        <v>5607.78</v>
      </c>
      <c r="BC16" s="11">
        <v>6332.28</v>
      </c>
      <c r="BD16" s="11">
        <v>7460.01</v>
      </c>
      <c r="BE16" s="11">
        <v>7948.61</v>
      </c>
      <c r="BF16" s="11">
        <v>3976.72</v>
      </c>
      <c r="BG16" s="11">
        <v>2251.5300000000002</v>
      </c>
      <c r="BH16" s="11">
        <v>2112.73</v>
      </c>
      <c r="BI16" s="11">
        <v>2383.36</v>
      </c>
      <c r="BJ16" s="11">
        <v>2543.88</v>
      </c>
      <c r="BK16" s="11">
        <v>3802.32</v>
      </c>
      <c r="BL16" s="11">
        <v>1470.23</v>
      </c>
      <c r="BM16" s="11">
        <v>5445.12</v>
      </c>
      <c r="BN16" s="11">
        <v>13256.6</v>
      </c>
      <c r="BO16" s="11">
        <v>1780.6</v>
      </c>
      <c r="BP16" s="11">
        <v>2875.34</v>
      </c>
      <c r="BQ16" s="11">
        <v>2419.16</v>
      </c>
      <c r="BR16" s="11">
        <v>1491.69</v>
      </c>
      <c r="BS16" s="11">
        <v>5004.0600000000004</v>
      </c>
      <c r="BT16" s="30">
        <v>1360.38</v>
      </c>
      <c r="BU16" s="28">
        <v>1794.6366666666665</v>
      </c>
      <c r="BV16" s="11">
        <v>3214.6766666666663</v>
      </c>
      <c r="BW16" s="11">
        <v>2444.0700000000002</v>
      </c>
      <c r="BX16" s="11">
        <v>3324.2699999999995</v>
      </c>
      <c r="BY16" s="11">
        <v>2516.1950000000002</v>
      </c>
      <c r="BZ16" s="11">
        <v>6990.56</v>
      </c>
      <c r="CA16" s="11">
        <v>1663.9166666666667</v>
      </c>
      <c r="CB16" s="11">
        <v>3956.7866666666664</v>
      </c>
      <c r="CC16" s="11">
        <v>3353.355</v>
      </c>
      <c r="CD16" s="11">
        <v>2679.1499999999996</v>
      </c>
      <c r="CE16" s="11">
        <v>3968.1950000000002</v>
      </c>
      <c r="CF16" s="11">
        <v>5724.1549999999997</v>
      </c>
      <c r="CG16" s="11">
        <v>5009.2939999999999</v>
      </c>
      <c r="CH16" s="11">
        <v>3488.9600000000005</v>
      </c>
      <c r="CI16" s="11">
        <v>3531.9500000000003</v>
      </c>
      <c r="CJ16" s="11">
        <v>3711.6</v>
      </c>
      <c r="CK16" s="11">
        <v>3831.86</v>
      </c>
      <c r="CL16" s="30">
        <v>5584.9966666666669</v>
      </c>
      <c r="CM16" s="28">
        <v>346.40632533678382</v>
      </c>
      <c r="CN16" s="11">
        <v>2036.3677924268341</v>
      </c>
      <c r="CO16" s="11">
        <v>1142.9532589743119</v>
      </c>
      <c r="CP16" s="11">
        <v>1679.5624530811594</v>
      </c>
      <c r="CQ16" s="11">
        <v>1322.5795945991299</v>
      </c>
      <c r="CR16" s="11">
        <v>4676.2951338853718</v>
      </c>
      <c r="CS16" s="11">
        <v>360.63240971012846</v>
      </c>
      <c r="CT16" s="11">
        <v>1645.1094115691337</v>
      </c>
      <c r="CU16" s="11">
        <v>86.670078170034927</v>
      </c>
      <c r="CV16" s="11">
        <v>402.00434724017919</v>
      </c>
      <c r="CW16" s="11">
        <v>1328.6324286460883</v>
      </c>
      <c r="CX16" s="11">
        <v>4381.2265451640351</v>
      </c>
      <c r="CY16" s="11">
        <v>4871.4609840149596</v>
      </c>
      <c r="CZ16" s="11">
        <v>1756.4790896373715</v>
      </c>
      <c r="DA16" s="11">
        <v>1837.7149247639022</v>
      </c>
      <c r="DB16" s="11">
        <v>2269.6460421836709</v>
      </c>
      <c r="DC16" s="11">
        <v>3185.8092011135891</v>
      </c>
      <c r="DD16" s="30">
        <v>2133.3180140413506</v>
      </c>
    </row>
    <row r="17" spans="1:108" s="4" customFormat="1" x14ac:dyDescent="0.15">
      <c r="A17" s="10" t="s">
        <v>30</v>
      </c>
      <c r="B17" s="24" t="s">
        <v>31</v>
      </c>
      <c r="C17" s="8">
        <v>302991</v>
      </c>
      <c r="D17" s="8">
        <v>55031</v>
      </c>
      <c r="E17" s="8" t="s">
        <v>81</v>
      </c>
      <c r="F17" s="8" t="s">
        <v>84</v>
      </c>
      <c r="G17" s="8" t="s">
        <v>84</v>
      </c>
      <c r="H17" s="8">
        <v>51.271599999999999</v>
      </c>
      <c r="I17" s="8">
        <v>0.51363300000000001</v>
      </c>
      <c r="J17" s="8">
        <v>1</v>
      </c>
      <c r="K17" s="8" t="s">
        <v>135</v>
      </c>
      <c r="L17" s="8"/>
      <c r="M17" s="8" t="s">
        <v>136</v>
      </c>
      <c r="N17" s="8"/>
      <c r="O17" s="8"/>
      <c r="P17" s="8"/>
      <c r="Q17" s="8"/>
      <c r="R17" s="9"/>
      <c r="S17" s="8"/>
      <c r="T17" s="8"/>
      <c r="U17" s="8" t="s">
        <v>136</v>
      </c>
      <c r="V17" s="8" t="s">
        <v>137</v>
      </c>
      <c r="W17" s="24"/>
      <c r="X17" s="11">
        <v>10463.9</v>
      </c>
      <c r="Y17" s="11">
        <v>8794.09</v>
      </c>
      <c r="Z17" s="11">
        <v>12105.6</v>
      </c>
      <c r="AA17" s="11">
        <v>16850.900000000001</v>
      </c>
      <c r="AB17" s="11">
        <v>17300.7</v>
      </c>
      <c r="AC17" s="11">
        <v>3625.85</v>
      </c>
      <c r="AD17" s="11">
        <v>11548.9</v>
      </c>
      <c r="AE17" s="11">
        <v>5847.33</v>
      </c>
      <c r="AF17" s="11">
        <v>5615.09</v>
      </c>
      <c r="AG17" s="11">
        <v>4898.8500000000004</v>
      </c>
      <c r="AH17" s="11">
        <v>2720.32</v>
      </c>
      <c r="AI17" s="11">
        <v>8992.99</v>
      </c>
      <c r="AJ17" s="11">
        <v>17436.5</v>
      </c>
      <c r="AK17" s="11">
        <v>7101.88</v>
      </c>
      <c r="AL17" s="11">
        <v>8131.92</v>
      </c>
      <c r="AM17" s="11">
        <v>6982.36</v>
      </c>
      <c r="AN17" s="11">
        <v>12792</v>
      </c>
      <c r="AO17" s="11">
        <v>15001.8</v>
      </c>
      <c r="AP17" s="11">
        <v>14966.6</v>
      </c>
      <c r="AQ17" s="11">
        <v>4138.24</v>
      </c>
      <c r="AR17" s="11">
        <v>6106.06</v>
      </c>
      <c r="AS17" s="11">
        <v>364.49</v>
      </c>
      <c r="AT17" s="11">
        <v>6175.42</v>
      </c>
      <c r="AU17" s="11">
        <v>4530.4799999999996</v>
      </c>
      <c r="AV17" s="11">
        <v>1467.87</v>
      </c>
      <c r="AW17" s="11">
        <v>9333.1299999999992</v>
      </c>
      <c r="AX17" s="11">
        <v>15238</v>
      </c>
      <c r="AY17" s="11">
        <v>5268.09</v>
      </c>
      <c r="AZ17" s="11">
        <v>37.22</v>
      </c>
      <c r="BA17" s="11">
        <v>33.159999999999997</v>
      </c>
      <c r="BB17" s="11">
        <v>37.96</v>
      </c>
      <c r="BC17" s="11">
        <v>30.65</v>
      </c>
      <c r="BD17" s="11">
        <v>49.25</v>
      </c>
      <c r="BE17" s="11">
        <v>464.22</v>
      </c>
      <c r="BF17" s="11">
        <v>94.22</v>
      </c>
      <c r="BG17" s="11">
        <v>72.03</v>
      </c>
      <c r="BH17" s="11">
        <v>34.9</v>
      </c>
      <c r="BI17" s="11">
        <v>181.2</v>
      </c>
      <c r="BJ17" s="11">
        <v>155.80000000000001</v>
      </c>
      <c r="BK17" s="11">
        <v>805.41</v>
      </c>
      <c r="BL17" s="11">
        <v>235.56</v>
      </c>
      <c r="BM17" s="11">
        <v>79.099999999999994</v>
      </c>
      <c r="BN17" s="11">
        <v>77.459999999999994</v>
      </c>
      <c r="BO17" s="11">
        <v>58.32</v>
      </c>
      <c r="BP17" s="11">
        <v>36.340000000000003</v>
      </c>
      <c r="BQ17" s="11">
        <v>41.89</v>
      </c>
      <c r="BR17" s="11">
        <v>113.39</v>
      </c>
      <c r="BS17" s="11">
        <v>769.93</v>
      </c>
      <c r="BT17" s="30">
        <v>158.28</v>
      </c>
      <c r="BU17" s="28">
        <v>5525.02</v>
      </c>
      <c r="BV17" s="11">
        <v>9209.2966666666671</v>
      </c>
      <c r="BW17" s="11">
        <v>6846.47</v>
      </c>
      <c r="BX17" s="11">
        <v>7412.96</v>
      </c>
      <c r="BY17" s="11">
        <v>12921.945</v>
      </c>
      <c r="BZ17" s="11">
        <v>17368.599999999999</v>
      </c>
      <c r="CA17" s="11">
        <v>3256.94</v>
      </c>
      <c r="CB17" s="11">
        <v>6804.4666666666672</v>
      </c>
      <c r="CC17" s="11">
        <v>5756.42</v>
      </c>
      <c r="CD17" s="11">
        <v>7129.9349999999995</v>
      </c>
      <c r="CE17" s="11">
        <v>12167.465</v>
      </c>
      <c r="CF17" s="11">
        <v>15102.3</v>
      </c>
      <c r="CG17" s="11">
        <v>120.548</v>
      </c>
      <c r="CH17" s="11">
        <v>60.652499999999996</v>
      </c>
      <c r="CI17" s="11">
        <v>36.4</v>
      </c>
      <c r="CJ17" s="11">
        <v>84.58</v>
      </c>
      <c r="CK17" s="11">
        <v>106.14666666666666</v>
      </c>
      <c r="CL17" s="30">
        <v>679.85333333333335</v>
      </c>
      <c r="CM17" s="28">
        <v>1760.28660799882</v>
      </c>
      <c r="CN17" s="11">
        <v>3159.5960852668059</v>
      </c>
      <c r="CO17" s="11">
        <v>2754.3506183490886</v>
      </c>
      <c r="CP17" s="11">
        <v>6636.3951313344814</v>
      </c>
      <c r="CQ17" s="11">
        <v>5556.3814469535937</v>
      </c>
      <c r="CR17" s="11">
        <v>96.025100885132645</v>
      </c>
      <c r="CS17" s="11">
        <v>2567.847446305952</v>
      </c>
      <c r="CT17" s="11">
        <v>1150.1312823036042</v>
      </c>
      <c r="CU17" s="11">
        <v>1733.740974655668</v>
      </c>
      <c r="CV17" s="11">
        <v>8007.3691140380188</v>
      </c>
      <c r="CW17" s="11">
        <v>4008.3549973087456</v>
      </c>
      <c r="CX17" s="11">
        <v>191.90878041402874</v>
      </c>
      <c r="CY17" s="11">
        <v>77.692919368498451</v>
      </c>
      <c r="CZ17" s="11">
        <v>20.256981306864731</v>
      </c>
      <c r="DA17" s="11">
        <v>1.5308820986607701</v>
      </c>
      <c r="DB17" s="11">
        <v>83.863893899579907</v>
      </c>
      <c r="DC17" s="11">
        <v>53.643033409132805</v>
      </c>
      <c r="DD17" s="30">
        <v>187.58467003818134</v>
      </c>
    </row>
    <row r="18" spans="1:108" s="19" customFormat="1" ht="14" thickBot="1" x14ac:dyDescent="0.2">
      <c r="A18" s="10" t="s">
        <v>32</v>
      </c>
      <c r="B18" s="24" t="s">
        <v>33</v>
      </c>
      <c r="C18" s="10">
        <v>300183</v>
      </c>
      <c r="D18" s="10">
        <v>46929</v>
      </c>
      <c r="E18" s="10" t="s">
        <v>85</v>
      </c>
      <c r="F18" s="10" t="s">
        <v>80</v>
      </c>
      <c r="G18" s="10" t="s">
        <v>80</v>
      </c>
      <c r="H18" s="10">
        <v>15.564500000000001</v>
      </c>
      <c r="I18" s="10">
        <v>1.3643799999999999</v>
      </c>
      <c r="J18" s="10">
        <v>1</v>
      </c>
      <c r="K18" s="10" t="s">
        <v>138</v>
      </c>
      <c r="L18" s="10"/>
      <c r="M18" s="10" t="s">
        <v>133</v>
      </c>
      <c r="N18" s="10"/>
      <c r="O18" s="10"/>
      <c r="P18" s="10"/>
      <c r="Q18" s="10"/>
      <c r="R18" s="34"/>
      <c r="S18" s="10"/>
      <c r="T18" s="10"/>
      <c r="U18" s="10" t="s">
        <v>133</v>
      </c>
      <c r="V18" s="10" t="s">
        <v>139</v>
      </c>
      <c r="W18" s="24"/>
      <c r="X18" s="28">
        <v>568.33000000000004</v>
      </c>
      <c r="Y18" s="28">
        <v>546.27</v>
      </c>
      <c r="Z18" s="28">
        <v>445.09</v>
      </c>
      <c r="AA18" s="28">
        <v>512.9</v>
      </c>
      <c r="AB18" s="28">
        <v>563.83000000000004</v>
      </c>
      <c r="AC18" s="28">
        <v>699.83</v>
      </c>
      <c r="AD18" s="28">
        <v>566.6</v>
      </c>
      <c r="AE18" s="28">
        <v>755.32</v>
      </c>
      <c r="AF18" s="28">
        <v>390.65</v>
      </c>
      <c r="AG18" s="28">
        <v>331.57</v>
      </c>
      <c r="AH18" s="28">
        <v>198.06</v>
      </c>
      <c r="AI18" s="28">
        <v>407.54</v>
      </c>
      <c r="AJ18" s="28">
        <v>439.69</v>
      </c>
      <c r="AK18" s="28">
        <v>999.08</v>
      </c>
      <c r="AL18" s="28">
        <v>557.29999999999995</v>
      </c>
      <c r="AM18" s="28">
        <v>420.68</v>
      </c>
      <c r="AN18" s="28">
        <v>600.5</v>
      </c>
      <c r="AO18" s="28">
        <v>499.83</v>
      </c>
      <c r="AP18" s="28">
        <v>433.42</v>
      </c>
      <c r="AQ18" s="28">
        <v>868.23</v>
      </c>
      <c r="AR18" s="28">
        <v>504.95</v>
      </c>
      <c r="AS18" s="28">
        <v>87.74</v>
      </c>
      <c r="AT18" s="28">
        <v>545.49</v>
      </c>
      <c r="AU18" s="28">
        <v>337.73</v>
      </c>
      <c r="AV18" s="28">
        <v>121.07</v>
      </c>
      <c r="AW18" s="28">
        <v>408.54</v>
      </c>
      <c r="AX18" s="28">
        <v>411.1</v>
      </c>
      <c r="AY18" s="28">
        <v>1013.55</v>
      </c>
      <c r="AZ18" s="28">
        <v>42.18</v>
      </c>
      <c r="BA18" s="28">
        <v>4.99</v>
      </c>
      <c r="BB18" s="28">
        <v>5.22</v>
      </c>
      <c r="BC18" s="28">
        <v>5.44</v>
      </c>
      <c r="BD18" s="28">
        <v>10.53</v>
      </c>
      <c r="BE18" s="28">
        <v>48.43</v>
      </c>
      <c r="BF18" s="28">
        <v>123.01</v>
      </c>
      <c r="BG18" s="28">
        <v>14.09</v>
      </c>
      <c r="BH18" s="28">
        <v>9.86</v>
      </c>
      <c r="BI18" s="28">
        <v>20.22</v>
      </c>
      <c r="BJ18" s="28">
        <v>17.899999999999999</v>
      </c>
      <c r="BK18" s="28">
        <v>37.28</v>
      </c>
      <c r="BL18" s="28">
        <v>168.33</v>
      </c>
      <c r="BM18" s="28">
        <v>10.46</v>
      </c>
      <c r="BN18" s="28">
        <v>7.82</v>
      </c>
      <c r="BO18" s="28">
        <v>16.07</v>
      </c>
      <c r="BP18" s="28">
        <v>10.94</v>
      </c>
      <c r="BQ18" s="28">
        <v>6.93</v>
      </c>
      <c r="BR18" s="28">
        <v>21.24</v>
      </c>
      <c r="BS18" s="28">
        <v>83.08</v>
      </c>
      <c r="BT18" s="30">
        <v>21.91</v>
      </c>
      <c r="BU18" s="28">
        <v>818.07666666666671</v>
      </c>
      <c r="BV18" s="28">
        <v>508.52666666666664</v>
      </c>
      <c r="BW18" s="28">
        <v>438.91999999999996</v>
      </c>
      <c r="BX18" s="28">
        <v>321.57499999999999</v>
      </c>
      <c r="BY18" s="28">
        <v>460.22</v>
      </c>
      <c r="BZ18" s="28">
        <v>501.76</v>
      </c>
      <c r="CA18" s="28">
        <v>656.50666666666666</v>
      </c>
      <c r="CB18" s="28">
        <v>535.9133333333333</v>
      </c>
      <c r="CC18" s="28">
        <v>379.20500000000004</v>
      </c>
      <c r="CD18" s="28">
        <v>360.78499999999997</v>
      </c>
      <c r="CE18" s="28">
        <v>454.185</v>
      </c>
      <c r="CF18" s="28">
        <v>422.26</v>
      </c>
      <c r="CG18" s="28">
        <v>72.650000000000006</v>
      </c>
      <c r="CH18" s="28">
        <v>11.4025</v>
      </c>
      <c r="CI18" s="28">
        <v>8.673333333333332</v>
      </c>
      <c r="CJ18" s="28">
        <v>10.863333333333335</v>
      </c>
      <c r="CK18" s="28">
        <v>16.556666666666668</v>
      </c>
      <c r="CL18" s="30">
        <v>56.263333333333343</v>
      </c>
      <c r="CM18" s="28">
        <v>159.18994953618613</v>
      </c>
      <c r="CN18" s="28">
        <v>102.0878525258189</v>
      </c>
      <c r="CO18" s="28">
        <v>151.81582592075191</v>
      </c>
      <c r="CP18" s="28">
        <v>174.67658815651282</v>
      </c>
      <c r="CQ18" s="28">
        <v>74.500770465814128</v>
      </c>
      <c r="CR18" s="28">
        <v>87.780235816498589</v>
      </c>
      <c r="CS18" s="28">
        <v>497.8966925310242</v>
      </c>
      <c r="CT18" s="28">
        <v>27.457513240155834</v>
      </c>
      <c r="CU18" s="28">
        <v>58.65450749942368</v>
      </c>
      <c r="CV18" s="28">
        <v>339.00820410426655</v>
      </c>
      <c r="CW18" s="28">
        <v>64.5517780545199</v>
      </c>
      <c r="CX18" s="28">
        <v>15.782623356083736</v>
      </c>
      <c r="CY18" s="28">
        <v>69.635998951691661</v>
      </c>
      <c r="CZ18" s="28">
        <v>4.8654110823238792</v>
      </c>
      <c r="DA18" s="28">
        <v>3.0390349345365144</v>
      </c>
      <c r="DB18" s="28">
        <v>8.1372866075451284</v>
      </c>
      <c r="DC18" s="28">
        <v>5.479911799776823</v>
      </c>
      <c r="DD18" s="30">
        <v>23.88369387957675</v>
      </c>
    </row>
    <row r="19" spans="1:108" s="35" customFormat="1" ht="14" thickBot="1" x14ac:dyDescent="0.2">
      <c r="A19" s="36" t="s">
        <v>34</v>
      </c>
      <c r="B19" s="42" t="s">
        <v>35</v>
      </c>
      <c r="C19" s="36">
        <v>305020</v>
      </c>
      <c r="D19" s="36">
        <v>51183</v>
      </c>
      <c r="E19" s="36" t="s">
        <v>79</v>
      </c>
      <c r="F19" s="36" t="s">
        <v>80</v>
      </c>
      <c r="G19" s="36" t="s">
        <v>80</v>
      </c>
      <c r="H19" s="36">
        <v>10.7104</v>
      </c>
      <c r="I19" s="36">
        <v>0.63676999999999995</v>
      </c>
      <c r="J19" s="36">
        <v>0</v>
      </c>
      <c r="K19" s="36" t="s">
        <v>135</v>
      </c>
      <c r="L19" s="36" t="s">
        <v>140</v>
      </c>
      <c r="M19" s="36" t="s">
        <v>133</v>
      </c>
      <c r="N19" s="36"/>
      <c r="O19" s="36"/>
      <c r="P19" s="36" t="s">
        <v>141</v>
      </c>
      <c r="Q19" s="36" t="s">
        <v>142</v>
      </c>
      <c r="R19" s="37" t="s">
        <v>143</v>
      </c>
      <c r="S19" s="36" t="s">
        <v>144</v>
      </c>
      <c r="T19" s="36" t="s">
        <v>145</v>
      </c>
      <c r="U19" s="36" t="s">
        <v>146</v>
      </c>
      <c r="V19" s="36" t="s">
        <v>147</v>
      </c>
      <c r="W19" s="42"/>
      <c r="X19" s="38">
        <v>2299.4</v>
      </c>
      <c r="Y19" s="38">
        <v>3662.68</v>
      </c>
      <c r="Z19" s="38">
        <v>7540.36</v>
      </c>
      <c r="AA19" s="38">
        <v>3667.64</v>
      </c>
      <c r="AB19" s="38">
        <v>4252.26</v>
      </c>
      <c r="AC19" s="38">
        <v>1471.82</v>
      </c>
      <c r="AD19" s="38">
        <v>2999.56</v>
      </c>
      <c r="AE19" s="38">
        <v>1549.95</v>
      </c>
      <c r="AF19" s="38">
        <v>1951.93</v>
      </c>
      <c r="AG19" s="38">
        <v>1876.23</v>
      </c>
      <c r="AH19" s="38">
        <v>1394.39</v>
      </c>
      <c r="AI19" s="38">
        <v>1583.29</v>
      </c>
      <c r="AJ19" s="38">
        <v>5071.3599999999997</v>
      </c>
      <c r="AK19" s="38">
        <v>3056.42</v>
      </c>
      <c r="AL19" s="38">
        <v>3034.55</v>
      </c>
      <c r="AM19" s="38">
        <v>3149.96</v>
      </c>
      <c r="AN19" s="38">
        <v>5401.37</v>
      </c>
      <c r="AO19" s="38">
        <v>4097.05</v>
      </c>
      <c r="AP19" s="38">
        <v>2019.55</v>
      </c>
      <c r="AQ19" s="38">
        <v>1702.07</v>
      </c>
      <c r="AR19" s="38">
        <v>1606.11</v>
      </c>
      <c r="AS19" s="38">
        <v>882.25</v>
      </c>
      <c r="AT19" s="38">
        <v>1719.83</v>
      </c>
      <c r="AU19" s="38">
        <v>2100.1799999999998</v>
      </c>
      <c r="AV19" s="38">
        <v>1045.29</v>
      </c>
      <c r="AW19" s="38">
        <v>1558.37</v>
      </c>
      <c r="AX19" s="38">
        <v>3874.52</v>
      </c>
      <c r="AY19" s="38">
        <v>2682.02</v>
      </c>
      <c r="AZ19" s="38">
        <v>241.23</v>
      </c>
      <c r="BA19" s="38">
        <v>13.33</v>
      </c>
      <c r="BB19" s="38">
        <v>15.61</v>
      </c>
      <c r="BC19" s="38">
        <v>12.73</v>
      </c>
      <c r="BD19" s="38">
        <v>105.34</v>
      </c>
      <c r="BE19" s="38">
        <v>1410.72</v>
      </c>
      <c r="BF19" s="38">
        <v>935.41</v>
      </c>
      <c r="BG19" s="38">
        <v>33.450000000000003</v>
      </c>
      <c r="BH19" s="38">
        <v>13.73</v>
      </c>
      <c r="BI19" s="38">
        <v>63.47</v>
      </c>
      <c r="BJ19" s="38">
        <v>77.89</v>
      </c>
      <c r="BK19" s="38">
        <v>541.87</v>
      </c>
      <c r="BL19" s="38">
        <v>570.19000000000005</v>
      </c>
      <c r="BM19" s="38">
        <v>63.95</v>
      </c>
      <c r="BN19" s="38">
        <v>22.38</v>
      </c>
      <c r="BO19" s="38">
        <v>18.86</v>
      </c>
      <c r="BP19" s="38">
        <v>19.260000000000002</v>
      </c>
      <c r="BQ19" s="38">
        <v>13.96</v>
      </c>
      <c r="BR19" s="38">
        <v>46.29</v>
      </c>
      <c r="BS19" s="38">
        <v>926.82</v>
      </c>
      <c r="BT19" s="45">
        <v>262.98</v>
      </c>
      <c r="BU19" s="38">
        <v>2026.0633333333335</v>
      </c>
      <c r="BV19" s="38">
        <v>2416.9633333333336</v>
      </c>
      <c r="BW19" s="38">
        <v>2769.4549999999999</v>
      </c>
      <c r="BX19" s="38">
        <v>4467.375</v>
      </c>
      <c r="BY19" s="38">
        <v>2625.4650000000001</v>
      </c>
      <c r="BZ19" s="38">
        <v>4661.8099999999995</v>
      </c>
      <c r="CA19" s="38">
        <v>1755.4466666666667</v>
      </c>
      <c r="CB19" s="38">
        <v>2120.1633333333334</v>
      </c>
      <c r="CC19" s="38">
        <v>2625.0699999999997</v>
      </c>
      <c r="CD19" s="38">
        <v>3223.33</v>
      </c>
      <c r="CE19" s="38">
        <v>2827.71</v>
      </c>
      <c r="CF19" s="38">
        <v>2947.0349999999999</v>
      </c>
      <c r="CG19" s="38">
        <v>406.43799999999999</v>
      </c>
      <c r="CH19" s="38">
        <v>32.397500000000001</v>
      </c>
      <c r="CI19" s="38">
        <v>16.2</v>
      </c>
      <c r="CJ19" s="38">
        <v>30.053333333333331</v>
      </c>
      <c r="CK19" s="38">
        <v>76.506666666666675</v>
      </c>
      <c r="CL19" s="45">
        <v>959.8033333333334</v>
      </c>
      <c r="CM19" s="38">
        <v>893.16975969483678</v>
      </c>
      <c r="CN19" s="38">
        <v>533.6178475588415</v>
      </c>
      <c r="CO19" s="38">
        <v>1263.2109092507076</v>
      </c>
      <c r="CP19" s="38">
        <v>4345.8570639690843</v>
      </c>
      <c r="CQ19" s="38">
        <v>1473.858019366179</v>
      </c>
      <c r="CR19" s="38">
        <v>579.19116446990074</v>
      </c>
      <c r="CS19" s="38">
        <v>901.07148142271888</v>
      </c>
      <c r="CT19" s="38">
        <v>793.9208346764392</v>
      </c>
      <c r="CU19" s="38">
        <v>742.30655675401624</v>
      </c>
      <c r="CV19" s="38">
        <v>3080.2137073910958</v>
      </c>
      <c r="CW19" s="38">
        <v>1795.1178432626639</v>
      </c>
      <c r="CX19" s="38">
        <v>1311.6618658976106</v>
      </c>
      <c r="CY19" s="38">
        <v>354.25997610511968</v>
      </c>
      <c r="CZ19" s="38">
        <v>22.682603282398311</v>
      </c>
      <c r="DA19" s="38">
        <v>2.8118143608709283</v>
      </c>
      <c r="DB19" s="38">
        <v>28.946216217898556</v>
      </c>
      <c r="DC19" s="38">
        <v>29.549294971848877</v>
      </c>
      <c r="DD19" s="45">
        <v>435.36307357576061</v>
      </c>
    </row>
    <row r="20" spans="1:108" s="4" customFormat="1" x14ac:dyDescent="0.15">
      <c r="A20" s="10" t="s">
        <v>36</v>
      </c>
      <c r="B20" s="24" t="s">
        <v>37</v>
      </c>
      <c r="C20" s="8">
        <v>310383</v>
      </c>
      <c r="D20" s="8">
        <v>54656</v>
      </c>
      <c r="E20" s="8" t="s">
        <v>86</v>
      </c>
      <c r="F20" s="8" t="s">
        <v>80</v>
      </c>
      <c r="G20" s="8" t="s">
        <v>80</v>
      </c>
      <c r="H20" s="8">
        <v>3.95059</v>
      </c>
      <c r="I20" s="8">
        <v>1.1472100000000001</v>
      </c>
      <c r="J20" s="8">
        <v>0</v>
      </c>
      <c r="K20" s="8" t="s">
        <v>135</v>
      </c>
      <c r="L20" s="8"/>
      <c r="M20" s="8" t="s">
        <v>148</v>
      </c>
      <c r="N20" s="8"/>
      <c r="O20" s="8"/>
      <c r="P20" s="8" t="s">
        <v>149</v>
      </c>
      <c r="Q20" s="8" t="s">
        <v>150</v>
      </c>
      <c r="R20" s="9"/>
      <c r="S20" s="8"/>
      <c r="T20" s="8"/>
      <c r="U20" s="8" t="s">
        <v>133</v>
      </c>
      <c r="V20" s="8" t="s">
        <v>151</v>
      </c>
      <c r="W20" s="24"/>
      <c r="X20" s="11">
        <v>321.47000000000003</v>
      </c>
      <c r="Y20" s="11">
        <v>1184.1400000000001</v>
      </c>
      <c r="Z20" s="11">
        <v>3159.48</v>
      </c>
      <c r="AA20" s="11">
        <v>119.79</v>
      </c>
      <c r="AB20" s="11">
        <v>174.96</v>
      </c>
      <c r="AC20" s="11">
        <v>317.47000000000003</v>
      </c>
      <c r="AD20" s="11">
        <v>220.83</v>
      </c>
      <c r="AE20" s="11">
        <v>349.77</v>
      </c>
      <c r="AF20" s="11">
        <v>1534.3</v>
      </c>
      <c r="AG20" s="11">
        <v>4487.1400000000003</v>
      </c>
      <c r="AH20" s="11">
        <v>2177.04</v>
      </c>
      <c r="AI20" s="11">
        <v>476.08</v>
      </c>
      <c r="AJ20" s="11">
        <v>161.56</v>
      </c>
      <c r="AK20" s="11">
        <v>429.04</v>
      </c>
      <c r="AL20" s="11">
        <v>298.01</v>
      </c>
      <c r="AM20" s="11">
        <v>676.01</v>
      </c>
      <c r="AN20" s="11">
        <v>651.23</v>
      </c>
      <c r="AO20" s="11">
        <v>45.2</v>
      </c>
      <c r="AP20" s="11">
        <v>140.01</v>
      </c>
      <c r="AQ20" s="11">
        <v>577.76</v>
      </c>
      <c r="AR20" s="11">
        <v>107.88</v>
      </c>
      <c r="AS20" s="11">
        <v>175.34</v>
      </c>
      <c r="AT20" s="11">
        <v>435.17</v>
      </c>
      <c r="AU20" s="11">
        <v>2755.44</v>
      </c>
      <c r="AV20" s="11">
        <v>954.77</v>
      </c>
      <c r="AW20" s="11">
        <v>208.86</v>
      </c>
      <c r="AX20" s="11">
        <v>104.72</v>
      </c>
      <c r="AY20" s="11">
        <v>193.61</v>
      </c>
      <c r="AZ20" s="11">
        <v>70.5</v>
      </c>
      <c r="BA20" s="11">
        <v>146.77000000000001</v>
      </c>
      <c r="BB20" s="11">
        <v>186.42</v>
      </c>
      <c r="BC20" s="11">
        <v>514.63</v>
      </c>
      <c r="BD20" s="11">
        <v>82.44</v>
      </c>
      <c r="BE20" s="11">
        <v>72.260000000000005</v>
      </c>
      <c r="BF20" s="11">
        <v>151.5</v>
      </c>
      <c r="BG20" s="11">
        <v>226.43</v>
      </c>
      <c r="BH20" s="11">
        <v>188.91</v>
      </c>
      <c r="BI20" s="11">
        <v>220.02</v>
      </c>
      <c r="BJ20" s="11">
        <v>132.84</v>
      </c>
      <c r="BK20" s="11">
        <v>126.07</v>
      </c>
      <c r="BL20" s="11">
        <v>200.08</v>
      </c>
      <c r="BM20" s="11">
        <v>144</v>
      </c>
      <c r="BN20" s="11">
        <v>36.19</v>
      </c>
      <c r="BO20" s="11">
        <v>301.85000000000002</v>
      </c>
      <c r="BP20" s="11">
        <v>143.11000000000001</v>
      </c>
      <c r="BQ20" s="11">
        <v>565.23</v>
      </c>
      <c r="BR20" s="11">
        <v>322.41000000000003</v>
      </c>
      <c r="BS20" s="11">
        <v>144.07</v>
      </c>
      <c r="BT20" s="30">
        <v>283.83999999999997</v>
      </c>
      <c r="BU20" s="28">
        <v>365.42666666666668</v>
      </c>
      <c r="BV20" s="11">
        <v>692.19999999999993</v>
      </c>
      <c r="BW20" s="11">
        <v>2835.6400000000003</v>
      </c>
      <c r="BX20" s="11">
        <v>2668.26</v>
      </c>
      <c r="BY20" s="11">
        <v>297.935</v>
      </c>
      <c r="BZ20" s="11">
        <v>168.26</v>
      </c>
      <c r="CA20" s="11">
        <v>315.57</v>
      </c>
      <c r="CB20" s="11">
        <v>280.3533333333333</v>
      </c>
      <c r="CC20" s="11">
        <v>1715.7249999999999</v>
      </c>
      <c r="CD20" s="11">
        <v>803</v>
      </c>
      <c r="CE20" s="11">
        <v>127.03</v>
      </c>
      <c r="CF20" s="11">
        <v>122.36499999999999</v>
      </c>
      <c r="CG20" s="11">
        <v>148.422</v>
      </c>
      <c r="CH20" s="11">
        <v>204.76250000000002</v>
      </c>
      <c r="CI20" s="11">
        <v>172.81333333333336</v>
      </c>
      <c r="CJ20" s="11">
        <v>433.29333333333335</v>
      </c>
      <c r="CK20" s="11">
        <v>179.23000000000002</v>
      </c>
      <c r="CL20" s="30">
        <v>114.13333333333333</v>
      </c>
      <c r="CM20" s="28">
        <v>57.409185966475412</v>
      </c>
      <c r="CN20" s="11">
        <v>731.01396012661758</v>
      </c>
      <c r="CO20" s="11">
        <v>2335.5736982591666</v>
      </c>
      <c r="CP20" s="11">
        <v>694.6899861089114</v>
      </c>
      <c r="CQ20" s="11">
        <v>251.93507506895497</v>
      </c>
      <c r="CR20" s="11">
        <v>9.4752308678997412</v>
      </c>
      <c r="CS20" s="11">
        <v>227.24688182679208</v>
      </c>
      <c r="CT20" s="11">
        <v>164.35785479657906</v>
      </c>
      <c r="CU20" s="11">
        <v>1470.3790540027428</v>
      </c>
      <c r="CV20" s="11">
        <v>214.63519236136449</v>
      </c>
      <c r="CW20" s="11">
        <v>115.72509580899039</v>
      </c>
      <c r="CX20" s="11">
        <v>24.953798308073218</v>
      </c>
      <c r="CY20" s="11">
        <v>99.604113469273969</v>
      </c>
      <c r="CZ20" s="11">
        <v>75.167977834092838</v>
      </c>
      <c r="DA20" s="11">
        <v>25.753951800322195</v>
      </c>
      <c r="DB20" s="11">
        <v>186.42485358270591</v>
      </c>
      <c r="DC20" s="11">
        <v>126.53230536112109</v>
      </c>
      <c r="DD20" s="30">
        <v>37.363512058334891</v>
      </c>
    </row>
    <row r="21" spans="1:108" s="19" customFormat="1" ht="14" thickBot="1" x14ac:dyDescent="0.2">
      <c r="A21" s="10" t="s">
        <v>38</v>
      </c>
      <c r="B21" s="24" t="s">
        <v>1</v>
      </c>
      <c r="C21" s="10">
        <v>308570</v>
      </c>
      <c r="D21" s="10"/>
      <c r="E21" s="10" t="s">
        <v>81</v>
      </c>
      <c r="F21" s="10" t="s">
        <v>82</v>
      </c>
      <c r="G21" s="10"/>
      <c r="H21" s="10">
        <v>1.2370099999999999</v>
      </c>
      <c r="I21" s="10">
        <v>0.50617999999999996</v>
      </c>
      <c r="J21" s="10">
        <v>1</v>
      </c>
      <c r="K21" s="10" t="s">
        <v>138</v>
      </c>
      <c r="L21" s="10" t="s">
        <v>152</v>
      </c>
      <c r="M21" s="10" t="s">
        <v>133</v>
      </c>
      <c r="N21" s="10"/>
      <c r="O21" s="10"/>
      <c r="P21" s="10" t="s">
        <v>153</v>
      </c>
      <c r="Q21" s="10" t="s">
        <v>154</v>
      </c>
      <c r="R21" s="34" t="s">
        <v>155</v>
      </c>
      <c r="S21" s="10" t="s">
        <v>156</v>
      </c>
      <c r="T21" s="10" t="s">
        <v>157</v>
      </c>
      <c r="U21" s="10" t="s">
        <v>158</v>
      </c>
      <c r="V21" s="10" t="s">
        <v>159</v>
      </c>
      <c r="W21" s="24"/>
      <c r="X21" s="28">
        <v>21.71</v>
      </c>
      <c r="Y21" s="28">
        <v>23.28</v>
      </c>
      <c r="Z21" s="28">
        <v>29.68</v>
      </c>
      <c r="AA21" s="28">
        <v>58.68</v>
      </c>
      <c r="AB21" s="28">
        <v>36.700000000000003</v>
      </c>
      <c r="AC21" s="28">
        <v>9.59</v>
      </c>
      <c r="AD21" s="28">
        <v>27.92</v>
      </c>
      <c r="AE21" s="28">
        <v>9.39</v>
      </c>
      <c r="AF21" s="28">
        <v>19.04</v>
      </c>
      <c r="AG21" s="28">
        <v>24.23</v>
      </c>
      <c r="AH21" s="28">
        <v>37.93</v>
      </c>
      <c r="AI21" s="28">
        <v>25.6</v>
      </c>
      <c r="AJ21" s="28">
        <v>47.39</v>
      </c>
      <c r="AK21" s="28">
        <v>11.64</v>
      </c>
      <c r="AL21" s="28">
        <v>19.170000000000002</v>
      </c>
      <c r="AM21" s="28">
        <v>28.17</v>
      </c>
      <c r="AN21" s="28">
        <v>25</v>
      </c>
      <c r="AO21" s="28">
        <v>43.48</v>
      </c>
      <c r="AP21" s="28">
        <v>26.08</v>
      </c>
      <c r="AQ21" s="28">
        <v>4.97</v>
      </c>
      <c r="AR21" s="28">
        <v>16.670000000000002</v>
      </c>
      <c r="AS21" s="28">
        <v>27.31</v>
      </c>
      <c r="AT21" s="28">
        <v>11.69</v>
      </c>
      <c r="AU21" s="28">
        <v>22.82</v>
      </c>
      <c r="AV21" s="28">
        <v>36.89</v>
      </c>
      <c r="AW21" s="28">
        <v>29.72</v>
      </c>
      <c r="AX21" s="28">
        <v>34.25</v>
      </c>
      <c r="AY21" s="28">
        <v>8.02</v>
      </c>
      <c r="AZ21" s="28">
        <v>4.22</v>
      </c>
      <c r="BA21" s="28">
        <v>14.18</v>
      </c>
      <c r="BB21" s="28">
        <v>15.49</v>
      </c>
      <c r="BC21" s="28">
        <v>37.130000000000003</v>
      </c>
      <c r="BD21" s="28">
        <v>32.869999999999997</v>
      </c>
      <c r="BE21" s="28">
        <v>30.44</v>
      </c>
      <c r="BF21" s="28">
        <v>1.48</v>
      </c>
      <c r="BG21" s="28">
        <v>13.98</v>
      </c>
      <c r="BH21" s="28">
        <v>25.08</v>
      </c>
      <c r="BI21" s="28">
        <v>33.08</v>
      </c>
      <c r="BJ21" s="28">
        <v>21.52</v>
      </c>
      <c r="BK21" s="28">
        <v>25.98</v>
      </c>
      <c r="BL21" s="28">
        <v>9.1300000000000008</v>
      </c>
      <c r="BM21" s="28">
        <v>14.5</v>
      </c>
      <c r="BN21" s="28">
        <v>30.15</v>
      </c>
      <c r="BO21" s="28">
        <v>6.65</v>
      </c>
      <c r="BP21" s="28">
        <v>30.81</v>
      </c>
      <c r="BQ21" s="28">
        <v>30.21</v>
      </c>
      <c r="BR21" s="28">
        <v>19.350000000000001</v>
      </c>
      <c r="BS21" s="28">
        <v>25.67</v>
      </c>
      <c r="BT21" s="30">
        <v>12.81</v>
      </c>
      <c r="BU21" s="28">
        <v>10.206666666666667</v>
      </c>
      <c r="BV21" s="28">
        <v>22.89</v>
      </c>
      <c r="BW21" s="28">
        <v>23.755000000000003</v>
      </c>
      <c r="BX21" s="28">
        <v>33.805</v>
      </c>
      <c r="BY21" s="28">
        <v>42.14</v>
      </c>
      <c r="BZ21" s="28">
        <v>42.045000000000002</v>
      </c>
      <c r="CA21" s="28">
        <v>13.433333333333332</v>
      </c>
      <c r="CB21" s="28">
        <v>15.843333333333334</v>
      </c>
      <c r="CC21" s="28">
        <v>25.495000000000001</v>
      </c>
      <c r="CD21" s="28">
        <v>30.945</v>
      </c>
      <c r="CE21" s="28">
        <v>36.599999999999994</v>
      </c>
      <c r="CF21" s="28">
        <v>30.164999999999999</v>
      </c>
      <c r="CG21" s="28">
        <v>11.558</v>
      </c>
      <c r="CH21" s="28">
        <v>12.327499999999999</v>
      </c>
      <c r="CI21" s="28">
        <v>23.793333333333333</v>
      </c>
      <c r="CJ21" s="28">
        <v>33.473333333333336</v>
      </c>
      <c r="CK21" s="28">
        <v>24.580000000000002</v>
      </c>
      <c r="CL21" s="30">
        <v>27.363333333333333</v>
      </c>
      <c r="CM21" s="28">
        <v>1.2453245895481764</v>
      </c>
      <c r="CN21" s="28">
        <v>4.5560838447069818</v>
      </c>
      <c r="CO21" s="28">
        <v>0.6717514421272196</v>
      </c>
      <c r="CP21" s="28">
        <v>5.8336309447890171</v>
      </c>
      <c r="CQ21" s="28">
        <v>23.391092321650991</v>
      </c>
      <c r="CR21" s="28">
        <v>7.5589714908841943</v>
      </c>
      <c r="CS21" s="28">
        <v>12.113918991529262</v>
      </c>
      <c r="CT21" s="28">
        <v>3.8079040604160963</v>
      </c>
      <c r="CU21" s="28">
        <v>3.7830212793480258</v>
      </c>
      <c r="CV21" s="28">
        <v>8.4074996283080523</v>
      </c>
      <c r="CW21" s="28">
        <v>9.7297893091269128</v>
      </c>
      <c r="CX21" s="28">
        <v>5.7770624022941153</v>
      </c>
      <c r="CY21" s="28">
        <v>11.27538779820898</v>
      </c>
      <c r="CZ21" s="28">
        <v>3.7910541629824674</v>
      </c>
      <c r="DA21" s="28">
        <v>7.7406222833395857</v>
      </c>
      <c r="DB21" s="28">
        <v>3.476727388411887</v>
      </c>
      <c r="DC21" s="28">
        <v>7.2608746029662106</v>
      </c>
      <c r="DD21" s="30">
        <v>2.6689760833198437</v>
      </c>
    </row>
    <row r="22" spans="1:108" s="35" customFormat="1" x14ac:dyDescent="0.15">
      <c r="A22" s="39" t="s">
        <v>39</v>
      </c>
      <c r="B22" s="43" t="s">
        <v>40</v>
      </c>
      <c r="C22" s="39">
        <v>309136</v>
      </c>
      <c r="D22" s="39">
        <v>52498</v>
      </c>
      <c r="E22" s="39" t="s">
        <v>79</v>
      </c>
      <c r="F22" s="39" t="s">
        <v>80</v>
      </c>
      <c r="G22" s="39" t="s">
        <v>80</v>
      </c>
      <c r="H22" s="39">
        <v>6.0475500000000002</v>
      </c>
      <c r="I22" s="39">
        <v>1.0000599999999999</v>
      </c>
      <c r="J22" s="39">
        <v>1</v>
      </c>
      <c r="K22" s="39" t="s">
        <v>135</v>
      </c>
      <c r="L22" s="39"/>
      <c r="M22" s="39" t="s">
        <v>160</v>
      </c>
      <c r="N22" s="39"/>
      <c r="O22" s="39"/>
      <c r="P22" s="39"/>
      <c r="Q22" s="39"/>
      <c r="R22" s="40"/>
      <c r="S22" s="39"/>
      <c r="T22" s="39"/>
      <c r="U22" s="39" t="s">
        <v>160</v>
      </c>
      <c r="V22" s="39" t="s">
        <v>161</v>
      </c>
      <c r="W22" s="43"/>
      <c r="X22" s="41">
        <v>1732.05</v>
      </c>
      <c r="Y22" s="41">
        <v>1172.06</v>
      </c>
      <c r="Z22" s="41">
        <v>802.75</v>
      </c>
      <c r="AA22" s="41">
        <v>1272.6500000000001</v>
      </c>
      <c r="AB22" s="41">
        <v>1040.3</v>
      </c>
      <c r="AC22" s="41">
        <v>922.13</v>
      </c>
      <c r="AD22" s="41">
        <v>1355.28</v>
      </c>
      <c r="AE22" s="41">
        <v>1302.73</v>
      </c>
      <c r="AF22" s="41">
        <v>1776.38</v>
      </c>
      <c r="AG22" s="41">
        <v>1637.09</v>
      </c>
      <c r="AH22" s="41">
        <v>804.67</v>
      </c>
      <c r="AI22" s="41">
        <v>1194.27</v>
      </c>
      <c r="AJ22" s="41">
        <v>2113.0700000000002</v>
      </c>
      <c r="AK22" s="41">
        <v>1111.25</v>
      </c>
      <c r="AL22" s="41">
        <v>724.74</v>
      </c>
      <c r="AM22" s="41">
        <v>720.22</v>
      </c>
      <c r="AN22" s="41">
        <v>680.42</v>
      </c>
      <c r="AO22" s="41">
        <v>1106.92</v>
      </c>
      <c r="AP22" s="41">
        <v>1055.72</v>
      </c>
      <c r="AQ22" s="41">
        <v>841.35</v>
      </c>
      <c r="AR22" s="41">
        <v>1264.68</v>
      </c>
      <c r="AS22" s="41">
        <v>1371.79</v>
      </c>
      <c r="AT22" s="41">
        <v>1521.48</v>
      </c>
      <c r="AU22" s="41">
        <v>1328.57</v>
      </c>
      <c r="AV22" s="41">
        <v>552.41</v>
      </c>
      <c r="AW22" s="41">
        <v>1174.01</v>
      </c>
      <c r="AX22" s="41">
        <v>1624.88</v>
      </c>
      <c r="AY22" s="41">
        <v>935.17</v>
      </c>
      <c r="AZ22" s="41">
        <v>75.23</v>
      </c>
      <c r="BA22" s="41">
        <v>15.62</v>
      </c>
      <c r="BB22" s="41">
        <v>13.15</v>
      </c>
      <c r="BC22" s="41">
        <v>24</v>
      </c>
      <c r="BD22" s="41">
        <v>98.44</v>
      </c>
      <c r="BE22" s="41">
        <v>292.05</v>
      </c>
      <c r="BF22" s="41">
        <v>497.28</v>
      </c>
      <c r="BG22" s="41">
        <v>38.42</v>
      </c>
      <c r="BH22" s="41">
        <v>69.02</v>
      </c>
      <c r="BI22" s="41">
        <v>83.26</v>
      </c>
      <c r="BJ22" s="41">
        <v>106.75</v>
      </c>
      <c r="BK22" s="41">
        <v>643.85</v>
      </c>
      <c r="BL22" s="41">
        <v>523.92999999999995</v>
      </c>
      <c r="BM22" s="41">
        <v>66.2</v>
      </c>
      <c r="BN22" s="41">
        <v>28.15</v>
      </c>
      <c r="BO22" s="41">
        <v>93.57</v>
      </c>
      <c r="BP22" s="41">
        <v>97.78</v>
      </c>
      <c r="BQ22" s="41">
        <v>36.64</v>
      </c>
      <c r="BR22" s="41">
        <v>183.75</v>
      </c>
      <c r="BS22" s="41">
        <v>1072.47</v>
      </c>
      <c r="BT22" s="46">
        <v>50.25</v>
      </c>
      <c r="BU22" s="41">
        <v>1112.0366666666666</v>
      </c>
      <c r="BV22" s="41">
        <v>1621.2366666666667</v>
      </c>
      <c r="BW22" s="41">
        <v>1404.5749999999998</v>
      </c>
      <c r="BX22" s="41">
        <v>803.71</v>
      </c>
      <c r="BY22" s="41">
        <v>1233.46</v>
      </c>
      <c r="BZ22" s="41">
        <v>1576.6849999999999</v>
      </c>
      <c r="CA22" s="41">
        <v>1049.4366666666667</v>
      </c>
      <c r="CB22" s="41">
        <v>1170.3</v>
      </c>
      <c r="CC22" s="41">
        <v>1024.395</v>
      </c>
      <c r="CD22" s="41">
        <v>616.41499999999996</v>
      </c>
      <c r="CE22" s="41">
        <v>1140.4650000000001</v>
      </c>
      <c r="CF22" s="41">
        <v>1340.3000000000002</v>
      </c>
      <c r="CG22" s="41">
        <v>234.96800000000002</v>
      </c>
      <c r="CH22" s="41">
        <v>53.452500000000001</v>
      </c>
      <c r="CI22" s="41">
        <v>59.983333333333327</v>
      </c>
      <c r="CJ22" s="41">
        <v>47.966666666666669</v>
      </c>
      <c r="CK22" s="41">
        <v>129.64666666666668</v>
      </c>
      <c r="CL22" s="46">
        <v>669.45666666666671</v>
      </c>
      <c r="CM22" s="41">
        <v>190.3012194741097</v>
      </c>
      <c r="CN22" s="41">
        <v>231.38927942610798</v>
      </c>
      <c r="CO22" s="41">
        <v>328.82586645518074</v>
      </c>
      <c r="CP22" s="41">
        <v>1.3576450198781422</v>
      </c>
      <c r="CQ22" s="41">
        <v>55.423029509401672</v>
      </c>
      <c r="CR22" s="41">
        <v>758.562941653493</v>
      </c>
      <c r="CS22" s="41">
        <v>283.08002708303735</v>
      </c>
      <c r="CT22" s="41">
        <v>406.66859382057044</v>
      </c>
      <c r="CU22" s="41">
        <v>430.16841033483627</v>
      </c>
      <c r="CV22" s="41">
        <v>90.516739059690281</v>
      </c>
      <c r="CW22" s="41">
        <v>47.43979394980542</v>
      </c>
      <c r="CX22" s="41">
        <v>402.45689558013447</v>
      </c>
      <c r="CY22" s="41">
        <v>252.3476154434592</v>
      </c>
      <c r="CZ22" s="41">
        <v>33.809203258876117</v>
      </c>
      <c r="DA22" s="41">
        <v>43.032606629547026</v>
      </c>
      <c r="DB22" s="41">
        <v>31.211487201563035</v>
      </c>
      <c r="DC22" s="41">
        <v>47.038729078636187</v>
      </c>
      <c r="DD22" s="46">
        <v>390.83963480350002</v>
      </c>
    </row>
    <row r="23" spans="1:108" s="35" customFormat="1" ht="14" thickBot="1" x14ac:dyDescent="0.2">
      <c r="A23" s="16" t="s">
        <v>41</v>
      </c>
      <c r="B23" s="25" t="s">
        <v>42</v>
      </c>
      <c r="C23" s="16">
        <v>307042</v>
      </c>
      <c r="D23" s="16">
        <v>54986</v>
      </c>
      <c r="E23" s="16" t="s">
        <v>81</v>
      </c>
      <c r="F23" s="16" t="s">
        <v>80</v>
      </c>
      <c r="G23" s="16" t="s">
        <v>80</v>
      </c>
      <c r="H23" s="16">
        <v>6.3187899999999999</v>
      </c>
      <c r="I23" s="16">
        <v>0.82052999999999998</v>
      </c>
      <c r="J23" s="16">
        <v>1</v>
      </c>
      <c r="K23" s="16" t="s">
        <v>135</v>
      </c>
      <c r="L23" s="16"/>
      <c r="M23" s="16" t="s">
        <v>160</v>
      </c>
      <c r="N23" s="16"/>
      <c r="O23" s="16"/>
      <c r="P23" s="16"/>
      <c r="Q23" s="16"/>
      <c r="R23" s="17"/>
      <c r="S23" s="16"/>
      <c r="T23" s="16"/>
      <c r="U23" s="16" t="s">
        <v>160</v>
      </c>
      <c r="V23" s="16" t="s">
        <v>162</v>
      </c>
      <c r="W23" s="25"/>
      <c r="X23" s="18">
        <v>1212.43</v>
      </c>
      <c r="Y23" s="18">
        <v>1331.46</v>
      </c>
      <c r="Z23" s="18">
        <v>1606.04</v>
      </c>
      <c r="AA23" s="18">
        <v>2853.05</v>
      </c>
      <c r="AB23" s="18">
        <v>2572.11</v>
      </c>
      <c r="AC23" s="18">
        <v>1490.83</v>
      </c>
      <c r="AD23" s="18">
        <v>2342.25</v>
      </c>
      <c r="AE23" s="18">
        <v>1843.13</v>
      </c>
      <c r="AF23" s="18">
        <v>1737.9</v>
      </c>
      <c r="AG23" s="18">
        <v>1635.04</v>
      </c>
      <c r="AH23" s="18">
        <v>1027.81</v>
      </c>
      <c r="AI23" s="18">
        <v>1563.71</v>
      </c>
      <c r="AJ23" s="18">
        <v>2812.84</v>
      </c>
      <c r="AK23" s="18">
        <v>1862.95</v>
      </c>
      <c r="AL23" s="18">
        <v>1227.98</v>
      </c>
      <c r="AM23" s="18">
        <v>1523.49</v>
      </c>
      <c r="AN23" s="18">
        <v>1309.57</v>
      </c>
      <c r="AO23" s="18">
        <v>2021.3</v>
      </c>
      <c r="AP23" s="18">
        <v>1391.3</v>
      </c>
      <c r="AQ23" s="18">
        <v>1216.4100000000001</v>
      </c>
      <c r="AR23" s="18">
        <v>1789.64</v>
      </c>
      <c r="AS23" s="18">
        <v>1611.3</v>
      </c>
      <c r="AT23" s="18">
        <v>1871.97</v>
      </c>
      <c r="AU23" s="18">
        <v>1637.92</v>
      </c>
      <c r="AV23" s="18">
        <v>897.72</v>
      </c>
      <c r="AW23" s="18">
        <v>1673.95</v>
      </c>
      <c r="AX23" s="18">
        <v>2417.8000000000002</v>
      </c>
      <c r="AY23" s="18">
        <v>1727.34</v>
      </c>
      <c r="AZ23" s="18">
        <v>215.32</v>
      </c>
      <c r="BA23" s="18">
        <v>43.65</v>
      </c>
      <c r="BB23" s="18">
        <v>29.47</v>
      </c>
      <c r="BC23" s="18">
        <v>35.56</v>
      </c>
      <c r="BD23" s="18">
        <v>208.84</v>
      </c>
      <c r="BE23" s="18">
        <v>792.41</v>
      </c>
      <c r="BF23" s="18">
        <v>708.37</v>
      </c>
      <c r="BG23" s="18">
        <v>33.92</v>
      </c>
      <c r="BH23" s="18">
        <v>36.1</v>
      </c>
      <c r="BI23" s="18">
        <v>85.34</v>
      </c>
      <c r="BJ23" s="18">
        <v>190.06</v>
      </c>
      <c r="BK23" s="18">
        <v>764.42</v>
      </c>
      <c r="BL23" s="18">
        <v>639.25</v>
      </c>
      <c r="BM23" s="18">
        <v>110.3</v>
      </c>
      <c r="BN23" s="18">
        <v>68.63</v>
      </c>
      <c r="BO23" s="18">
        <v>66</v>
      </c>
      <c r="BP23" s="18">
        <v>83</v>
      </c>
      <c r="BQ23" s="18">
        <v>36.53</v>
      </c>
      <c r="BR23" s="18">
        <v>201.61</v>
      </c>
      <c r="BS23" s="18">
        <v>1292.73</v>
      </c>
      <c r="BT23" s="31">
        <v>80.62</v>
      </c>
      <c r="BU23" s="18">
        <v>1732.3033333333333</v>
      </c>
      <c r="BV23" s="18">
        <v>1764.1933333333334</v>
      </c>
      <c r="BW23" s="18">
        <v>1483.25</v>
      </c>
      <c r="BX23" s="18">
        <v>1316.925</v>
      </c>
      <c r="BY23" s="18">
        <v>2208.38</v>
      </c>
      <c r="BZ23" s="18">
        <v>2692.4750000000004</v>
      </c>
      <c r="CA23" s="18">
        <v>1518.3500000000001</v>
      </c>
      <c r="CB23" s="18">
        <v>1629.8633333333335</v>
      </c>
      <c r="CC23" s="18">
        <v>1580.7049999999999</v>
      </c>
      <c r="CD23" s="18">
        <v>1103.645</v>
      </c>
      <c r="CE23" s="18">
        <v>1847.625</v>
      </c>
      <c r="CF23" s="18">
        <v>1904.5500000000002</v>
      </c>
      <c r="CG23" s="18">
        <v>342.43799999999999</v>
      </c>
      <c r="CH23" s="18">
        <v>63.467500000000001</v>
      </c>
      <c r="CI23" s="18">
        <v>49.523333333333333</v>
      </c>
      <c r="CJ23" s="18">
        <v>52.476666666666667</v>
      </c>
      <c r="CK23" s="18">
        <v>200.17</v>
      </c>
      <c r="CL23" s="31">
        <v>949.85333333333335</v>
      </c>
      <c r="CM23" s="18">
        <v>209.35671981890948</v>
      </c>
      <c r="CN23" s="18">
        <v>565.36874041048088</v>
      </c>
      <c r="CO23" s="18">
        <v>214.66347663261089</v>
      </c>
      <c r="CP23" s="18">
        <v>408.87035408549758</v>
      </c>
      <c r="CQ23" s="18">
        <v>911.70105725506335</v>
      </c>
      <c r="CR23" s="18">
        <v>170.2218154350376</v>
      </c>
      <c r="CS23" s="18">
        <v>267.84723836545248</v>
      </c>
      <c r="CT23" s="18">
        <v>350.46714173133751</v>
      </c>
      <c r="CU23" s="18">
        <v>80.914228971176684</v>
      </c>
      <c r="CV23" s="18">
        <v>291.22192783167907</v>
      </c>
      <c r="CW23" s="18">
        <v>245.61354044514721</v>
      </c>
      <c r="CX23" s="18">
        <v>725.84511088799104</v>
      </c>
      <c r="CY23" s="18">
        <v>308.90211389694309</v>
      </c>
      <c r="CZ23" s="18">
        <v>33.987667738951046</v>
      </c>
      <c r="DA23" s="18">
        <v>29.18055231371287</v>
      </c>
      <c r="DB23" s="18">
        <v>28.464613704270317</v>
      </c>
      <c r="DC23" s="18">
        <v>9.4724495248061373</v>
      </c>
      <c r="DD23" s="31">
        <v>297.26951817052048</v>
      </c>
    </row>
    <row r="24" spans="1:108" s="4" customFormat="1" x14ac:dyDescent="0.15">
      <c r="A24" s="10" t="s">
        <v>43</v>
      </c>
      <c r="B24" s="24" t="s">
        <v>44</v>
      </c>
      <c r="C24" s="8">
        <v>306260</v>
      </c>
      <c r="D24" s="8">
        <v>46448</v>
      </c>
      <c r="E24" s="8" t="s">
        <v>86</v>
      </c>
      <c r="F24" s="8" t="s">
        <v>80</v>
      </c>
      <c r="G24" s="8" t="s">
        <v>80</v>
      </c>
      <c r="H24" s="8">
        <v>3.52773</v>
      </c>
      <c r="I24" s="8">
        <v>0.68244199999999999</v>
      </c>
      <c r="J24" s="8">
        <v>0</v>
      </c>
      <c r="K24" s="8" t="s">
        <v>135</v>
      </c>
      <c r="L24" s="8"/>
      <c r="M24" s="8" t="s">
        <v>133</v>
      </c>
      <c r="N24" s="8"/>
      <c r="O24" s="8"/>
      <c r="P24" s="8" t="s">
        <v>149</v>
      </c>
      <c r="Q24" s="8" t="s">
        <v>150</v>
      </c>
      <c r="R24" s="9" t="s">
        <v>163</v>
      </c>
      <c r="S24" s="8" t="s">
        <v>164</v>
      </c>
      <c r="T24" s="8" t="s">
        <v>165</v>
      </c>
      <c r="U24" s="8" t="s">
        <v>166</v>
      </c>
      <c r="V24" s="8" t="s">
        <v>167</v>
      </c>
      <c r="W24" s="24"/>
      <c r="X24" s="11">
        <v>277.35000000000002</v>
      </c>
      <c r="Y24" s="11">
        <v>530.20000000000005</v>
      </c>
      <c r="Z24" s="11">
        <v>3085.51</v>
      </c>
      <c r="AA24" s="11">
        <v>289.82</v>
      </c>
      <c r="AB24" s="11">
        <v>196.6</v>
      </c>
      <c r="AC24" s="11">
        <v>351.73</v>
      </c>
      <c r="AD24" s="11">
        <v>267.76</v>
      </c>
      <c r="AE24" s="11">
        <v>335.55</v>
      </c>
      <c r="AF24" s="11">
        <v>1133.4000000000001</v>
      </c>
      <c r="AG24" s="11">
        <v>3549.09</v>
      </c>
      <c r="AH24" s="11">
        <v>3039.31</v>
      </c>
      <c r="AI24" s="11">
        <v>506.63</v>
      </c>
      <c r="AJ24" s="11">
        <v>230.66</v>
      </c>
      <c r="AK24" s="11">
        <v>376.19</v>
      </c>
      <c r="AL24" s="11">
        <v>137.21</v>
      </c>
      <c r="AM24" s="11">
        <v>409.97</v>
      </c>
      <c r="AN24" s="11">
        <v>1307.6099999999999</v>
      </c>
      <c r="AO24" s="11">
        <v>94.07</v>
      </c>
      <c r="AP24" s="11">
        <v>223.53</v>
      </c>
      <c r="AQ24" s="11">
        <v>321.52999999999997</v>
      </c>
      <c r="AR24" s="11">
        <v>116.56</v>
      </c>
      <c r="AS24" s="11">
        <v>250.11</v>
      </c>
      <c r="AT24" s="11">
        <v>302.20999999999998</v>
      </c>
      <c r="AU24" s="11">
        <v>1877.85</v>
      </c>
      <c r="AV24" s="11">
        <v>1273.31</v>
      </c>
      <c r="AW24" s="11">
        <v>258.7</v>
      </c>
      <c r="AX24" s="11">
        <v>116.04</v>
      </c>
      <c r="AY24" s="11">
        <v>182.02</v>
      </c>
      <c r="AZ24" s="11">
        <v>40.75</v>
      </c>
      <c r="BA24" s="11">
        <v>91.66</v>
      </c>
      <c r="BB24" s="11">
        <v>124.73</v>
      </c>
      <c r="BC24" s="11">
        <v>812.74</v>
      </c>
      <c r="BD24" s="11">
        <v>56.49</v>
      </c>
      <c r="BE24" s="11">
        <v>52.32</v>
      </c>
      <c r="BF24" s="11">
        <v>51.93</v>
      </c>
      <c r="BG24" s="11">
        <v>141.69999999999999</v>
      </c>
      <c r="BH24" s="11">
        <v>194.07</v>
      </c>
      <c r="BI24" s="11">
        <v>484.03</v>
      </c>
      <c r="BJ24" s="11">
        <v>96.52</v>
      </c>
      <c r="BK24" s="11">
        <v>119.77</v>
      </c>
      <c r="BL24" s="11">
        <v>156.54</v>
      </c>
      <c r="BM24" s="11">
        <v>60.18</v>
      </c>
      <c r="BN24" s="11">
        <v>73.55</v>
      </c>
      <c r="BO24" s="11">
        <v>419.85</v>
      </c>
      <c r="BP24" s="11">
        <v>158.84</v>
      </c>
      <c r="BQ24" s="11">
        <v>579.82000000000005</v>
      </c>
      <c r="BR24" s="11">
        <v>321.95</v>
      </c>
      <c r="BS24" s="11">
        <v>213.1</v>
      </c>
      <c r="BT24" s="30">
        <v>222.7</v>
      </c>
      <c r="BU24" s="28">
        <v>354.49</v>
      </c>
      <c r="BV24" s="11">
        <v>559.50333333333344</v>
      </c>
      <c r="BW24" s="11">
        <v>2039.645</v>
      </c>
      <c r="BX24" s="11">
        <v>3062.41</v>
      </c>
      <c r="BY24" s="11">
        <v>398.22500000000002</v>
      </c>
      <c r="BZ24" s="11">
        <v>213.63</v>
      </c>
      <c r="CA24" s="11">
        <v>251.22</v>
      </c>
      <c r="CB24" s="11">
        <v>185.32666666666668</v>
      </c>
      <c r="CC24" s="11">
        <v>1143.9099999999999</v>
      </c>
      <c r="CD24" s="11">
        <v>1290.46</v>
      </c>
      <c r="CE24" s="11">
        <v>176.38499999999999</v>
      </c>
      <c r="CF24" s="11">
        <v>169.785</v>
      </c>
      <c r="CG24" s="11">
        <v>109.09400000000001</v>
      </c>
      <c r="CH24" s="11">
        <v>178.3475</v>
      </c>
      <c r="CI24" s="11">
        <v>159.21333333333334</v>
      </c>
      <c r="CJ24" s="11">
        <v>625.53000000000009</v>
      </c>
      <c r="CK24" s="11">
        <v>158.32</v>
      </c>
      <c r="CL24" s="30">
        <v>128.39666666666668</v>
      </c>
      <c r="CM24" s="28">
        <v>20.460097751477136</v>
      </c>
      <c r="CN24" s="11">
        <v>497.03222232902908</v>
      </c>
      <c r="CO24" s="11">
        <v>2134.6775906562571</v>
      </c>
      <c r="CP24" s="11">
        <v>32.668333290818687</v>
      </c>
      <c r="CQ24" s="11">
        <v>153.30782122905529</v>
      </c>
      <c r="CR24" s="11">
        <v>24.084056967213812</v>
      </c>
      <c r="CS24" s="11">
        <v>69.76162340427588</v>
      </c>
      <c r="CT24" s="11">
        <v>101.74915642565945</v>
      </c>
      <c r="CU24" s="11">
        <v>1037.9479019681094</v>
      </c>
      <c r="CV24" s="11">
        <v>24.25376259469855</v>
      </c>
      <c r="CW24" s="11">
        <v>116.41098938674131</v>
      </c>
      <c r="CX24" s="11">
        <v>76.006907909742026</v>
      </c>
      <c r="CY24" s="11">
        <v>78.037566786772629</v>
      </c>
      <c r="CZ24" s="11">
        <v>164.46354963435923</v>
      </c>
      <c r="DA24" s="11">
        <v>34.671507514576462</v>
      </c>
      <c r="DB24" s="11">
        <v>169.05507711985467</v>
      </c>
      <c r="DC24" s="11">
        <v>143.11423024982525</v>
      </c>
      <c r="DD24" s="30">
        <v>80.736402157473762</v>
      </c>
    </row>
    <row r="25" spans="1:108" s="4" customFormat="1" x14ac:dyDescent="0.15">
      <c r="A25" s="10" t="s">
        <v>45</v>
      </c>
      <c r="B25" s="24" t="s">
        <v>46</v>
      </c>
      <c r="C25" s="8">
        <v>303728</v>
      </c>
      <c r="D25" s="8">
        <v>44831</v>
      </c>
      <c r="E25" s="8" t="s">
        <v>87</v>
      </c>
      <c r="F25" s="8" t="s">
        <v>88</v>
      </c>
      <c r="G25" s="8" t="s">
        <v>89</v>
      </c>
      <c r="H25" s="8">
        <v>0.78461499999999995</v>
      </c>
      <c r="I25" s="8">
        <v>1.74956</v>
      </c>
      <c r="J25" s="8">
        <v>6</v>
      </c>
      <c r="K25" s="8" t="s">
        <v>138</v>
      </c>
      <c r="L25" s="8"/>
      <c r="M25" s="8" t="s">
        <v>133</v>
      </c>
      <c r="N25" s="8"/>
      <c r="O25" s="8"/>
      <c r="P25" s="8" t="s">
        <v>168</v>
      </c>
      <c r="Q25" s="8" t="s">
        <v>169</v>
      </c>
      <c r="R25" s="9" t="s">
        <v>170</v>
      </c>
      <c r="S25" s="8" t="s">
        <v>156</v>
      </c>
      <c r="T25" s="8" t="s">
        <v>157</v>
      </c>
      <c r="U25" s="8" t="s">
        <v>171</v>
      </c>
      <c r="V25" s="8" t="s">
        <v>172</v>
      </c>
      <c r="W25" s="24"/>
      <c r="X25" s="11">
        <v>76.290000000000006</v>
      </c>
      <c r="Y25" s="11">
        <v>48.18</v>
      </c>
      <c r="Z25" s="11">
        <v>18.989999999999998</v>
      </c>
      <c r="AA25" s="11">
        <v>40.479999999999997</v>
      </c>
      <c r="AB25" s="11">
        <v>41.19</v>
      </c>
      <c r="AC25" s="11">
        <v>82.96</v>
      </c>
      <c r="AD25" s="11">
        <v>80.34</v>
      </c>
      <c r="AE25" s="11">
        <v>71.63</v>
      </c>
      <c r="AF25" s="11">
        <v>82.36</v>
      </c>
      <c r="AG25" s="11">
        <v>56.17</v>
      </c>
      <c r="AH25" s="11">
        <v>35.89</v>
      </c>
      <c r="AI25" s="11">
        <v>45.19</v>
      </c>
      <c r="AJ25" s="11">
        <v>49.6</v>
      </c>
      <c r="AK25" s="11">
        <v>63.78</v>
      </c>
      <c r="AL25" s="11">
        <v>60.32</v>
      </c>
      <c r="AM25" s="11">
        <v>35.43</v>
      </c>
      <c r="AN25" s="11">
        <v>34.6</v>
      </c>
      <c r="AO25" s="11">
        <v>47.95</v>
      </c>
      <c r="AP25" s="11">
        <v>41.85</v>
      </c>
      <c r="AQ25" s="11">
        <v>62.8</v>
      </c>
      <c r="AR25" s="11">
        <v>107.5</v>
      </c>
      <c r="AS25" s="11">
        <v>55.73</v>
      </c>
      <c r="AT25" s="11">
        <v>93.07</v>
      </c>
      <c r="AU25" s="11">
        <v>84.85</v>
      </c>
      <c r="AV25" s="11">
        <v>36.39</v>
      </c>
      <c r="AW25" s="11">
        <v>53.09</v>
      </c>
      <c r="AX25" s="11">
        <v>39.96</v>
      </c>
      <c r="AY25" s="11">
        <v>65.73</v>
      </c>
      <c r="AZ25" s="11">
        <v>154.30000000000001</v>
      </c>
      <c r="BA25" s="11">
        <v>71.34</v>
      </c>
      <c r="BB25" s="11">
        <v>68.510000000000005</v>
      </c>
      <c r="BC25" s="11">
        <v>19.190000000000001</v>
      </c>
      <c r="BD25" s="11">
        <v>63.22</v>
      </c>
      <c r="BE25" s="11">
        <v>57.69</v>
      </c>
      <c r="BF25" s="11">
        <v>151.94</v>
      </c>
      <c r="BG25" s="11">
        <v>98.9</v>
      </c>
      <c r="BH25" s="11">
        <v>44.25</v>
      </c>
      <c r="BI25" s="11">
        <v>39.090000000000003</v>
      </c>
      <c r="BJ25" s="11">
        <v>59.81</v>
      </c>
      <c r="BK25" s="11">
        <v>53.4</v>
      </c>
      <c r="BL25" s="11">
        <v>77.14</v>
      </c>
      <c r="BM25" s="11">
        <v>96.44</v>
      </c>
      <c r="BN25" s="11">
        <v>52.29</v>
      </c>
      <c r="BO25" s="11">
        <v>84.87</v>
      </c>
      <c r="BP25" s="11">
        <v>100.5</v>
      </c>
      <c r="BQ25" s="11">
        <v>24.47</v>
      </c>
      <c r="BR25" s="11">
        <v>53.21</v>
      </c>
      <c r="BS25" s="11">
        <v>90.96</v>
      </c>
      <c r="BT25" s="30">
        <v>79.67</v>
      </c>
      <c r="BU25" s="28">
        <v>72.789999999999992</v>
      </c>
      <c r="BV25" s="11">
        <v>79.663333333333341</v>
      </c>
      <c r="BW25" s="11">
        <v>52.174999999999997</v>
      </c>
      <c r="BX25" s="11">
        <v>27.439999999999998</v>
      </c>
      <c r="BY25" s="11">
        <v>42.834999999999994</v>
      </c>
      <c r="BZ25" s="11">
        <v>45.394999999999996</v>
      </c>
      <c r="CA25" s="11">
        <v>61.419999999999995</v>
      </c>
      <c r="CB25" s="11">
        <v>86.963333333333324</v>
      </c>
      <c r="CC25" s="11">
        <v>60.14</v>
      </c>
      <c r="CD25" s="11">
        <v>35.495000000000005</v>
      </c>
      <c r="CE25" s="11">
        <v>50.52</v>
      </c>
      <c r="CF25" s="11">
        <v>40.905000000000001</v>
      </c>
      <c r="CG25" s="11">
        <v>103.06800000000001</v>
      </c>
      <c r="CH25" s="11">
        <v>87.887500000000003</v>
      </c>
      <c r="CI25" s="11">
        <v>71.086666666666659</v>
      </c>
      <c r="CJ25" s="11">
        <v>27.583333333333332</v>
      </c>
      <c r="CK25" s="11">
        <v>58.74666666666667</v>
      </c>
      <c r="CL25" s="30">
        <v>67.350000000000009</v>
      </c>
      <c r="CM25" s="28">
        <v>9.6424737489920798</v>
      </c>
      <c r="CN25" s="11">
        <v>3.0910569928963318</v>
      </c>
      <c r="CO25" s="11">
        <v>5.6497831816805162</v>
      </c>
      <c r="CP25" s="11">
        <v>11.950104602052665</v>
      </c>
      <c r="CQ25" s="11">
        <v>3.3304729393886396</v>
      </c>
      <c r="CR25" s="11">
        <v>5.9467680297788679</v>
      </c>
      <c r="CS25" s="11">
        <v>5.1408462338412759</v>
      </c>
      <c r="CT25" s="11">
        <v>24.17553791197485</v>
      </c>
      <c r="CU25" s="11">
        <v>34.945217126239164</v>
      </c>
      <c r="CV25" s="11">
        <v>1.2657211383239195</v>
      </c>
      <c r="CW25" s="11">
        <v>3.6345288552988548</v>
      </c>
      <c r="CX25" s="11">
        <v>1.3364318164425752</v>
      </c>
      <c r="CY25" s="11">
        <v>46.934324007063324</v>
      </c>
      <c r="CZ25" s="11">
        <v>12.61408571135197</v>
      </c>
      <c r="DA25" s="11">
        <v>28.213383939778186</v>
      </c>
      <c r="DB25" s="11">
        <v>10.308837632504131</v>
      </c>
      <c r="DC25" s="11">
        <v>5.0890110368649548</v>
      </c>
      <c r="DD25" s="30">
        <v>20.559063694633508</v>
      </c>
    </row>
    <row r="26" spans="1:108" s="4" customFormat="1" x14ac:dyDescent="0.15">
      <c r="A26" s="10" t="s">
        <v>47</v>
      </c>
      <c r="B26" s="24" t="s">
        <v>48</v>
      </c>
      <c r="C26" s="8">
        <v>311752</v>
      </c>
      <c r="D26" s="8">
        <v>44725</v>
      </c>
      <c r="E26" s="8" t="s">
        <v>90</v>
      </c>
      <c r="F26" s="8" t="s">
        <v>84</v>
      </c>
      <c r="G26" s="8" t="s">
        <v>82</v>
      </c>
      <c r="H26" s="8">
        <v>1.6984999999999999</v>
      </c>
      <c r="I26" s="8">
        <v>0.435199</v>
      </c>
      <c r="J26" s="8">
        <v>0</v>
      </c>
      <c r="K26" s="8" t="s">
        <v>135</v>
      </c>
      <c r="L26" s="8"/>
      <c r="M26" s="8" t="s">
        <v>133</v>
      </c>
      <c r="N26" s="8"/>
      <c r="O26" s="8"/>
      <c r="P26" s="8"/>
      <c r="Q26" s="8"/>
      <c r="R26" s="9"/>
      <c r="S26" s="8"/>
      <c r="T26" s="8"/>
      <c r="U26" s="8" t="s">
        <v>133</v>
      </c>
      <c r="V26" s="8" t="s">
        <v>173</v>
      </c>
      <c r="W26" s="24"/>
      <c r="X26" s="11">
        <v>230.88</v>
      </c>
      <c r="Y26" s="11">
        <v>287.29000000000002</v>
      </c>
      <c r="Z26" s="11">
        <v>652.58000000000004</v>
      </c>
      <c r="AA26" s="11">
        <v>248.31</v>
      </c>
      <c r="AB26" s="11">
        <v>308.67</v>
      </c>
      <c r="AC26" s="11">
        <v>93.94</v>
      </c>
      <c r="AD26" s="11">
        <v>605.65</v>
      </c>
      <c r="AE26" s="11">
        <v>74.95</v>
      </c>
      <c r="AF26" s="11">
        <v>505.97</v>
      </c>
      <c r="AG26" s="11">
        <v>406.13</v>
      </c>
      <c r="AH26" s="11">
        <v>790.85</v>
      </c>
      <c r="AI26" s="11">
        <v>299.85000000000002</v>
      </c>
      <c r="AJ26" s="11">
        <v>1264.83</v>
      </c>
      <c r="AK26" s="11">
        <v>95.3</v>
      </c>
      <c r="AL26" s="11">
        <v>127.95</v>
      </c>
      <c r="AM26" s="11">
        <v>186.42</v>
      </c>
      <c r="AN26" s="11">
        <v>279.54000000000002</v>
      </c>
      <c r="AO26" s="11">
        <v>409.5</v>
      </c>
      <c r="AP26" s="11">
        <v>309.77</v>
      </c>
      <c r="AQ26" s="11">
        <v>91.9</v>
      </c>
      <c r="AR26" s="11">
        <v>402.21</v>
      </c>
      <c r="AS26" s="11">
        <v>70.22</v>
      </c>
      <c r="AT26" s="11">
        <v>425.35</v>
      </c>
      <c r="AU26" s="11">
        <v>630.96</v>
      </c>
      <c r="AV26" s="11">
        <v>939.71</v>
      </c>
      <c r="AW26" s="11">
        <v>309.97000000000003</v>
      </c>
      <c r="AX26" s="11">
        <v>1053.02</v>
      </c>
      <c r="AY26" s="11">
        <v>70.66</v>
      </c>
      <c r="AZ26" s="11">
        <v>70.05</v>
      </c>
      <c r="BA26" s="11">
        <v>65.34</v>
      </c>
      <c r="BB26" s="11">
        <v>99.2</v>
      </c>
      <c r="BC26" s="11">
        <v>293.61</v>
      </c>
      <c r="BD26" s="11">
        <v>189.4</v>
      </c>
      <c r="BE26" s="11">
        <v>348.77</v>
      </c>
      <c r="BF26" s="11">
        <v>180.34</v>
      </c>
      <c r="BG26" s="11">
        <v>77.63</v>
      </c>
      <c r="BH26" s="11">
        <v>203.17</v>
      </c>
      <c r="BI26" s="11">
        <v>182.54</v>
      </c>
      <c r="BJ26" s="11">
        <v>136.63999999999999</v>
      </c>
      <c r="BK26" s="11">
        <v>239.86</v>
      </c>
      <c r="BL26" s="11">
        <v>59.78</v>
      </c>
      <c r="BM26" s="11">
        <v>127.55</v>
      </c>
      <c r="BN26" s="11">
        <v>100.44</v>
      </c>
      <c r="BO26" s="11">
        <v>120.56</v>
      </c>
      <c r="BP26" s="11">
        <v>403.81</v>
      </c>
      <c r="BQ26" s="11">
        <v>727.92</v>
      </c>
      <c r="BR26" s="11">
        <v>152.68</v>
      </c>
      <c r="BS26" s="11">
        <v>1053.77</v>
      </c>
      <c r="BT26" s="30">
        <v>100.29</v>
      </c>
      <c r="BU26" s="28">
        <v>88.063333333333333</v>
      </c>
      <c r="BV26" s="11">
        <v>447.5</v>
      </c>
      <c r="BW26" s="11">
        <v>346.71000000000004</v>
      </c>
      <c r="BX26" s="11">
        <v>721.71500000000003</v>
      </c>
      <c r="BY26" s="11">
        <v>274.08000000000004</v>
      </c>
      <c r="BZ26" s="11">
        <v>786.75</v>
      </c>
      <c r="CA26" s="11">
        <v>77.593333333333334</v>
      </c>
      <c r="CB26" s="11">
        <v>318.50333333333333</v>
      </c>
      <c r="CC26" s="11">
        <v>408.69</v>
      </c>
      <c r="CD26" s="11">
        <v>609.625</v>
      </c>
      <c r="CE26" s="11">
        <v>359.73500000000001</v>
      </c>
      <c r="CF26" s="11">
        <v>681.39499999999998</v>
      </c>
      <c r="CG26" s="11">
        <v>102.17999999999999</v>
      </c>
      <c r="CH26" s="11">
        <v>97.77</v>
      </c>
      <c r="CI26" s="11">
        <v>235.39333333333335</v>
      </c>
      <c r="CJ26" s="11">
        <v>401.35666666666663</v>
      </c>
      <c r="CK26" s="11">
        <v>159.57333333333332</v>
      </c>
      <c r="CL26" s="30">
        <v>547.4666666666667</v>
      </c>
      <c r="CM26" s="28">
        <v>11.376820000919967</v>
      </c>
      <c r="CN26" s="11">
        <v>194.10614080960966</v>
      </c>
      <c r="CO26" s="11">
        <v>84.032569876208896</v>
      </c>
      <c r="CP26" s="11">
        <v>97.771654634663918</v>
      </c>
      <c r="CQ26" s="11">
        <v>36.444283502354672</v>
      </c>
      <c r="CR26" s="11">
        <v>676.10721989932904</v>
      </c>
      <c r="CS26" s="11">
        <v>12.391889820900277</v>
      </c>
      <c r="CT26" s="11">
        <v>165.42912238579206</v>
      </c>
      <c r="CU26" s="11">
        <v>314.33724850866787</v>
      </c>
      <c r="CV26" s="11">
        <v>466.81068373592319</v>
      </c>
      <c r="CW26" s="11">
        <v>70.378337931496915</v>
      </c>
      <c r="CX26" s="11">
        <v>525.55711511690129</v>
      </c>
      <c r="CY26" s="11">
        <v>47.290808303517089</v>
      </c>
      <c r="CZ26" s="11">
        <v>30.895290903307622</v>
      </c>
      <c r="DA26" s="11">
        <v>154.8404676863685</v>
      </c>
      <c r="DB26" s="11">
        <v>288.21319233049235</v>
      </c>
      <c r="DC26" s="11">
        <v>27.04705036290164</v>
      </c>
      <c r="DD26" s="30">
        <v>441.84006838824979</v>
      </c>
    </row>
    <row r="27" spans="1:108" s="4" customFormat="1" x14ac:dyDescent="0.15">
      <c r="A27" s="10"/>
      <c r="B27" s="24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9"/>
      <c r="S27" s="8"/>
      <c r="T27" s="8"/>
      <c r="U27" s="8"/>
      <c r="V27" s="8"/>
      <c r="W27" s="24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30"/>
      <c r="BU27" s="28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30"/>
      <c r="CM27" s="28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30"/>
    </row>
    <row r="28" spans="1:108" s="4" customFormat="1" x14ac:dyDescent="0.15">
      <c r="A28" s="14" t="s">
        <v>49</v>
      </c>
      <c r="B28" s="26" t="s">
        <v>2</v>
      </c>
      <c r="C28" s="12">
        <v>303007</v>
      </c>
      <c r="D28" s="12">
        <v>39807</v>
      </c>
      <c r="E28" s="12" t="s">
        <v>91</v>
      </c>
      <c r="F28" s="12"/>
      <c r="G28" s="12"/>
      <c r="H28" s="12">
        <v>0.65787899999999999</v>
      </c>
      <c r="I28" s="12">
        <v>1.1171599999999999</v>
      </c>
      <c r="J28" s="12">
        <v>1</v>
      </c>
      <c r="K28" s="12" t="s">
        <v>135</v>
      </c>
      <c r="L28" s="12"/>
      <c r="M28" s="12" t="s">
        <v>133</v>
      </c>
      <c r="N28" s="12"/>
      <c r="O28" s="12"/>
      <c r="P28" s="12"/>
      <c r="Q28" s="12"/>
      <c r="R28" s="13"/>
      <c r="S28" s="12"/>
      <c r="T28" s="12"/>
      <c r="U28" s="12" t="s">
        <v>133</v>
      </c>
      <c r="V28" s="12" t="s">
        <v>174</v>
      </c>
      <c r="W28" s="26"/>
      <c r="X28" s="15">
        <v>266.11</v>
      </c>
      <c r="Y28" s="15">
        <v>448.92</v>
      </c>
      <c r="Z28" s="15">
        <v>131.91999999999999</v>
      </c>
      <c r="AA28" s="15">
        <v>108.63</v>
      </c>
      <c r="AB28" s="15">
        <v>223.88</v>
      </c>
      <c r="AC28" s="15">
        <v>3.74</v>
      </c>
      <c r="AD28" s="15">
        <v>139.37</v>
      </c>
      <c r="AE28" s="15">
        <v>12.2</v>
      </c>
      <c r="AF28" s="15">
        <v>153.94</v>
      </c>
      <c r="AG28" s="15">
        <v>232.72</v>
      </c>
      <c r="AH28" s="15">
        <v>104.19</v>
      </c>
      <c r="AI28" s="15">
        <v>180.75</v>
      </c>
      <c r="AJ28" s="15">
        <v>299.08999999999997</v>
      </c>
      <c r="AK28" s="15">
        <v>33.79</v>
      </c>
      <c r="AL28" s="15">
        <v>327.08</v>
      </c>
      <c r="AM28" s="15">
        <v>752.13</v>
      </c>
      <c r="AN28" s="15">
        <v>97.12</v>
      </c>
      <c r="AO28" s="15">
        <v>180.76</v>
      </c>
      <c r="AP28" s="15">
        <v>109.67</v>
      </c>
      <c r="AQ28" s="15">
        <v>3.91</v>
      </c>
      <c r="AR28" s="15">
        <v>90.09</v>
      </c>
      <c r="AS28" s="15">
        <v>36.950000000000003</v>
      </c>
      <c r="AT28" s="15">
        <v>189.05</v>
      </c>
      <c r="AU28" s="15">
        <v>194.7</v>
      </c>
      <c r="AV28" s="15">
        <v>140.29</v>
      </c>
      <c r="AW28" s="15">
        <v>89.74</v>
      </c>
      <c r="AX28" s="15">
        <v>299.99</v>
      </c>
      <c r="AY28" s="15">
        <v>10.48</v>
      </c>
      <c r="AZ28" s="15">
        <v>19.12</v>
      </c>
      <c r="BA28" s="15">
        <v>1087.27</v>
      </c>
      <c r="BB28" s="15">
        <v>1069.6500000000001</v>
      </c>
      <c r="BC28" s="15">
        <v>465.44</v>
      </c>
      <c r="BD28" s="15">
        <v>479.51</v>
      </c>
      <c r="BE28" s="15">
        <v>613.03</v>
      </c>
      <c r="BF28" s="15">
        <v>3.82</v>
      </c>
      <c r="BG28" s="15">
        <v>201.63</v>
      </c>
      <c r="BH28" s="15">
        <v>351.79</v>
      </c>
      <c r="BI28" s="15">
        <v>73.959999999999994</v>
      </c>
      <c r="BJ28" s="15">
        <v>141.91</v>
      </c>
      <c r="BK28" s="15">
        <v>116.84</v>
      </c>
      <c r="BL28" s="15">
        <v>1.98</v>
      </c>
      <c r="BM28" s="15">
        <v>273.14999999999998</v>
      </c>
      <c r="BN28" s="15">
        <v>35.28</v>
      </c>
      <c r="BO28" s="15">
        <v>52.06</v>
      </c>
      <c r="BP28" s="15">
        <v>221.96</v>
      </c>
      <c r="BQ28" s="15">
        <v>96.34</v>
      </c>
      <c r="BR28" s="15">
        <v>92.99</v>
      </c>
      <c r="BS28" s="15">
        <v>132.68</v>
      </c>
      <c r="BT28" s="32">
        <v>11.5</v>
      </c>
      <c r="BU28" s="29">
        <v>16.576666666666664</v>
      </c>
      <c r="BV28" s="15">
        <v>186.47333333333336</v>
      </c>
      <c r="BW28" s="15">
        <v>340.82</v>
      </c>
      <c r="BX28" s="15">
        <v>118.05499999999999</v>
      </c>
      <c r="BY28" s="15">
        <v>144.69</v>
      </c>
      <c r="BZ28" s="15">
        <v>261.48500000000001</v>
      </c>
      <c r="CA28" s="15">
        <v>17.113333333333333</v>
      </c>
      <c r="CB28" s="15">
        <v>202.07333333333335</v>
      </c>
      <c r="CC28" s="15">
        <v>473.41499999999996</v>
      </c>
      <c r="CD28" s="15">
        <v>118.705</v>
      </c>
      <c r="CE28" s="15">
        <v>135.25</v>
      </c>
      <c r="CF28" s="15">
        <v>204.83</v>
      </c>
      <c r="CG28" s="15">
        <v>14.34</v>
      </c>
      <c r="CH28" s="15">
        <v>403.52750000000003</v>
      </c>
      <c r="CI28" s="15">
        <v>547.80000000000007</v>
      </c>
      <c r="CJ28" s="15">
        <v>211.91333333333333</v>
      </c>
      <c r="CK28" s="15">
        <v>238.13666666666666</v>
      </c>
      <c r="CL28" s="32">
        <v>287.51666666666665</v>
      </c>
      <c r="CM28" s="29">
        <v>15.49571015905155</v>
      </c>
      <c r="CN28" s="15">
        <v>69.351065120395461</v>
      </c>
      <c r="CO28" s="15">
        <v>152.87648609253156</v>
      </c>
      <c r="CP28" s="15">
        <v>19.608071042303013</v>
      </c>
      <c r="CQ28" s="15">
        <v>50.996541059173801</v>
      </c>
      <c r="CR28" s="15">
        <v>53.181501013039963</v>
      </c>
      <c r="CS28" s="15">
        <v>17.490318274214836</v>
      </c>
      <c r="CT28" s="15">
        <v>119.03054411928618</v>
      </c>
      <c r="CU28" s="15">
        <v>394.16253303681719</v>
      </c>
      <c r="CV28" s="15">
        <v>30.5257997438232</v>
      </c>
      <c r="CW28" s="15">
        <v>64.360859223599519</v>
      </c>
      <c r="CX28" s="15">
        <v>134.5765625954237</v>
      </c>
      <c r="CY28" s="15">
        <v>13.535486692394919</v>
      </c>
      <c r="CZ28" s="15">
        <v>465.04268724315335</v>
      </c>
      <c r="DA28" s="15">
        <v>456.57367872009451</v>
      </c>
      <c r="DB28" s="15">
        <v>219.84550059833686</v>
      </c>
      <c r="DC28" s="15">
        <v>210.46165002995997</v>
      </c>
      <c r="DD28" s="32">
        <v>282.01404935451939</v>
      </c>
    </row>
    <row r="29" spans="1:108" s="4" customFormat="1" x14ac:dyDescent="0.15">
      <c r="A29" s="14" t="s">
        <v>50</v>
      </c>
      <c r="B29" s="26" t="s">
        <v>3</v>
      </c>
      <c r="C29" s="12">
        <v>300869</v>
      </c>
      <c r="D29" s="12">
        <v>31433</v>
      </c>
      <c r="E29" s="12" t="s">
        <v>79</v>
      </c>
      <c r="F29" s="12"/>
      <c r="G29" s="12"/>
      <c r="H29" s="12">
        <v>0.94676300000000002</v>
      </c>
      <c r="I29" s="12">
        <v>0.73498699999999995</v>
      </c>
      <c r="J29" s="12">
        <v>6</v>
      </c>
      <c r="K29" s="12" t="s">
        <v>138</v>
      </c>
      <c r="L29" s="12" t="s">
        <v>175</v>
      </c>
      <c r="M29" s="12" t="s">
        <v>133</v>
      </c>
      <c r="N29" s="12"/>
      <c r="O29" s="12"/>
      <c r="P29" s="12" t="s">
        <v>176</v>
      </c>
      <c r="Q29" s="12" t="s">
        <v>177</v>
      </c>
      <c r="R29" s="13" t="s">
        <v>178</v>
      </c>
      <c r="S29" s="12" t="s">
        <v>120</v>
      </c>
      <c r="T29" s="12" t="s">
        <v>179</v>
      </c>
      <c r="U29" s="12" t="s">
        <v>180</v>
      </c>
      <c r="V29" s="12" t="s">
        <v>181</v>
      </c>
      <c r="W29" s="26"/>
      <c r="X29" s="15">
        <v>223.57</v>
      </c>
      <c r="Y29" s="15">
        <v>217.18</v>
      </c>
      <c r="Z29" s="15">
        <v>538.29</v>
      </c>
      <c r="AA29" s="15">
        <v>474.88</v>
      </c>
      <c r="AB29" s="15">
        <v>634.26</v>
      </c>
      <c r="AC29" s="15">
        <v>485.42</v>
      </c>
      <c r="AD29" s="15">
        <v>194.02</v>
      </c>
      <c r="AE29" s="15">
        <v>92.93</v>
      </c>
      <c r="AF29" s="15">
        <v>102.55</v>
      </c>
      <c r="AG29" s="15">
        <v>193.1</v>
      </c>
      <c r="AH29" s="15">
        <v>133.78</v>
      </c>
      <c r="AI29" s="15">
        <v>63.31</v>
      </c>
      <c r="AJ29" s="15">
        <v>79.08</v>
      </c>
      <c r="AK29" s="15">
        <v>51.4</v>
      </c>
      <c r="AL29" s="15">
        <v>442.59</v>
      </c>
      <c r="AM29" s="15">
        <v>185.07</v>
      </c>
      <c r="AN29" s="15">
        <v>155.09</v>
      </c>
      <c r="AO29" s="15">
        <v>367.69</v>
      </c>
      <c r="AP29" s="15">
        <v>269.39</v>
      </c>
      <c r="AQ29" s="15">
        <v>218.89</v>
      </c>
      <c r="AR29" s="15">
        <v>57.85</v>
      </c>
      <c r="AS29" s="15">
        <v>222.27</v>
      </c>
      <c r="AT29" s="15">
        <v>28.92</v>
      </c>
      <c r="AU29" s="15">
        <v>111.71</v>
      </c>
      <c r="AV29" s="15">
        <v>97.35</v>
      </c>
      <c r="AW29" s="15">
        <v>34.9</v>
      </c>
      <c r="AX29" s="15">
        <v>46.67</v>
      </c>
      <c r="AY29" s="15">
        <v>44.47</v>
      </c>
      <c r="AZ29" s="15">
        <v>94.32</v>
      </c>
      <c r="BA29" s="15">
        <v>232.64</v>
      </c>
      <c r="BB29" s="15">
        <v>405.93</v>
      </c>
      <c r="BC29" s="15">
        <v>224.9</v>
      </c>
      <c r="BD29" s="15">
        <v>135.62</v>
      </c>
      <c r="BE29" s="15">
        <v>432.8</v>
      </c>
      <c r="BF29" s="15">
        <v>66.150000000000006</v>
      </c>
      <c r="BG29" s="15">
        <v>57.34</v>
      </c>
      <c r="BH29" s="15">
        <v>81.98</v>
      </c>
      <c r="BI29" s="15">
        <v>221.09</v>
      </c>
      <c r="BJ29" s="15">
        <v>75.010000000000005</v>
      </c>
      <c r="BK29" s="15">
        <v>1131.1300000000001</v>
      </c>
      <c r="BL29" s="15">
        <v>35.96</v>
      </c>
      <c r="BM29" s="15">
        <v>97.15</v>
      </c>
      <c r="BN29" s="15">
        <v>1026.53</v>
      </c>
      <c r="BO29" s="15">
        <v>45.77</v>
      </c>
      <c r="BP29" s="15">
        <v>22.69</v>
      </c>
      <c r="BQ29" s="15">
        <v>40.19</v>
      </c>
      <c r="BR29" s="15">
        <v>25.8</v>
      </c>
      <c r="BS29" s="15">
        <v>38.409999999999997</v>
      </c>
      <c r="BT29" s="32">
        <v>76.760000000000005</v>
      </c>
      <c r="BU29" s="29">
        <v>209.91666666666666</v>
      </c>
      <c r="BV29" s="15">
        <v>173.38</v>
      </c>
      <c r="BW29" s="15">
        <v>205.14</v>
      </c>
      <c r="BX29" s="15">
        <v>336.03499999999997</v>
      </c>
      <c r="BY29" s="15">
        <v>269.09500000000003</v>
      </c>
      <c r="BZ29" s="15">
        <v>356.67</v>
      </c>
      <c r="CA29" s="15">
        <v>161.87666666666667</v>
      </c>
      <c r="CB29" s="15">
        <v>176.45333333333335</v>
      </c>
      <c r="CC29" s="15">
        <v>148.38999999999999</v>
      </c>
      <c r="CD29" s="15">
        <v>126.22</v>
      </c>
      <c r="CE29" s="15">
        <v>201.29499999999999</v>
      </c>
      <c r="CF29" s="15">
        <v>158.03</v>
      </c>
      <c r="CG29" s="15">
        <v>259.94400000000002</v>
      </c>
      <c r="CH29" s="15">
        <v>108.22499999999999</v>
      </c>
      <c r="CI29" s="15">
        <v>170.20000000000002</v>
      </c>
      <c r="CJ29" s="15">
        <v>162.06</v>
      </c>
      <c r="CK29" s="15">
        <v>78.81</v>
      </c>
      <c r="CL29" s="32">
        <v>534.11333333333334</v>
      </c>
      <c r="CM29" s="29">
        <v>239.49478122358605</v>
      </c>
      <c r="CN29" s="15">
        <v>63.094907084486707</v>
      </c>
      <c r="CO29" s="15">
        <v>17.027131290972072</v>
      </c>
      <c r="CP29" s="15">
        <v>286.03176405777037</v>
      </c>
      <c r="CQ29" s="15">
        <v>291.02393793294726</v>
      </c>
      <c r="CR29" s="15">
        <v>392.57154277914748</v>
      </c>
      <c r="CS29" s="15">
        <v>101.69119988147122</v>
      </c>
      <c r="CT29" s="15">
        <v>230.93457998604998</v>
      </c>
      <c r="CU29" s="15">
        <v>51.873353467845185</v>
      </c>
      <c r="CV29" s="15">
        <v>40.828345545711244</v>
      </c>
      <c r="CW29" s="15">
        <v>235.31806571107117</v>
      </c>
      <c r="CX29" s="15">
        <v>157.48682230586789</v>
      </c>
      <c r="CY29" s="15">
        <v>429.05906624845954</v>
      </c>
      <c r="CZ29" s="15">
        <v>85.813087774146283</v>
      </c>
      <c r="DA29" s="15">
        <v>206.28936157737263</v>
      </c>
      <c r="DB29" s="15">
        <v>105.55970680141165</v>
      </c>
      <c r="DC29" s="15">
        <v>55.008527520739904</v>
      </c>
      <c r="DD29" s="32">
        <v>553.36022917565504</v>
      </c>
    </row>
    <row r="30" spans="1:108" s="4" customFormat="1" x14ac:dyDescent="0.15">
      <c r="A30" s="14" t="s">
        <v>51</v>
      </c>
      <c r="B30" s="26" t="s">
        <v>4</v>
      </c>
      <c r="C30" s="12">
        <v>304769</v>
      </c>
      <c r="D30" s="12">
        <v>48882</v>
      </c>
      <c r="E30" s="12" t="s">
        <v>79</v>
      </c>
      <c r="F30" s="12" t="s">
        <v>82</v>
      </c>
      <c r="G30" s="12"/>
      <c r="H30" s="12">
        <v>0.64600199999999997</v>
      </c>
      <c r="I30" s="12">
        <v>0.69402399999999997</v>
      </c>
      <c r="J30" s="12">
        <v>0</v>
      </c>
      <c r="K30" s="12" t="s">
        <v>135</v>
      </c>
      <c r="L30" s="12"/>
      <c r="M30" s="12" t="s">
        <v>182</v>
      </c>
      <c r="N30" s="12"/>
      <c r="O30" s="12"/>
      <c r="P30" s="12" t="s">
        <v>183</v>
      </c>
      <c r="Q30" s="12" t="s">
        <v>184</v>
      </c>
      <c r="R30" s="13"/>
      <c r="S30" s="12"/>
      <c r="T30" s="12"/>
      <c r="U30" s="12" t="s">
        <v>133</v>
      </c>
      <c r="V30" s="12" t="s">
        <v>185</v>
      </c>
      <c r="W30" s="26"/>
      <c r="X30" s="15">
        <v>39.99</v>
      </c>
      <c r="Y30" s="15">
        <v>85.11</v>
      </c>
      <c r="Z30" s="15">
        <v>103.3</v>
      </c>
      <c r="AA30" s="15">
        <v>113.28</v>
      </c>
      <c r="AB30" s="15">
        <v>134.69999999999999</v>
      </c>
      <c r="AC30" s="15">
        <v>43.68</v>
      </c>
      <c r="AD30" s="15">
        <v>72.319999999999993</v>
      </c>
      <c r="AE30" s="15">
        <v>33.76</v>
      </c>
      <c r="AF30" s="15">
        <v>38.39</v>
      </c>
      <c r="AG30" s="15">
        <v>159.71</v>
      </c>
      <c r="AH30" s="15">
        <v>232</v>
      </c>
      <c r="AI30" s="15">
        <v>94.75</v>
      </c>
      <c r="AJ30" s="15">
        <v>334.18</v>
      </c>
      <c r="AK30" s="15">
        <v>118.28</v>
      </c>
      <c r="AL30" s="15">
        <v>24.71</v>
      </c>
      <c r="AM30" s="15">
        <v>73.569999999999993</v>
      </c>
      <c r="AN30" s="15">
        <v>46.92</v>
      </c>
      <c r="AO30" s="15">
        <v>107.57</v>
      </c>
      <c r="AP30" s="15">
        <v>62.28</v>
      </c>
      <c r="AQ30" s="15">
        <v>26.99</v>
      </c>
      <c r="AR30" s="15">
        <v>41.97</v>
      </c>
      <c r="AS30" s="15">
        <v>25.99</v>
      </c>
      <c r="AT30" s="15">
        <v>45.14</v>
      </c>
      <c r="AU30" s="15">
        <v>211.59</v>
      </c>
      <c r="AV30" s="15">
        <v>212.91</v>
      </c>
      <c r="AW30" s="15">
        <v>101.45</v>
      </c>
      <c r="AX30" s="15">
        <v>210.95</v>
      </c>
      <c r="AY30" s="15">
        <v>60.34</v>
      </c>
      <c r="AZ30" s="15">
        <v>410.39</v>
      </c>
      <c r="BA30" s="15">
        <v>331.61</v>
      </c>
      <c r="BB30" s="15">
        <v>638.77</v>
      </c>
      <c r="BC30" s="15">
        <v>439.18</v>
      </c>
      <c r="BD30" s="15">
        <v>380.59</v>
      </c>
      <c r="BE30" s="15">
        <v>416.88</v>
      </c>
      <c r="BF30" s="15">
        <v>221.03</v>
      </c>
      <c r="BG30" s="15">
        <v>31.95</v>
      </c>
      <c r="BH30" s="15">
        <v>90.74</v>
      </c>
      <c r="BI30" s="15">
        <v>52.64</v>
      </c>
      <c r="BJ30" s="15">
        <v>48.49</v>
      </c>
      <c r="BK30" s="15">
        <v>35.08</v>
      </c>
      <c r="BL30" s="15">
        <v>22.1</v>
      </c>
      <c r="BM30" s="15">
        <v>31.92</v>
      </c>
      <c r="BN30" s="15">
        <v>7.99</v>
      </c>
      <c r="BO30" s="15">
        <v>8.2100000000000009</v>
      </c>
      <c r="BP30" s="15">
        <v>56.32</v>
      </c>
      <c r="BQ30" s="15">
        <v>38.81</v>
      </c>
      <c r="BR30" s="15">
        <v>6.37</v>
      </c>
      <c r="BS30" s="15">
        <v>32.99</v>
      </c>
      <c r="BT30" s="32">
        <v>13.52</v>
      </c>
      <c r="BU30" s="29">
        <v>65.239999999999995</v>
      </c>
      <c r="BV30" s="15">
        <v>50.233333333333327</v>
      </c>
      <c r="BW30" s="15">
        <v>122.41</v>
      </c>
      <c r="BX30" s="15">
        <v>167.65</v>
      </c>
      <c r="BY30" s="15">
        <v>104.015</v>
      </c>
      <c r="BZ30" s="15">
        <v>234.44</v>
      </c>
      <c r="CA30" s="15">
        <v>37.773333333333333</v>
      </c>
      <c r="CB30" s="15">
        <v>37.273333333333333</v>
      </c>
      <c r="CC30" s="15">
        <v>142.57999999999998</v>
      </c>
      <c r="CD30" s="15">
        <v>129.91499999999999</v>
      </c>
      <c r="CE30" s="15">
        <v>104.50999999999999</v>
      </c>
      <c r="CF30" s="15">
        <v>136.61500000000001</v>
      </c>
      <c r="CG30" s="15">
        <v>135.006</v>
      </c>
      <c r="CH30" s="15">
        <v>100.9225</v>
      </c>
      <c r="CI30" s="15">
        <v>261.94333333333333</v>
      </c>
      <c r="CJ30" s="15">
        <v>176.87666666666667</v>
      </c>
      <c r="CK30" s="15">
        <v>145.15</v>
      </c>
      <c r="CL30" s="32">
        <v>161.65</v>
      </c>
      <c r="CM30" s="29">
        <v>46.20100431808816</v>
      </c>
      <c r="CN30" s="15">
        <v>19.144336847572777</v>
      </c>
      <c r="CO30" s="15">
        <v>52.750165876516462</v>
      </c>
      <c r="CP30" s="15">
        <v>91.00464273870864</v>
      </c>
      <c r="CQ30" s="15">
        <v>13.102688655386727</v>
      </c>
      <c r="CR30" s="15">
        <v>141.0536607110925</v>
      </c>
      <c r="CS30" s="15">
        <v>19.549701617501327</v>
      </c>
      <c r="CT30" s="15">
        <v>10.99500947399922</v>
      </c>
      <c r="CU30" s="15">
        <v>97.59487793936735</v>
      </c>
      <c r="CV30" s="15">
        <v>117.37265460915502</v>
      </c>
      <c r="CW30" s="15">
        <v>4.3274935008616637</v>
      </c>
      <c r="CX30" s="15">
        <v>105.12556515900397</v>
      </c>
      <c r="CY30" s="15">
        <v>178.09839507979851</v>
      </c>
      <c r="CZ30" s="15">
        <v>154.19779621749896</v>
      </c>
      <c r="DA30" s="15">
        <v>326.79494585035019</v>
      </c>
      <c r="DB30" s="15">
        <v>227.26657526643319</v>
      </c>
      <c r="DC30" s="15">
        <v>204.98175235859404</v>
      </c>
      <c r="DD30" s="32">
        <v>221.0381340402601</v>
      </c>
    </row>
    <row r="31" spans="1:108" s="4" customFormat="1" x14ac:dyDescent="0.15">
      <c r="A31" s="14" t="s">
        <v>52</v>
      </c>
      <c r="B31" s="26" t="s">
        <v>5</v>
      </c>
      <c r="C31" s="12">
        <v>300548</v>
      </c>
      <c r="D31" s="12">
        <v>48293</v>
      </c>
      <c r="E31" s="12" t="s">
        <v>79</v>
      </c>
      <c r="F31" s="12"/>
      <c r="G31" s="12" t="s">
        <v>88</v>
      </c>
      <c r="H31" s="12">
        <v>1.1064000000000001</v>
      </c>
      <c r="I31" s="12">
        <v>1.0963700000000001</v>
      </c>
      <c r="J31" s="12">
        <v>0</v>
      </c>
      <c r="K31" s="12" t="s">
        <v>186</v>
      </c>
      <c r="L31" s="12"/>
      <c r="M31" s="12" t="s">
        <v>133</v>
      </c>
      <c r="N31" s="12"/>
      <c r="O31" s="12"/>
      <c r="P31" s="12"/>
      <c r="Q31" s="12"/>
      <c r="R31" s="13"/>
      <c r="S31" s="12"/>
      <c r="T31" s="12"/>
      <c r="U31" s="12" t="s">
        <v>133</v>
      </c>
      <c r="V31" s="12" t="s">
        <v>187</v>
      </c>
      <c r="W31" s="26"/>
      <c r="X31" s="15">
        <v>343.51</v>
      </c>
      <c r="Y31" s="15">
        <v>506.71</v>
      </c>
      <c r="Z31" s="15">
        <v>608.29999999999995</v>
      </c>
      <c r="AA31" s="15">
        <v>285.05</v>
      </c>
      <c r="AB31" s="15">
        <v>293.67</v>
      </c>
      <c r="AC31" s="15">
        <v>380.28</v>
      </c>
      <c r="AD31" s="15">
        <v>176.2</v>
      </c>
      <c r="AE31" s="15">
        <v>200.57</v>
      </c>
      <c r="AF31" s="15">
        <v>266.74</v>
      </c>
      <c r="AG31" s="15">
        <v>335.55</v>
      </c>
      <c r="AH31" s="15">
        <v>255.4</v>
      </c>
      <c r="AI31" s="15">
        <v>235.77</v>
      </c>
      <c r="AJ31" s="15">
        <v>266.20999999999998</v>
      </c>
      <c r="AK31" s="15">
        <v>304.81</v>
      </c>
      <c r="AL31" s="15">
        <v>394.99</v>
      </c>
      <c r="AM31" s="15">
        <v>259.66000000000003</v>
      </c>
      <c r="AN31" s="15">
        <v>474.75</v>
      </c>
      <c r="AO31" s="15">
        <v>288.36</v>
      </c>
      <c r="AP31" s="15">
        <v>242.77</v>
      </c>
      <c r="AQ31" s="15">
        <v>421.38</v>
      </c>
      <c r="AR31" s="15">
        <v>204.53</v>
      </c>
      <c r="AS31" s="15">
        <v>309.37</v>
      </c>
      <c r="AT31" s="15">
        <v>221.54</v>
      </c>
      <c r="AU31" s="15">
        <v>364.59</v>
      </c>
      <c r="AV31" s="15">
        <v>309.89999999999998</v>
      </c>
      <c r="AW31" s="15">
        <v>198.92</v>
      </c>
      <c r="AX31" s="15">
        <v>263.54000000000002</v>
      </c>
      <c r="AY31" s="15">
        <v>331.64</v>
      </c>
      <c r="AZ31" s="15">
        <v>266.79000000000002</v>
      </c>
      <c r="BA31" s="15">
        <v>203.72</v>
      </c>
      <c r="BB31" s="15">
        <v>140.72999999999999</v>
      </c>
      <c r="BC31" s="15">
        <v>263.38</v>
      </c>
      <c r="BD31" s="15">
        <v>209.72</v>
      </c>
      <c r="BE31" s="15">
        <v>215.73</v>
      </c>
      <c r="BF31" s="15">
        <v>410.6</v>
      </c>
      <c r="BG31" s="15">
        <v>379.7</v>
      </c>
      <c r="BH31" s="15">
        <v>352.19</v>
      </c>
      <c r="BI31" s="15">
        <v>303.88</v>
      </c>
      <c r="BJ31" s="15">
        <v>327.16000000000003</v>
      </c>
      <c r="BK31" s="15">
        <v>204.08</v>
      </c>
      <c r="BL31" s="15">
        <v>384.9</v>
      </c>
      <c r="BM31" s="15">
        <v>217.42</v>
      </c>
      <c r="BN31" s="15">
        <v>227.3</v>
      </c>
      <c r="BO31" s="15">
        <v>308.04000000000002</v>
      </c>
      <c r="BP31" s="15">
        <v>233.55</v>
      </c>
      <c r="BQ31" s="15">
        <v>193.17</v>
      </c>
      <c r="BR31" s="15">
        <v>312.77999999999997</v>
      </c>
      <c r="BS31" s="15">
        <v>207.45</v>
      </c>
      <c r="BT31" s="32">
        <v>565.5</v>
      </c>
      <c r="BU31" s="29">
        <v>295.21999999999997</v>
      </c>
      <c r="BV31" s="15">
        <v>262.15000000000003</v>
      </c>
      <c r="BW31" s="15">
        <v>421.13</v>
      </c>
      <c r="BX31" s="15">
        <v>431.84999999999997</v>
      </c>
      <c r="BY31" s="15">
        <v>260.41000000000003</v>
      </c>
      <c r="BZ31" s="15">
        <v>279.94</v>
      </c>
      <c r="CA31" s="15">
        <v>354.12999999999994</v>
      </c>
      <c r="CB31" s="15">
        <v>273.68666666666667</v>
      </c>
      <c r="CC31" s="15">
        <v>312.125</v>
      </c>
      <c r="CD31" s="15">
        <v>392.32499999999999</v>
      </c>
      <c r="CE31" s="15">
        <v>243.64</v>
      </c>
      <c r="CF31" s="15">
        <v>253.15500000000003</v>
      </c>
      <c r="CG31" s="15">
        <v>371.01799999999997</v>
      </c>
      <c r="CH31" s="15">
        <v>277.21999999999997</v>
      </c>
      <c r="CI31" s="15">
        <v>242.15666666666667</v>
      </c>
      <c r="CJ31" s="15">
        <v>253.47666666666666</v>
      </c>
      <c r="CK31" s="15">
        <v>283.21999999999997</v>
      </c>
      <c r="CL31" s="32">
        <v>209.08666666666667</v>
      </c>
      <c r="CM31" s="29">
        <v>90.238002526651954</v>
      </c>
      <c r="CN31" s="15">
        <v>83.749388654485003</v>
      </c>
      <c r="CO31" s="15">
        <v>121.02839666788928</v>
      </c>
      <c r="CP31" s="15">
        <v>249.53798308073266</v>
      </c>
      <c r="CQ31" s="15">
        <v>34.846222176873063</v>
      </c>
      <c r="CR31" s="15">
        <v>19.417152211382621</v>
      </c>
      <c r="CS31" s="15">
        <v>59.295110253713482</v>
      </c>
      <c r="CT31" s="15">
        <v>105.3954886763819</v>
      </c>
      <c r="CU31" s="15">
        <v>74.196714549904385</v>
      </c>
      <c r="CV31" s="15">
        <v>116.56655287860254</v>
      </c>
      <c r="CW31" s="15">
        <v>63.243630509324831</v>
      </c>
      <c r="CX31" s="15">
        <v>14.686607845244598</v>
      </c>
      <c r="CY31" s="15">
        <v>133.32388428184967</v>
      </c>
      <c r="CZ31" s="15">
        <v>82.523355885874466</v>
      </c>
      <c r="DA31" s="15">
        <v>105.99240035650355</v>
      </c>
      <c r="DB31" s="15">
        <v>56.015471374731263</v>
      </c>
      <c r="DC31" s="15">
        <v>64.05765840241142</v>
      </c>
      <c r="DD31" s="32">
        <v>5.9949673338003455</v>
      </c>
    </row>
    <row r="32" spans="1:108" s="4" customFormat="1" x14ac:dyDescent="0.15">
      <c r="A32" s="14" t="s">
        <v>53</v>
      </c>
      <c r="B32" s="26" t="s">
        <v>6</v>
      </c>
      <c r="C32" s="12">
        <v>305102</v>
      </c>
      <c r="D32" s="12">
        <v>30139</v>
      </c>
      <c r="E32" s="12" t="s">
        <v>92</v>
      </c>
      <c r="F32" s="12" t="s">
        <v>80</v>
      </c>
      <c r="G32" s="12"/>
      <c r="H32" s="12">
        <v>1.45591</v>
      </c>
      <c r="I32" s="12">
        <v>1.13476</v>
      </c>
      <c r="J32" s="12">
        <v>0</v>
      </c>
      <c r="K32" s="12" t="s">
        <v>138</v>
      </c>
      <c r="L32" s="12" t="s">
        <v>188</v>
      </c>
      <c r="M32" s="12" t="s">
        <v>189</v>
      </c>
      <c r="N32" s="12" t="s">
        <v>190</v>
      </c>
      <c r="O32" s="12" t="s">
        <v>191</v>
      </c>
      <c r="P32" s="12" t="s">
        <v>192</v>
      </c>
      <c r="Q32" s="12" t="s">
        <v>193</v>
      </c>
      <c r="R32" s="13" t="s">
        <v>194</v>
      </c>
      <c r="S32" s="12" t="s">
        <v>164</v>
      </c>
      <c r="T32" s="12" t="s">
        <v>195</v>
      </c>
      <c r="U32" s="12" t="s">
        <v>196</v>
      </c>
      <c r="V32" s="12" t="s">
        <v>197</v>
      </c>
      <c r="W32" s="26" t="s">
        <v>198</v>
      </c>
      <c r="X32" s="15">
        <v>443.42</v>
      </c>
      <c r="Y32" s="15">
        <v>534.69000000000005</v>
      </c>
      <c r="Z32" s="15">
        <v>316.74</v>
      </c>
      <c r="AA32" s="15">
        <v>483.68</v>
      </c>
      <c r="AB32" s="15">
        <v>320.87</v>
      </c>
      <c r="AC32" s="15">
        <v>317.83999999999997</v>
      </c>
      <c r="AD32" s="15">
        <v>1002.58</v>
      </c>
      <c r="AE32" s="15">
        <v>487.71</v>
      </c>
      <c r="AF32" s="15">
        <v>653.77</v>
      </c>
      <c r="AG32" s="15">
        <v>820.54</v>
      </c>
      <c r="AH32" s="15">
        <v>631.87</v>
      </c>
      <c r="AI32" s="15">
        <v>399.17</v>
      </c>
      <c r="AJ32" s="15">
        <v>864.1</v>
      </c>
      <c r="AK32" s="15">
        <v>523.66999999999996</v>
      </c>
      <c r="AL32" s="15">
        <v>278.06</v>
      </c>
      <c r="AM32" s="15">
        <v>389.13</v>
      </c>
      <c r="AN32" s="15">
        <v>150</v>
      </c>
      <c r="AO32" s="15">
        <v>486</v>
      </c>
      <c r="AP32" s="15">
        <v>322.8</v>
      </c>
      <c r="AQ32" s="15">
        <v>314.39999999999998</v>
      </c>
      <c r="AR32" s="15">
        <v>763.09</v>
      </c>
      <c r="AS32" s="15">
        <v>530.36</v>
      </c>
      <c r="AT32" s="15">
        <v>486.34</v>
      </c>
      <c r="AU32" s="15">
        <v>641.63</v>
      </c>
      <c r="AV32" s="15">
        <v>591.6</v>
      </c>
      <c r="AW32" s="15">
        <v>437.45</v>
      </c>
      <c r="AX32" s="15">
        <v>643.79999999999995</v>
      </c>
      <c r="AY32" s="15">
        <v>362.16</v>
      </c>
      <c r="AZ32" s="15">
        <v>100.57</v>
      </c>
      <c r="BA32" s="15">
        <v>114.9</v>
      </c>
      <c r="BB32" s="15">
        <v>115.57</v>
      </c>
      <c r="BC32" s="15">
        <v>181.69</v>
      </c>
      <c r="BD32" s="15">
        <v>244.93</v>
      </c>
      <c r="BE32" s="15">
        <v>152.01</v>
      </c>
      <c r="BF32" s="15">
        <v>577.49</v>
      </c>
      <c r="BG32" s="15">
        <v>309.57</v>
      </c>
      <c r="BH32" s="15">
        <v>766.79</v>
      </c>
      <c r="BI32" s="15">
        <v>216.73</v>
      </c>
      <c r="BJ32" s="15">
        <v>298.52</v>
      </c>
      <c r="BK32" s="15">
        <v>208.14</v>
      </c>
      <c r="BL32" s="15">
        <v>226.9</v>
      </c>
      <c r="BM32" s="15">
        <v>1015.79</v>
      </c>
      <c r="BN32" s="15">
        <v>173.09</v>
      </c>
      <c r="BO32" s="15">
        <v>180.66</v>
      </c>
      <c r="BP32" s="15">
        <v>583.11</v>
      </c>
      <c r="BQ32" s="15">
        <v>918.4</v>
      </c>
      <c r="BR32" s="15">
        <v>224.75</v>
      </c>
      <c r="BS32" s="15">
        <v>466.68</v>
      </c>
      <c r="BT32" s="32">
        <v>237.43</v>
      </c>
      <c r="BU32" s="29">
        <v>443.07333333333327</v>
      </c>
      <c r="BV32" s="15">
        <v>699.92333333333329</v>
      </c>
      <c r="BW32" s="15">
        <v>677.61500000000001</v>
      </c>
      <c r="BX32" s="15">
        <v>474.30500000000001</v>
      </c>
      <c r="BY32" s="15">
        <v>441.42500000000001</v>
      </c>
      <c r="BZ32" s="15">
        <v>592.48500000000001</v>
      </c>
      <c r="CA32" s="15">
        <v>402.30666666666667</v>
      </c>
      <c r="CB32" s="15">
        <v>509.16333333333336</v>
      </c>
      <c r="CC32" s="15">
        <v>515.38</v>
      </c>
      <c r="CD32" s="15">
        <v>370.8</v>
      </c>
      <c r="CE32" s="15">
        <v>461.72500000000002</v>
      </c>
      <c r="CF32" s="15">
        <v>483.29999999999995</v>
      </c>
      <c r="CG32" s="15">
        <v>263.096</v>
      </c>
      <c r="CH32" s="15">
        <v>405.23</v>
      </c>
      <c r="CI32" s="15">
        <v>488.48999999999995</v>
      </c>
      <c r="CJ32" s="15">
        <v>438.94</v>
      </c>
      <c r="CK32" s="15">
        <v>256.06666666666666</v>
      </c>
      <c r="CL32" s="32">
        <v>275.60999999999996</v>
      </c>
      <c r="CM32" s="29">
        <v>109.93553216923716</v>
      </c>
      <c r="CN32" s="15">
        <v>282.42268682479005</v>
      </c>
      <c r="CO32" s="15">
        <v>202.1264734021745</v>
      </c>
      <c r="CP32" s="15">
        <v>222.83055995531666</v>
      </c>
      <c r="CQ32" s="15">
        <v>59.75759407807513</v>
      </c>
      <c r="CR32" s="15">
        <v>384.12161674396822</v>
      </c>
      <c r="CS32" s="15">
        <v>113.43939586110869</v>
      </c>
      <c r="CT32" s="15">
        <v>243.31913947187422</v>
      </c>
      <c r="CU32" s="15">
        <v>178.54446224960324</v>
      </c>
      <c r="CV32" s="15">
        <v>312.25835457197945</v>
      </c>
      <c r="CW32" s="15">
        <v>34.330034226606891</v>
      </c>
      <c r="CX32" s="15">
        <v>226.98127676088188</v>
      </c>
      <c r="CY32" s="15">
        <v>183.93494904449233</v>
      </c>
      <c r="CZ32" s="15">
        <v>414.99298909740628</v>
      </c>
      <c r="DA32" s="15">
        <v>335.76268464497366</v>
      </c>
      <c r="DB32" s="15">
        <v>415.59399550522863</v>
      </c>
      <c r="DC32" s="15">
        <v>38.125086666568016</v>
      </c>
      <c r="DD32" s="32">
        <v>167.83459982971337</v>
      </c>
    </row>
    <row r="33" spans="1:108" s="4" customFormat="1" x14ac:dyDescent="0.15">
      <c r="A33" s="14" t="s">
        <v>54</v>
      </c>
      <c r="B33" s="26" t="s">
        <v>7</v>
      </c>
      <c r="C33" s="12">
        <v>300408</v>
      </c>
      <c r="D33" s="12">
        <v>47612</v>
      </c>
      <c r="E33" s="12" t="s">
        <v>93</v>
      </c>
      <c r="F33" s="12" t="s">
        <v>82</v>
      </c>
      <c r="G33" s="12"/>
      <c r="H33" s="12">
        <v>0.86107100000000003</v>
      </c>
      <c r="I33" s="12">
        <v>0.67647199999999996</v>
      </c>
      <c r="J33" s="12">
        <v>1</v>
      </c>
      <c r="K33" s="12" t="s">
        <v>135</v>
      </c>
      <c r="L33" s="12"/>
      <c r="M33" s="12" t="s">
        <v>133</v>
      </c>
      <c r="N33" s="12"/>
      <c r="O33" s="12"/>
      <c r="P33" s="12" t="s">
        <v>199</v>
      </c>
      <c r="Q33" s="12" t="s">
        <v>200</v>
      </c>
      <c r="R33" s="13"/>
      <c r="S33" s="12"/>
      <c r="T33" s="12"/>
      <c r="U33" s="12" t="s">
        <v>133</v>
      </c>
      <c r="V33" s="12" t="s">
        <v>201</v>
      </c>
      <c r="W33" s="26"/>
      <c r="X33" s="15">
        <v>6.87</v>
      </c>
      <c r="Y33" s="15">
        <v>3.5</v>
      </c>
      <c r="Z33" s="15">
        <v>5.88</v>
      </c>
      <c r="AA33" s="15">
        <v>15.29</v>
      </c>
      <c r="AB33" s="15">
        <v>12</v>
      </c>
      <c r="AC33" s="15">
        <v>9.51</v>
      </c>
      <c r="AD33" s="15">
        <v>3.94</v>
      </c>
      <c r="AE33" s="15">
        <v>9.92</v>
      </c>
      <c r="AF33" s="15">
        <v>8.61</v>
      </c>
      <c r="AG33" s="15">
        <v>6.44</v>
      </c>
      <c r="AH33" s="15">
        <v>16.12</v>
      </c>
      <c r="AI33" s="15">
        <v>19.260000000000002</v>
      </c>
      <c r="AJ33" s="15">
        <v>10.9</v>
      </c>
      <c r="AK33" s="15">
        <v>4.7300000000000004</v>
      </c>
      <c r="AL33" s="15">
        <v>4.9800000000000004</v>
      </c>
      <c r="AM33" s="15">
        <v>3.06</v>
      </c>
      <c r="AN33" s="15">
        <v>18.190000000000001</v>
      </c>
      <c r="AO33" s="15">
        <v>14.26</v>
      </c>
      <c r="AP33" s="15">
        <v>17.77</v>
      </c>
      <c r="AQ33" s="15">
        <v>6.79</v>
      </c>
      <c r="AR33" s="15">
        <v>6.54</v>
      </c>
      <c r="AS33" s="15">
        <v>10.31</v>
      </c>
      <c r="AT33" s="15">
        <v>52.13</v>
      </c>
      <c r="AU33" s="15">
        <v>4.83</v>
      </c>
      <c r="AV33" s="15">
        <v>5.52</v>
      </c>
      <c r="AW33" s="15">
        <v>19.940000000000001</v>
      </c>
      <c r="AX33" s="15">
        <v>14.67</v>
      </c>
      <c r="AY33" s="15">
        <v>10.62</v>
      </c>
      <c r="AZ33" s="15">
        <v>7.06</v>
      </c>
      <c r="BA33" s="15">
        <v>3.74</v>
      </c>
      <c r="BB33" s="15">
        <v>12.98</v>
      </c>
      <c r="BC33" s="15">
        <v>3.38</v>
      </c>
      <c r="BD33" s="15">
        <v>11.2</v>
      </c>
      <c r="BE33" s="15">
        <v>7.51</v>
      </c>
      <c r="BF33" s="15">
        <v>16.57</v>
      </c>
      <c r="BG33" s="15">
        <v>9.07</v>
      </c>
      <c r="BH33" s="15">
        <v>4.32</v>
      </c>
      <c r="BI33" s="15">
        <v>10.14</v>
      </c>
      <c r="BJ33" s="15">
        <v>39.200000000000003</v>
      </c>
      <c r="BK33" s="15">
        <v>13.25</v>
      </c>
      <c r="BL33" s="15">
        <v>15.83</v>
      </c>
      <c r="BM33" s="15">
        <v>2.87</v>
      </c>
      <c r="BN33" s="15">
        <v>1.84</v>
      </c>
      <c r="BO33" s="15">
        <v>36.42</v>
      </c>
      <c r="BP33" s="15">
        <v>8.19</v>
      </c>
      <c r="BQ33" s="15">
        <v>4.67</v>
      </c>
      <c r="BR33" s="15">
        <v>42.37</v>
      </c>
      <c r="BS33" s="15">
        <v>15.81</v>
      </c>
      <c r="BT33" s="32">
        <v>14.55</v>
      </c>
      <c r="BU33" s="29">
        <v>8.0533333333333328</v>
      </c>
      <c r="BV33" s="15">
        <v>6.4733333333333336</v>
      </c>
      <c r="BW33" s="15">
        <v>4.9700000000000006</v>
      </c>
      <c r="BX33" s="15">
        <v>11</v>
      </c>
      <c r="BY33" s="15">
        <v>17.274999999999999</v>
      </c>
      <c r="BZ33" s="15">
        <v>11.45</v>
      </c>
      <c r="CA33" s="15">
        <v>9.24</v>
      </c>
      <c r="CB33" s="15">
        <v>21.216666666666669</v>
      </c>
      <c r="CC33" s="15">
        <v>3.9450000000000003</v>
      </c>
      <c r="CD33" s="15">
        <v>11.855</v>
      </c>
      <c r="CE33" s="15">
        <v>17.100000000000001</v>
      </c>
      <c r="CF33" s="15">
        <v>16.22</v>
      </c>
      <c r="CG33" s="15">
        <v>11.170000000000002</v>
      </c>
      <c r="CH33" s="15">
        <v>13.025</v>
      </c>
      <c r="CI33" s="15">
        <v>8.4966666666666679</v>
      </c>
      <c r="CJ33" s="15">
        <v>6.0633333333333326</v>
      </c>
      <c r="CK33" s="15">
        <v>30.923333333333336</v>
      </c>
      <c r="CL33" s="32">
        <v>12.19</v>
      </c>
      <c r="CM33" s="29">
        <v>2.8853827013644717</v>
      </c>
      <c r="CN33" s="15">
        <v>2.3601341769766635</v>
      </c>
      <c r="CO33" s="15">
        <v>2.0788939366884471</v>
      </c>
      <c r="CP33" s="15">
        <v>7.2407734393502485</v>
      </c>
      <c r="CQ33" s="15">
        <v>2.8072139213106131</v>
      </c>
      <c r="CR33" s="15">
        <v>0.77781745930520196</v>
      </c>
      <c r="CS33" s="15">
        <v>2.1274162733231141</v>
      </c>
      <c r="CT33" s="15">
        <v>26.783092303416595</v>
      </c>
      <c r="CU33" s="15">
        <v>1.251579002700189</v>
      </c>
      <c r="CV33" s="15">
        <v>8.9590429176335569</v>
      </c>
      <c r="CW33" s="15">
        <v>4.0163665171395806</v>
      </c>
      <c r="CX33" s="15">
        <v>2.192031021678297</v>
      </c>
      <c r="CY33" s="15">
        <v>6.4467239742368321</v>
      </c>
      <c r="CZ33" s="15">
        <v>15.83564860265176</v>
      </c>
      <c r="DA33" s="15">
        <v>4.338137080975347</v>
      </c>
      <c r="DB33" s="15">
        <v>3.5889320602838599</v>
      </c>
      <c r="DC33" s="15">
        <v>17.154289065226024</v>
      </c>
      <c r="DD33" s="32">
        <v>4.2503176351891669</v>
      </c>
    </row>
    <row r="34" spans="1:108" s="4" customFormat="1" x14ac:dyDescent="0.15">
      <c r="A34" s="14" t="s">
        <v>55</v>
      </c>
      <c r="B34" s="26" t="s">
        <v>56</v>
      </c>
      <c r="C34" s="12">
        <v>303229</v>
      </c>
      <c r="D34" s="12">
        <v>50259</v>
      </c>
      <c r="E34" s="12" t="s">
        <v>94</v>
      </c>
      <c r="F34" s="12" t="s">
        <v>83</v>
      </c>
      <c r="G34" s="12"/>
      <c r="H34" s="12">
        <v>0.70538400000000001</v>
      </c>
      <c r="I34" s="12">
        <v>1.43109</v>
      </c>
      <c r="J34" s="12">
        <v>0</v>
      </c>
      <c r="K34" s="12" t="s">
        <v>138</v>
      </c>
      <c r="L34" s="12" t="s">
        <v>202</v>
      </c>
      <c r="M34" s="12" t="s">
        <v>203</v>
      </c>
      <c r="N34" s="12" t="s">
        <v>204</v>
      </c>
      <c r="O34" s="12" t="s">
        <v>205</v>
      </c>
      <c r="P34" s="12" t="s">
        <v>206</v>
      </c>
      <c r="Q34" s="12" t="s">
        <v>207</v>
      </c>
      <c r="R34" s="13" t="s">
        <v>208</v>
      </c>
      <c r="S34" s="12" t="s">
        <v>144</v>
      </c>
      <c r="T34" s="12" t="s">
        <v>209</v>
      </c>
      <c r="U34" s="12" t="s">
        <v>210</v>
      </c>
      <c r="V34" s="12" t="s">
        <v>211</v>
      </c>
      <c r="W34" s="26"/>
      <c r="X34" s="15">
        <v>1180.78</v>
      </c>
      <c r="Y34" s="15">
        <v>1090.73</v>
      </c>
      <c r="Z34" s="15">
        <v>1893.57</v>
      </c>
      <c r="AA34" s="15">
        <v>409.52</v>
      </c>
      <c r="AB34" s="15">
        <v>476.18</v>
      </c>
      <c r="AC34" s="15">
        <v>942.59</v>
      </c>
      <c r="AD34" s="15">
        <v>1916.73</v>
      </c>
      <c r="AE34" s="15">
        <v>1302.69</v>
      </c>
      <c r="AF34" s="15">
        <v>1681.33</v>
      </c>
      <c r="AG34" s="15">
        <v>1208.8900000000001</v>
      </c>
      <c r="AH34" s="15">
        <v>954.73</v>
      </c>
      <c r="AI34" s="15">
        <v>398.53</v>
      </c>
      <c r="AJ34" s="15">
        <v>406.68</v>
      </c>
      <c r="AK34" s="15">
        <v>1739.91</v>
      </c>
      <c r="AL34" s="15">
        <v>3504.54</v>
      </c>
      <c r="AM34" s="15">
        <v>751.24</v>
      </c>
      <c r="AN34" s="15">
        <v>1602.89</v>
      </c>
      <c r="AO34" s="15">
        <v>876.57</v>
      </c>
      <c r="AP34" s="15">
        <v>482.04</v>
      </c>
      <c r="AQ34" s="15">
        <v>1392.06</v>
      </c>
      <c r="AR34" s="15">
        <v>2537.1</v>
      </c>
      <c r="AS34" s="15">
        <v>96.72</v>
      </c>
      <c r="AT34" s="15">
        <v>2167.14</v>
      </c>
      <c r="AU34" s="15">
        <v>2190.11</v>
      </c>
      <c r="AV34" s="15">
        <v>913.35</v>
      </c>
      <c r="AW34" s="15">
        <v>543.16</v>
      </c>
      <c r="AX34" s="15">
        <v>948.08</v>
      </c>
      <c r="AY34" s="15">
        <v>1626.42</v>
      </c>
      <c r="AZ34" s="15">
        <v>1777.92</v>
      </c>
      <c r="BA34" s="15">
        <v>3981.02</v>
      </c>
      <c r="BB34" s="15">
        <v>1939.23</v>
      </c>
      <c r="BC34" s="15">
        <v>2194.85</v>
      </c>
      <c r="BD34" s="15">
        <v>2773.02</v>
      </c>
      <c r="BE34" s="15">
        <v>2192.8000000000002</v>
      </c>
      <c r="BF34" s="15">
        <v>2459.1999999999998</v>
      </c>
      <c r="BG34" s="15">
        <v>2775.4</v>
      </c>
      <c r="BH34" s="15">
        <v>381.23</v>
      </c>
      <c r="BI34" s="15">
        <v>966.93</v>
      </c>
      <c r="BJ34" s="15">
        <v>1465.33</v>
      </c>
      <c r="BK34" s="15">
        <v>915.89</v>
      </c>
      <c r="BL34" s="15">
        <v>1369.04</v>
      </c>
      <c r="BM34" s="15">
        <v>2812.73</v>
      </c>
      <c r="BN34" s="15">
        <v>164.11</v>
      </c>
      <c r="BO34" s="15">
        <v>1562.66</v>
      </c>
      <c r="BP34" s="15">
        <v>1566.05</v>
      </c>
      <c r="BQ34" s="15">
        <v>803.05</v>
      </c>
      <c r="BR34" s="15">
        <v>1108.25</v>
      </c>
      <c r="BS34" s="15">
        <v>2672.57</v>
      </c>
      <c r="BT34" s="32">
        <v>1581.61</v>
      </c>
      <c r="BU34" s="29">
        <v>1328.3966666666668</v>
      </c>
      <c r="BV34" s="15">
        <v>1592.9466666666667</v>
      </c>
      <c r="BW34" s="15">
        <v>1149.81</v>
      </c>
      <c r="BX34" s="15">
        <v>1424.15</v>
      </c>
      <c r="BY34" s="15">
        <v>404.02499999999998</v>
      </c>
      <c r="BZ34" s="15">
        <v>441.43</v>
      </c>
      <c r="CA34" s="15">
        <v>1038.3999999999999</v>
      </c>
      <c r="CB34" s="15">
        <v>2736.2599999999998</v>
      </c>
      <c r="CC34" s="15">
        <v>1470.6750000000002</v>
      </c>
      <c r="CD34" s="15">
        <v>1258.1200000000001</v>
      </c>
      <c r="CE34" s="15">
        <v>709.86500000000001</v>
      </c>
      <c r="CF34" s="15">
        <v>715.06000000000006</v>
      </c>
      <c r="CG34" s="15">
        <v>1470.3759999999997</v>
      </c>
      <c r="CH34" s="15">
        <v>2782.9524999999999</v>
      </c>
      <c r="CI34" s="15">
        <v>1295.5033333333333</v>
      </c>
      <c r="CJ34" s="15">
        <v>1321.61</v>
      </c>
      <c r="CK34" s="15">
        <v>1782.2</v>
      </c>
      <c r="CL34" s="32">
        <v>1927.0866666666668</v>
      </c>
      <c r="CM34" s="29">
        <v>399.28112919762833</v>
      </c>
      <c r="CN34" s="15">
        <v>375.85144782657494</v>
      </c>
      <c r="CO34" s="15">
        <v>83.551737265002515</v>
      </c>
      <c r="CP34" s="15">
        <v>663.86013044917786</v>
      </c>
      <c r="CQ34" s="15">
        <v>7.7711035252401635</v>
      </c>
      <c r="CR34" s="15">
        <v>49.143921292465052</v>
      </c>
      <c r="CS34" s="15">
        <v>823.89445270617023</v>
      </c>
      <c r="CT34" s="15">
        <v>690.58541774352864</v>
      </c>
      <c r="CU34" s="15">
        <v>1017.4347342458877</v>
      </c>
      <c r="CV34" s="15">
        <v>487.57840989937159</v>
      </c>
      <c r="CW34" s="15">
        <v>235.75647191540699</v>
      </c>
      <c r="CX34" s="15">
        <v>329.54004430417854</v>
      </c>
      <c r="CY34" s="15">
        <v>836.85857008816038</v>
      </c>
      <c r="CZ34" s="15">
        <v>987.49232231192616</v>
      </c>
      <c r="DA34" s="15">
        <v>813.47257122372173</v>
      </c>
      <c r="DB34" s="15">
        <v>760.67419885257061</v>
      </c>
      <c r="DC34" s="15">
        <v>876.45292851356191</v>
      </c>
      <c r="DD34" s="32">
        <v>907.98339039507425</v>
      </c>
    </row>
    <row r="35" spans="1:108" s="4" customFormat="1" x14ac:dyDescent="0.15">
      <c r="A35" s="14" t="s">
        <v>57</v>
      </c>
      <c r="B35" s="26" t="s">
        <v>8</v>
      </c>
      <c r="C35" s="12">
        <v>305584</v>
      </c>
      <c r="D35" s="12">
        <v>25956</v>
      </c>
      <c r="E35" s="12" t="s">
        <v>85</v>
      </c>
      <c r="F35" s="12" t="s">
        <v>88</v>
      </c>
      <c r="G35" s="12" t="s">
        <v>88</v>
      </c>
      <c r="H35" s="12">
        <v>0.75174700000000005</v>
      </c>
      <c r="I35" s="12">
        <v>1.55498</v>
      </c>
      <c r="J35" s="12">
        <v>0</v>
      </c>
      <c r="K35" s="12" t="s">
        <v>115</v>
      </c>
      <c r="L35" s="12" t="s">
        <v>212</v>
      </c>
      <c r="M35" s="12" t="s">
        <v>213</v>
      </c>
      <c r="N35" s="12"/>
      <c r="O35" s="12"/>
      <c r="P35" s="12" t="s">
        <v>214</v>
      </c>
      <c r="Q35" s="12" t="s">
        <v>215</v>
      </c>
      <c r="R35" s="13" t="s">
        <v>216</v>
      </c>
      <c r="S35" s="12" t="s">
        <v>120</v>
      </c>
      <c r="T35" s="12" t="s">
        <v>130</v>
      </c>
      <c r="U35" s="12" t="s">
        <v>217</v>
      </c>
      <c r="V35" s="12" t="s">
        <v>218</v>
      </c>
      <c r="W35" s="26"/>
      <c r="X35" s="15">
        <v>226.02</v>
      </c>
      <c r="Y35" s="15">
        <v>150.88999999999999</v>
      </c>
      <c r="Z35" s="15">
        <v>146.22999999999999</v>
      </c>
      <c r="AA35" s="15">
        <v>251.55</v>
      </c>
      <c r="AB35" s="15">
        <v>229.85</v>
      </c>
      <c r="AC35" s="15">
        <v>366.44</v>
      </c>
      <c r="AD35" s="15">
        <v>441.6</v>
      </c>
      <c r="AE35" s="15">
        <v>513.30999999999995</v>
      </c>
      <c r="AF35" s="15">
        <v>468.4</v>
      </c>
      <c r="AG35" s="15">
        <v>275.62</v>
      </c>
      <c r="AH35" s="15">
        <v>164.91</v>
      </c>
      <c r="AI35" s="15">
        <v>176.41</v>
      </c>
      <c r="AJ35" s="15">
        <v>224.26</v>
      </c>
      <c r="AK35" s="15">
        <v>426.32</v>
      </c>
      <c r="AL35" s="15">
        <v>309.25</v>
      </c>
      <c r="AM35" s="15">
        <v>124.17</v>
      </c>
      <c r="AN35" s="15">
        <v>188.71</v>
      </c>
      <c r="AO35" s="15">
        <v>197.15</v>
      </c>
      <c r="AP35" s="15">
        <v>305.97000000000003</v>
      </c>
      <c r="AQ35" s="15">
        <v>625.20000000000005</v>
      </c>
      <c r="AR35" s="15">
        <v>506.46</v>
      </c>
      <c r="AS35" s="15">
        <v>456.52</v>
      </c>
      <c r="AT35" s="15">
        <v>526.74</v>
      </c>
      <c r="AU35" s="15">
        <v>373.15</v>
      </c>
      <c r="AV35" s="15">
        <v>138.36000000000001</v>
      </c>
      <c r="AW35" s="15">
        <v>264.36</v>
      </c>
      <c r="AX35" s="15">
        <v>301.97000000000003</v>
      </c>
      <c r="AY35" s="15">
        <v>543.35</v>
      </c>
      <c r="AZ35" s="15">
        <v>583.47</v>
      </c>
      <c r="BA35" s="15">
        <v>333.55</v>
      </c>
      <c r="BB35" s="15">
        <v>250.41</v>
      </c>
      <c r="BC35" s="15">
        <v>142.6</v>
      </c>
      <c r="BD35" s="15">
        <v>252.94</v>
      </c>
      <c r="BE35" s="15">
        <v>427.47</v>
      </c>
      <c r="BF35" s="15">
        <v>679.21</v>
      </c>
      <c r="BG35" s="15">
        <v>301.02999999999997</v>
      </c>
      <c r="BH35" s="15">
        <v>156.74</v>
      </c>
      <c r="BI35" s="15">
        <v>203.21</v>
      </c>
      <c r="BJ35" s="15">
        <v>301.14999999999998</v>
      </c>
      <c r="BK35" s="15">
        <v>598.6</v>
      </c>
      <c r="BL35" s="15">
        <v>916.26</v>
      </c>
      <c r="BM35" s="15">
        <v>278.36</v>
      </c>
      <c r="BN35" s="15">
        <v>545.11</v>
      </c>
      <c r="BO35" s="15">
        <v>558.61</v>
      </c>
      <c r="BP35" s="15">
        <v>290.87</v>
      </c>
      <c r="BQ35" s="15">
        <v>114.1</v>
      </c>
      <c r="BR35" s="15">
        <v>536.15</v>
      </c>
      <c r="BS35" s="15">
        <v>634.19000000000005</v>
      </c>
      <c r="BT35" s="32">
        <v>798.4</v>
      </c>
      <c r="BU35" s="29">
        <v>435.35666666666663</v>
      </c>
      <c r="BV35" s="15">
        <v>378.67333333333335</v>
      </c>
      <c r="BW35" s="15">
        <v>213.255</v>
      </c>
      <c r="BX35" s="15">
        <v>155.57</v>
      </c>
      <c r="BY35" s="15">
        <v>213.98000000000002</v>
      </c>
      <c r="BZ35" s="15">
        <v>227.05500000000001</v>
      </c>
      <c r="CA35" s="15">
        <v>541.69000000000005</v>
      </c>
      <c r="CB35" s="15">
        <v>447.48333333333335</v>
      </c>
      <c r="CC35" s="15">
        <v>248.66</v>
      </c>
      <c r="CD35" s="15">
        <v>163.53500000000003</v>
      </c>
      <c r="CE35" s="15">
        <v>230.755</v>
      </c>
      <c r="CF35" s="15">
        <v>303.97000000000003</v>
      </c>
      <c r="CG35" s="15">
        <v>704.49</v>
      </c>
      <c r="CH35" s="15">
        <v>367.88749999999999</v>
      </c>
      <c r="CI35" s="15">
        <v>232.67333333333332</v>
      </c>
      <c r="CJ35" s="15">
        <v>153.30333333333331</v>
      </c>
      <c r="CK35" s="15">
        <v>363.41333333333324</v>
      </c>
      <c r="CL35" s="32">
        <v>553.42000000000007</v>
      </c>
      <c r="CM35" s="29">
        <v>73.850830958990116</v>
      </c>
      <c r="CN35" s="15">
        <v>132.87904324359559</v>
      </c>
      <c r="CO35" s="15">
        <v>88.197428817397991</v>
      </c>
      <c r="CP35" s="15">
        <v>13.208754672564712</v>
      </c>
      <c r="CQ35" s="15">
        <v>53.13200353835704</v>
      </c>
      <c r="CR35" s="15">
        <v>3.9527269068328028</v>
      </c>
      <c r="CS35" s="15">
        <v>84.352251303684724</v>
      </c>
      <c r="CT35" s="15">
        <v>120.14225082515021</v>
      </c>
      <c r="CU35" s="15">
        <v>176.05544637982661</v>
      </c>
      <c r="CV35" s="15">
        <v>35.602826432742653</v>
      </c>
      <c r="CW35" s="15">
        <v>47.524646763547928</v>
      </c>
      <c r="CX35" s="15">
        <v>2.8284271247461903</v>
      </c>
      <c r="CY35" s="15">
        <v>153.58427995729241</v>
      </c>
      <c r="CZ35" s="15">
        <v>129.15008643047832</v>
      </c>
      <c r="DA35" s="15">
        <v>68.801571445231843</v>
      </c>
      <c r="DB35" s="15">
        <v>45.508999476294143</v>
      </c>
      <c r="DC35" s="15">
        <v>151.52398501007485</v>
      </c>
      <c r="DD35" s="32">
        <v>110.51793474364202</v>
      </c>
    </row>
    <row r="36" spans="1:108" s="4" customFormat="1" x14ac:dyDescent="0.15">
      <c r="A36" s="14" t="s">
        <v>58</v>
      </c>
      <c r="B36" s="26" t="s">
        <v>9</v>
      </c>
      <c r="C36" s="12">
        <v>303112</v>
      </c>
      <c r="D36" s="12">
        <v>23497</v>
      </c>
      <c r="E36" s="12" t="s">
        <v>95</v>
      </c>
      <c r="F36" s="12" t="s">
        <v>80</v>
      </c>
      <c r="G36" s="12" t="s">
        <v>80</v>
      </c>
      <c r="H36" s="12">
        <v>2.6459000000000001</v>
      </c>
      <c r="I36" s="12">
        <v>0.65472300000000005</v>
      </c>
      <c r="J36" s="12">
        <v>13</v>
      </c>
      <c r="K36" s="12" t="s">
        <v>124</v>
      </c>
      <c r="L36" s="12" t="s">
        <v>219</v>
      </c>
      <c r="M36" s="12" t="s">
        <v>133</v>
      </c>
      <c r="N36" s="12"/>
      <c r="O36" s="12"/>
      <c r="P36" s="12" t="s">
        <v>220</v>
      </c>
      <c r="Q36" s="12" t="s">
        <v>221</v>
      </c>
      <c r="R36" s="13" t="s">
        <v>222</v>
      </c>
      <c r="S36" s="12" t="s">
        <v>120</v>
      </c>
      <c r="T36" s="12" t="s">
        <v>223</v>
      </c>
      <c r="U36" s="12" t="s">
        <v>224</v>
      </c>
      <c r="V36" s="12" t="s">
        <v>225</v>
      </c>
      <c r="W36" s="26"/>
      <c r="X36" s="15">
        <v>87.87</v>
      </c>
      <c r="Y36" s="15">
        <v>63.52</v>
      </c>
      <c r="Z36" s="15">
        <v>133.5</v>
      </c>
      <c r="AA36" s="15">
        <v>91.72</v>
      </c>
      <c r="AB36" s="15">
        <v>67.33</v>
      </c>
      <c r="AC36" s="15">
        <v>48.1</v>
      </c>
      <c r="AD36" s="15">
        <v>41.63</v>
      </c>
      <c r="AE36" s="15">
        <v>37.83</v>
      </c>
      <c r="AF36" s="15">
        <v>59.11</v>
      </c>
      <c r="AG36" s="15">
        <v>150.13</v>
      </c>
      <c r="AH36" s="15">
        <v>247.16</v>
      </c>
      <c r="AI36" s="15">
        <v>94.06</v>
      </c>
      <c r="AJ36" s="15">
        <v>28.84</v>
      </c>
      <c r="AK36" s="15">
        <v>35.799999999999997</v>
      </c>
      <c r="AL36" s="15">
        <v>54.01</v>
      </c>
      <c r="AM36" s="15">
        <v>48.15</v>
      </c>
      <c r="AN36" s="15">
        <v>48.98</v>
      </c>
      <c r="AO36" s="15">
        <v>45.22</v>
      </c>
      <c r="AP36" s="15">
        <v>68.77</v>
      </c>
      <c r="AQ36" s="15">
        <v>27.03</v>
      </c>
      <c r="AR36" s="15">
        <v>26.4</v>
      </c>
      <c r="AS36" s="15">
        <v>27.4</v>
      </c>
      <c r="AT36" s="15">
        <v>38.159999999999997</v>
      </c>
      <c r="AU36" s="15">
        <v>55.75</v>
      </c>
      <c r="AV36" s="15">
        <v>71.400000000000006</v>
      </c>
      <c r="AW36" s="15">
        <v>53.82</v>
      </c>
      <c r="AX36" s="15">
        <v>16.989999999999998</v>
      </c>
      <c r="AY36" s="15">
        <v>21.75</v>
      </c>
      <c r="AZ36" s="15">
        <v>6.85</v>
      </c>
      <c r="BA36" s="15">
        <v>12.66</v>
      </c>
      <c r="BB36" s="15">
        <v>18.309999999999999</v>
      </c>
      <c r="BC36" s="15">
        <v>35.74</v>
      </c>
      <c r="BD36" s="15">
        <v>12.78</v>
      </c>
      <c r="BE36" s="15">
        <v>17.899999999999999</v>
      </c>
      <c r="BF36" s="15">
        <v>12.29</v>
      </c>
      <c r="BG36" s="15">
        <v>20.079999999999998</v>
      </c>
      <c r="BH36" s="15">
        <v>40.76</v>
      </c>
      <c r="BI36" s="15">
        <v>33.76</v>
      </c>
      <c r="BJ36" s="15">
        <v>17.87</v>
      </c>
      <c r="BK36" s="15">
        <v>41.1</v>
      </c>
      <c r="BL36" s="15">
        <v>16.850000000000001</v>
      </c>
      <c r="BM36" s="15">
        <v>17.78</v>
      </c>
      <c r="BN36" s="15">
        <v>8.8699999999999992</v>
      </c>
      <c r="BO36" s="15">
        <v>33</v>
      </c>
      <c r="BP36" s="15">
        <v>25.93</v>
      </c>
      <c r="BQ36" s="15">
        <v>36.33</v>
      </c>
      <c r="BR36" s="15">
        <v>40.32</v>
      </c>
      <c r="BS36" s="15">
        <v>23.31</v>
      </c>
      <c r="BT36" s="32">
        <v>35.020000000000003</v>
      </c>
      <c r="BU36" s="29">
        <v>40.576666666666668</v>
      </c>
      <c r="BV36" s="15">
        <v>62.870000000000005</v>
      </c>
      <c r="BW36" s="15">
        <v>106.825</v>
      </c>
      <c r="BX36" s="15">
        <v>190.32999999999998</v>
      </c>
      <c r="BY36" s="15">
        <v>92.89</v>
      </c>
      <c r="BZ36" s="15">
        <v>48.085000000000001</v>
      </c>
      <c r="CA36" s="15">
        <v>25.393333333333334</v>
      </c>
      <c r="CB36" s="15">
        <v>39.523333333333333</v>
      </c>
      <c r="CC36" s="15">
        <v>51.95</v>
      </c>
      <c r="CD36" s="15">
        <v>60.19</v>
      </c>
      <c r="CE36" s="15">
        <v>49.519999999999996</v>
      </c>
      <c r="CF36" s="15">
        <v>42.879999999999995</v>
      </c>
      <c r="CG36" s="15">
        <v>15.975999999999999</v>
      </c>
      <c r="CH36" s="15">
        <v>20.88</v>
      </c>
      <c r="CI36" s="15">
        <v>28.333333333333332</v>
      </c>
      <c r="CJ36" s="15">
        <v>35.276666666666664</v>
      </c>
      <c r="CK36" s="15">
        <v>23.656666666666666</v>
      </c>
      <c r="CL36" s="32">
        <v>27.436666666666667</v>
      </c>
      <c r="CM36" s="29">
        <v>6.5939846324762286</v>
      </c>
      <c r="CN36" s="15">
        <v>23.348181942069903</v>
      </c>
      <c r="CO36" s="15">
        <v>61.242518318566873</v>
      </c>
      <c r="CP36" s="15">
        <v>80.369756749663082</v>
      </c>
      <c r="CQ36" s="15">
        <v>1.6546298679765237</v>
      </c>
      <c r="CR36" s="15">
        <v>27.216540007870204</v>
      </c>
      <c r="CS36" s="15">
        <v>3.1606381212238031</v>
      </c>
      <c r="CT36" s="15">
        <v>13.855397263641812</v>
      </c>
      <c r="CU36" s="15">
        <v>5.3740115370177621</v>
      </c>
      <c r="CV36" s="15">
        <v>15.853334034202451</v>
      </c>
      <c r="CW36" s="15">
        <v>6.08111831820431</v>
      </c>
      <c r="CX36" s="15">
        <v>36.613989129839439</v>
      </c>
      <c r="CY36" s="15">
        <v>11.30048140567472</v>
      </c>
      <c r="CZ36" s="15">
        <v>8.6547251063604982</v>
      </c>
      <c r="DA36" s="15">
        <v>11.416331868570273</v>
      </c>
      <c r="DB36" s="15">
        <v>1.3461921606269054</v>
      </c>
      <c r="DC36" s="15">
        <v>14.653567256246291</v>
      </c>
      <c r="DD36" s="32">
        <v>12.138040753487902</v>
      </c>
    </row>
    <row r="37" spans="1:108" s="4" customFormat="1" x14ac:dyDescent="0.15">
      <c r="A37" s="14"/>
      <c r="B37" s="26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3"/>
      <c r="S37" s="12"/>
      <c r="T37" s="12"/>
      <c r="U37" s="12"/>
      <c r="V37" s="12"/>
      <c r="W37" s="26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32"/>
      <c r="BU37" s="29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32"/>
      <c r="CM37" s="29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32"/>
    </row>
    <row r="38" spans="1:108" s="4" customFormat="1" x14ac:dyDescent="0.15">
      <c r="A38" s="14" t="s">
        <v>59</v>
      </c>
      <c r="B38" s="26" t="s">
        <v>10</v>
      </c>
      <c r="C38" s="12">
        <v>311003</v>
      </c>
      <c r="D38" s="12">
        <v>42911</v>
      </c>
      <c r="E38" s="12" t="s">
        <v>96</v>
      </c>
      <c r="F38" s="12"/>
      <c r="G38" s="12"/>
      <c r="H38" s="12">
        <v>1.2186399999999999</v>
      </c>
      <c r="I38" s="12">
        <v>0.83711000000000002</v>
      </c>
      <c r="J38" s="12">
        <v>0</v>
      </c>
      <c r="K38" s="12" t="s">
        <v>138</v>
      </c>
      <c r="L38" s="12"/>
      <c r="M38" s="12" t="s">
        <v>133</v>
      </c>
      <c r="N38" s="12"/>
      <c r="O38" s="12"/>
      <c r="P38" s="12"/>
      <c r="Q38" s="12"/>
      <c r="R38" s="13"/>
      <c r="S38" s="12"/>
      <c r="T38" s="12"/>
      <c r="U38" s="12" t="s">
        <v>133</v>
      </c>
      <c r="V38" s="12" t="s">
        <v>226</v>
      </c>
      <c r="W38" s="26"/>
      <c r="X38" s="15">
        <v>116.16</v>
      </c>
      <c r="Y38" s="15">
        <v>121.2</v>
      </c>
      <c r="Z38" s="15">
        <v>92.85</v>
      </c>
      <c r="AA38" s="15">
        <v>193.68</v>
      </c>
      <c r="AB38" s="15">
        <v>87.87</v>
      </c>
      <c r="AC38" s="15">
        <v>76.92</v>
      </c>
      <c r="AD38" s="15">
        <v>178.86</v>
      </c>
      <c r="AE38" s="15">
        <v>100.84</v>
      </c>
      <c r="AF38" s="15">
        <v>212.79</v>
      </c>
      <c r="AG38" s="15">
        <v>301.76</v>
      </c>
      <c r="AH38" s="15">
        <v>474.18</v>
      </c>
      <c r="AI38" s="15">
        <v>185.82</v>
      </c>
      <c r="AJ38" s="15">
        <v>219.48</v>
      </c>
      <c r="AK38" s="15">
        <v>77.19</v>
      </c>
      <c r="AL38" s="15">
        <v>103.53</v>
      </c>
      <c r="AM38" s="15">
        <v>143.93</v>
      </c>
      <c r="AN38" s="15">
        <v>36.68</v>
      </c>
      <c r="AO38" s="15">
        <v>95.55</v>
      </c>
      <c r="AP38" s="15">
        <v>132.27000000000001</v>
      </c>
      <c r="AQ38" s="15">
        <v>57.05</v>
      </c>
      <c r="AR38" s="15">
        <v>282.5</v>
      </c>
      <c r="AS38" s="15">
        <v>143.16999999999999</v>
      </c>
      <c r="AT38" s="15">
        <v>93.31</v>
      </c>
      <c r="AU38" s="15">
        <v>306.42</v>
      </c>
      <c r="AV38" s="15">
        <v>406.33</v>
      </c>
      <c r="AW38" s="15">
        <v>219.35</v>
      </c>
      <c r="AX38" s="15">
        <v>92.71</v>
      </c>
      <c r="AY38" s="15">
        <v>55.76</v>
      </c>
      <c r="AZ38" s="15">
        <v>70.56</v>
      </c>
      <c r="BA38" s="15">
        <v>89.08</v>
      </c>
      <c r="BB38" s="15">
        <v>110.01</v>
      </c>
      <c r="BC38" s="15">
        <v>137.72</v>
      </c>
      <c r="BD38" s="15">
        <v>166.52</v>
      </c>
      <c r="BE38" s="15">
        <v>71.099999999999994</v>
      </c>
      <c r="BF38" s="15">
        <v>51.75</v>
      </c>
      <c r="BG38" s="15">
        <v>130.97</v>
      </c>
      <c r="BH38" s="15">
        <v>193.48</v>
      </c>
      <c r="BI38" s="15">
        <v>66.28</v>
      </c>
      <c r="BJ38" s="15">
        <v>82.6</v>
      </c>
      <c r="BK38" s="15">
        <v>60.85</v>
      </c>
      <c r="BL38" s="15">
        <v>57.21</v>
      </c>
      <c r="BM38" s="15">
        <v>131.91999999999999</v>
      </c>
      <c r="BN38" s="15">
        <v>66.37</v>
      </c>
      <c r="BO38" s="15">
        <v>39</v>
      </c>
      <c r="BP38" s="15">
        <v>538.15</v>
      </c>
      <c r="BQ38" s="15">
        <v>495.84</v>
      </c>
      <c r="BR38" s="15">
        <v>53.53</v>
      </c>
      <c r="BS38" s="15">
        <v>146.6</v>
      </c>
      <c r="BT38" s="32">
        <v>76.5</v>
      </c>
      <c r="BU38" s="29">
        <v>84.983333333333334</v>
      </c>
      <c r="BV38" s="15">
        <v>169.26999999999998</v>
      </c>
      <c r="BW38" s="15">
        <v>211.48</v>
      </c>
      <c r="BX38" s="15">
        <v>283.51499999999999</v>
      </c>
      <c r="BY38" s="15">
        <v>189.75</v>
      </c>
      <c r="BZ38" s="15">
        <v>153.67500000000001</v>
      </c>
      <c r="CA38" s="15">
        <v>85.326666666666654</v>
      </c>
      <c r="CB38" s="15">
        <v>159.78</v>
      </c>
      <c r="CC38" s="15">
        <v>225.17500000000001</v>
      </c>
      <c r="CD38" s="15">
        <v>221.505</v>
      </c>
      <c r="CE38" s="15">
        <v>157.44999999999999</v>
      </c>
      <c r="CF38" s="15">
        <v>112.49000000000001</v>
      </c>
      <c r="CG38" s="15">
        <v>64.477999999999994</v>
      </c>
      <c r="CH38" s="15">
        <v>97.742500000000007</v>
      </c>
      <c r="CI38" s="15">
        <v>280.54666666666668</v>
      </c>
      <c r="CJ38" s="15">
        <v>233.27999999999997</v>
      </c>
      <c r="CK38" s="15">
        <v>100.88333333333333</v>
      </c>
      <c r="CL38" s="32">
        <v>92.84999999999998</v>
      </c>
      <c r="CM38" s="29">
        <v>13.732939719278384</v>
      </c>
      <c r="CN38" s="15">
        <v>49.023619817390163</v>
      </c>
      <c r="CO38" s="15">
        <v>127.67520041104302</v>
      </c>
      <c r="CP38" s="15">
        <v>269.64102886986626</v>
      </c>
      <c r="CQ38" s="15">
        <v>5.5578593001262728</v>
      </c>
      <c r="CR38" s="15">
        <v>93.062323471961449</v>
      </c>
      <c r="CS38" s="15">
        <v>50.097948394453589</v>
      </c>
      <c r="CT38" s="15">
        <v>106.40141399436385</v>
      </c>
      <c r="CU38" s="15">
        <v>114.89778087500206</v>
      </c>
      <c r="CV38" s="15">
        <v>261.38202166560728</v>
      </c>
      <c r="CW38" s="15">
        <v>87.539819510894631</v>
      </c>
      <c r="CX38" s="15">
        <v>27.973144263739769</v>
      </c>
      <c r="CY38" s="15">
        <v>9.9990584556747599</v>
      </c>
      <c r="CZ38" s="15">
        <v>43.9616820841362</v>
      </c>
      <c r="DA38" s="15">
        <v>226.96127033776779</v>
      </c>
      <c r="DB38" s="15">
        <v>230.17218250692238</v>
      </c>
      <c r="DC38" s="15">
        <v>58.671928835971762</v>
      </c>
      <c r="DD38" s="32">
        <v>46.830145205839386</v>
      </c>
    </row>
    <row r="39" spans="1:108" s="4" customFormat="1" x14ac:dyDescent="0.15">
      <c r="A39" s="14"/>
      <c r="B39" s="26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3"/>
      <c r="S39" s="12"/>
      <c r="T39" s="12"/>
      <c r="U39" s="12"/>
      <c r="V39" s="12"/>
      <c r="W39" s="26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32"/>
      <c r="BU39" s="29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32"/>
      <c r="CM39" s="29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32"/>
    </row>
    <row r="40" spans="1:108" s="4" customFormat="1" x14ac:dyDescent="0.15">
      <c r="A40" s="14" t="s">
        <v>60</v>
      </c>
      <c r="B40" s="26" t="s">
        <v>11</v>
      </c>
      <c r="C40" s="12">
        <v>304857</v>
      </c>
      <c r="D40" s="12">
        <v>42574</v>
      </c>
      <c r="E40" s="12" t="s">
        <v>96</v>
      </c>
      <c r="F40" s="12"/>
      <c r="G40" s="12"/>
      <c r="H40" s="12">
        <v>1.0000599999999999</v>
      </c>
      <c r="I40" s="12">
        <v>0.73095399999999999</v>
      </c>
      <c r="J40" s="12">
        <v>0</v>
      </c>
      <c r="K40" s="12" t="s">
        <v>135</v>
      </c>
      <c r="L40" s="12"/>
      <c r="M40" s="12" t="s">
        <v>133</v>
      </c>
      <c r="N40" s="12"/>
      <c r="O40" s="12"/>
      <c r="P40" s="12" t="s">
        <v>227</v>
      </c>
      <c r="Q40" s="12" t="s">
        <v>228</v>
      </c>
      <c r="R40" s="13"/>
      <c r="S40" s="12"/>
      <c r="T40" s="12"/>
      <c r="U40" s="12" t="s">
        <v>133</v>
      </c>
      <c r="V40" s="12" t="s">
        <v>229</v>
      </c>
      <c r="W40" s="26"/>
      <c r="X40" s="15">
        <v>98.03</v>
      </c>
      <c r="Y40" s="15">
        <v>174.51</v>
      </c>
      <c r="Z40" s="15">
        <v>137.97</v>
      </c>
      <c r="AA40" s="15">
        <v>142.94999999999999</v>
      </c>
      <c r="AB40" s="15">
        <v>114.21</v>
      </c>
      <c r="AC40" s="15">
        <v>39.15</v>
      </c>
      <c r="AD40" s="15">
        <v>58.24</v>
      </c>
      <c r="AE40" s="15">
        <v>36.659999999999997</v>
      </c>
      <c r="AF40" s="15">
        <v>53.07</v>
      </c>
      <c r="AG40" s="15">
        <v>121.98</v>
      </c>
      <c r="AH40" s="15">
        <v>209.76</v>
      </c>
      <c r="AI40" s="15">
        <v>146.72</v>
      </c>
      <c r="AJ40" s="15">
        <v>88.97</v>
      </c>
      <c r="AK40" s="15">
        <v>40.020000000000003</v>
      </c>
      <c r="AL40" s="15">
        <v>148.72</v>
      </c>
      <c r="AM40" s="15">
        <v>344.8</v>
      </c>
      <c r="AN40" s="15">
        <v>67.069999999999993</v>
      </c>
      <c r="AO40" s="15">
        <v>59.98</v>
      </c>
      <c r="AP40" s="15">
        <v>136.22999999999999</v>
      </c>
      <c r="AQ40" s="15">
        <v>86.27</v>
      </c>
      <c r="AR40" s="15">
        <v>100.64</v>
      </c>
      <c r="AS40" s="15">
        <v>92.28</v>
      </c>
      <c r="AT40" s="15">
        <v>19.13</v>
      </c>
      <c r="AU40" s="15">
        <v>71.48</v>
      </c>
      <c r="AV40" s="15">
        <v>226.01</v>
      </c>
      <c r="AW40" s="15">
        <v>145.83000000000001</v>
      </c>
      <c r="AX40" s="15">
        <v>78.25</v>
      </c>
      <c r="AY40" s="15">
        <v>45.59</v>
      </c>
      <c r="AZ40" s="15">
        <v>8.06</v>
      </c>
      <c r="BA40" s="15">
        <v>122.88</v>
      </c>
      <c r="BB40" s="15">
        <v>208.39</v>
      </c>
      <c r="BC40" s="15">
        <v>115.18</v>
      </c>
      <c r="BD40" s="15">
        <v>307.73</v>
      </c>
      <c r="BE40" s="15">
        <v>84.47</v>
      </c>
      <c r="BF40" s="15">
        <v>15.78</v>
      </c>
      <c r="BG40" s="15">
        <v>162.22</v>
      </c>
      <c r="BH40" s="15">
        <v>200.78</v>
      </c>
      <c r="BI40" s="15">
        <v>92.22</v>
      </c>
      <c r="BJ40" s="15">
        <v>169.69</v>
      </c>
      <c r="BK40" s="15">
        <v>72.84</v>
      </c>
      <c r="BL40" s="15">
        <v>25.66</v>
      </c>
      <c r="BM40" s="15">
        <v>111.37</v>
      </c>
      <c r="BN40" s="15">
        <v>90.08</v>
      </c>
      <c r="BO40" s="15">
        <v>10.77</v>
      </c>
      <c r="BP40" s="15">
        <v>147.63999999999999</v>
      </c>
      <c r="BQ40" s="15">
        <v>257.20999999999998</v>
      </c>
      <c r="BR40" s="15">
        <v>41.68</v>
      </c>
      <c r="BS40" s="15">
        <v>38.630000000000003</v>
      </c>
      <c r="BT40" s="32">
        <v>29.98</v>
      </c>
      <c r="BU40" s="29">
        <v>38.610000000000007</v>
      </c>
      <c r="BV40" s="15">
        <v>69.78</v>
      </c>
      <c r="BW40" s="15">
        <v>148.245</v>
      </c>
      <c r="BX40" s="15">
        <v>173.86500000000001</v>
      </c>
      <c r="BY40" s="15">
        <v>144.83499999999998</v>
      </c>
      <c r="BZ40" s="15">
        <v>101.59</v>
      </c>
      <c r="CA40" s="15">
        <v>74.713333333333338</v>
      </c>
      <c r="CB40" s="15">
        <v>89.49666666666667</v>
      </c>
      <c r="CC40" s="15">
        <v>208.14000000000001</v>
      </c>
      <c r="CD40" s="15">
        <v>146.54</v>
      </c>
      <c r="CE40" s="15">
        <v>102.905</v>
      </c>
      <c r="CF40" s="15">
        <v>107.24</v>
      </c>
      <c r="CG40" s="15">
        <v>33.911999999999992</v>
      </c>
      <c r="CH40" s="15">
        <v>101.81</v>
      </c>
      <c r="CI40" s="15">
        <v>185.60333333333332</v>
      </c>
      <c r="CJ40" s="15">
        <v>154.87</v>
      </c>
      <c r="CK40" s="15">
        <v>173.03333333333333</v>
      </c>
      <c r="CL40" s="32">
        <v>65.313333333333333</v>
      </c>
      <c r="CM40" s="29">
        <v>1.7438749955200374</v>
      </c>
      <c r="CN40" s="15">
        <v>24.601404431454732</v>
      </c>
      <c r="CO40" s="15">
        <v>37.144319215729197</v>
      </c>
      <c r="CP40" s="15">
        <v>50.763195821382148</v>
      </c>
      <c r="CQ40" s="15">
        <v>2.6657925650732914</v>
      </c>
      <c r="CR40" s="15">
        <v>17.84737515714836</v>
      </c>
      <c r="CS40" s="15">
        <v>25.399929789929214</v>
      </c>
      <c r="CT40" s="15">
        <v>65.509712511453856</v>
      </c>
      <c r="CU40" s="15">
        <v>193.26642543390719</v>
      </c>
      <c r="CV40" s="15">
        <v>112.38755180178985</v>
      </c>
      <c r="CW40" s="15">
        <v>60.70511716486515</v>
      </c>
      <c r="CX40" s="15">
        <v>40.998051173196011</v>
      </c>
      <c r="CY40" s="15">
        <v>32.540342960700343</v>
      </c>
      <c r="CZ40" s="15">
        <v>64.479940550013907</v>
      </c>
      <c r="DA40" s="15">
        <v>33.096661966629398</v>
      </c>
      <c r="DB40" s="15">
        <v>89.369441645340871</v>
      </c>
      <c r="DC40" s="15">
        <v>133.05650691842672</v>
      </c>
      <c r="DD40" s="32">
        <v>23.828857155418383</v>
      </c>
    </row>
    <row r="41" spans="1:108" s="4" customFormat="1" x14ac:dyDescent="0.15">
      <c r="A41" s="14" t="s">
        <v>61</v>
      </c>
      <c r="B41" s="26" t="s">
        <v>12</v>
      </c>
      <c r="C41" s="12">
        <v>309536</v>
      </c>
      <c r="D41" s="12">
        <v>4936</v>
      </c>
      <c r="E41" s="12" t="s">
        <v>81</v>
      </c>
      <c r="F41" s="12" t="s">
        <v>84</v>
      </c>
      <c r="G41" s="12"/>
      <c r="H41" s="12">
        <v>3.3749099999999999</v>
      </c>
      <c r="I41" s="12">
        <v>0.44153599999999998</v>
      </c>
      <c r="J41" s="12">
        <v>0</v>
      </c>
      <c r="K41" s="12" t="s">
        <v>135</v>
      </c>
      <c r="L41" s="12" t="s">
        <v>230</v>
      </c>
      <c r="M41" s="12" t="s">
        <v>231</v>
      </c>
      <c r="N41" s="12" t="s">
        <v>232</v>
      </c>
      <c r="O41" s="12" t="s">
        <v>233</v>
      </c>
      <c r="P41" s="12" t="s">
        <v>234</v>
      </c>
      <c r="Q41" s="12" t="s">
        <v>235</v>
      </c>
      <c r="R41" s="13" t="s">
        <v>236</v>
      </c>
      <c r="S41" s="12" t="s">
        <v>164</v>
      </c>
      <c r="T41" s="12" t="s">
        <v>165</v>
      </c>
      <c r="U41" s="12" t="s">
        <v>237</v>
      </c>
      <c r="V41" s="12" t="s">
        <v>238</v>
      </c>
      <c r="W41" s="26"/>
      <c r="X41" s="15">
        <v>177.92</v>
      </c>
      <c r="Y41" s="15">
        <v>229.66</v>
      </c>
      <c r="Z41" s="15">
        <v>227.2</v>
      </c>
      <c r="AA41" s="15">
        <v>732.25</v>
      </c>
      <c r="AB41" s="15">
        <v>547.97</v>
      </c>
      <c r="AC41" s="15">
        <v>176.32</v>
      </c>
      <c r="AD41" s="15">
        <v>500.97</v>
      </c>
      <c r="AE41" s="15">
        <v>188.83</v>
      </c>
      <c r="AF41" s="15">
        <v>205.31</v>
      </c>
      <c r="AG41" s="15">
        <v>174.78</v>
      </c>
      <c r="AH41" s="15">
        <v>258.66000000000003</v>
      </c>
      <c r="AI41" s="15">
        <v>326.97000000000003</v>
      </c>
      <c r="AJ41" s="15">
        <v>1135.19</v>
      </c>
      <c r="AK41" s="15">
        <v>142.32</v>
      </c>
      <c r="AL41" s="15">
        <v>74.739999999999995</v>
      </c>
      <c r="AM41" s="15">
        <v>197.64</v>
      </c>
      <c r="AN41" s="15">
        <v>113.68</v>
      </c>
      <c r="AO41" s="15">
        <v>538.53</v>
      </c>
      <c r="AP41" s="15">
        <v>436.77</v>
      </c>
      <c r="AQ41" s="15">
        <v>97.96</v>
      </c>
      <c r="AR41" s="15">
        <v>143.16999999999999</v>
      </c>
      <c r="AS41" s="15">
        <v>877.33</v>
      </c>
      <c r="AT41" s="15">
        <v>66.17</v>
      </c>
      <c r="AU41" s="15">
        <v>81.680000000000007</v>
      </c>
      <c r="AV41" s="15">
        <v>185.22</v>
      </c>
      <c r="AW41" s="15">
        <v>355.52</v>
      </c>
      <c r="AX41" s="15">
        <v>1013.74</v>
      </c>
      <c r="AY41" s="15">
        <v>68.16</v>
      </c>
      <c r="AZ41" s="15">
        <v>5.6</v>
      </c>
      <c r="BA41" s="15">
        <v>7.74</v>
      </c>
      <c r="BB41" s="15">
        <v>23.82</v>
      </c>
      <c r="BC41" s="15">
        <v>100.7</v>
      </c>
      <c r="BD41" s="15">
        <v>101.01</v>
      </c>
      <c r="BE41" s="15">
        <v>205.9</v>
      </c>
      <c r="BF41" s="15">
        <v>15.86</v>
      </c>
      <c r="BG41" s="15">
        <v>14.02</v>
      </c>
      <c r="BH41" s="15">
        <v>196.05</v>
      </c>
      <c r="BI41" s="15">
        <v>98.82</v>
      </c>
      <c r="BJ41" s="15">
        <v>50.59</v>
      </c>
      <c r="BK41" s="15">
        <v>265.45</v>
      </c>
      <c r="BL41" s="15">
        <v>14.28</v>
      </c>
      <c r="BM41" s="15">
        <v>114.38</v>
      </c>
      <c r="BN41" s="15">
        <v>304.60000000000002</v>
      </c>
      <c r="BO41" s="15">
        <v>32.880000000000003</v>
      </c>
      <c r="BP41" s="15">
        <v>52.16</v>
      </c>
      <c r="BQ41" s="15">
        <v>164.61</v>
      </c>
      <c r="BR41" s="15">
        <v>69.92</v>
      </c>
      <c r="BS41" s="15">
        <v>206.47</v>
      </c>
      <c r="BT41" s="32">
        <v>16.23</v>
      </c>
      <c r="BU41" s="29">
        <v>169.15666666666667</v>
      </c>
      <c r="BV41" s="15">
        <v>294.73333333333335</v>
      </c>
      <c r="BW41" s="15">
        <v>202.22</v>
      </c>
      <c r="BX41" s="15">
        <v>242.93</v>
      </c>
      <c r="BY41" s="15">
        <v>529.61</v>
      </c>
      <c r="BZ41" s="15">
        <v>841.58</v>
      </c>
      <c r="CA41" s="15">
        <v>347.81666666666666</v>
      </c>
      <c r="CB41" s="15">
        <v>94.693333333333328</v>
      </c>
      <c r="CC41" s="15">
        <v>139.66</v>
      </c>
      <c r="CD41" s="15">
        <v>149.44999999999999</v>
      </c>
      <c r="CE41" s="15">
        <v>447.02499999999998</v>
      </c>
      <c r="CF41" s="15">
        <v>725.255</v>
      </c>
      <c r="CG41" s="15">
        <v>71.314000000000007</v>
      </c>
      <c r="CH41" s="15">
        <v>42.254999999999995</v>
      </c>
      <c r="CI41" s="15">
        <v>90.676666666666662</v>
      </c>
      <c r="CJ41" s="15">
        <v>121.37666666666667</v>
      </c>
      <c r="CK41" s="15">
        <v>73.840000000000018</v>
      </c>
      <c r="CL41" s="32">
        <v>225.94000000000003</v>
      </c>
      <c r="CM41" s="29">
        <v>24.068237021712584</v>
      </c>
      <c r="CN41" s="15">
        <v>179.13046930473141</v>
      </c>
      <c r="CO41" s="15">
        <v>38.80602015151775</v>
      </c>
      <c r="CP41" s="15">
        <v>22.245579336128813</v>
      </c>
      <c r="CQ41" s="15">
        <v>286.57623627928382</v>
      </c>
      <c r="CR41" s="15">
        <v>415.22724404836441</v>
      </c>
      <c r="CS41" s="15">
        <v>458.81400113045083</v>
      </c>
      <c r="CT41" s="15">
        <v>42.200137835477904</v>
      </c>
      <c r="CU41" s="15">
        <v>81.996102346392021</v>
      </c>
      <c r="CV41" s="15">
        <v>50.586419126085701</v>
      </c>
      <c r="CW41" s="15">
        <v>129.40761202495003</v>
      </c>
      <c r="CX41" s="15">
        <v>407.97939954120216</v>
      </c>
      <c r="CY41" s="15">
        <v>130.48271716974628</v>
      </c>
      <c r="CZ41" s="15">
        <v>49.255817592104457</v>
      </c>
      <c r="DA41" s="15">
        <v>92.349571917434105</v>
      </c>
      <c r="DB41" s="15">
        <v>37.452962944650139</v>
      </c>
      <c r="DC41" s="15">
        <v>25.437549017151742</v>
      </c>
      <c r="DD41" s="32">
        <v>34.217850604618484</v>
      </c>
    </row>
    <row r="42" spans="1:108" s="4" customFormat="1" x14ac:dyDescent="0.15">
      <c r="A42" s="14"/>
      <c r="B42" s="26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3"/>
      <c r="S42" s="12"/>
      <c r="T42" s="12"/>
      <c r="U42" s="12"/>
      <c r="V42" s="12"/>
      <c r="W42" s="26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32"/>
      <c r="BU42" s="29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32"/>
      <c r="CM42" s="29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32"/>
    </row>
    <row r="43" spans="1:108" s="4" customFormat="1" x14ac:dyDescent="0.15">
      <c r="A43" s="14" t="s">
        <v>62</v>
      </c>
      <c r="B43" s="26" t="s">
        <v>13</v>
      </c>
      <c r="C43" s="12">
        <v>305508</v>
      </c>
      <c r="D43" s="12">
        <v>10532</v>
      </c>
      <c r="E43" s="12" t="s">
        <v>97</v>
      </c>
      <c r="F43" s="12"/>
      <c r="G43" s="12"/>
      <c r="H43" s="12">
        <v>1.0759300000000001</v>
      </c>
      <c r="I43" s="12">
        <v>0.88520900000000002</v>
      </c>
      <c r="J43" s="12">
        <v>0</v>
      </c>
      <c r="K43" s="12" t="s">
        <v>138</v>
      </c>
      <c r="L43" s="12" t="s">
        <v>239</v>
      </c>
      <c r="M43" s="12" t="s">
        <v>133</v>
      </c>
      <c r="N43" s="12"/>
      <c r="O43" s="12"/>
      <c r="P43" s="12" t="s">
        <v>240</v>
      </c>
      <c r="Q43" s="12" t="s">
        <v>241</v>
      </c>
      <c r="R43" s="13" t="s">
        <v>242</v>
      </c>
      <c r="S43" s="12" t="s">
        <v>120</v>
      </c>
      <c r="T43" s="12" t="s">
        <v>243</v>
      </c>
      <c r="U43" s="12" t="s">
        <v>244</v>
      </c>
      <c r="V43" s="12" t="s">
        <v>245</v>
      </c>
      <c r="W43" s="26" t="s">
        <v>246</v>
      </c>
      <c r="X43" s="15">
        <v>60.22</v>
      </c>
      <c r="Y43" s="15">
        <v>52.44</v>
      </c>
      <c r="Z43" s="15">
        <v>44.54</v>
      </c>
      <c r="AA43" s="15">
        <v>60.93</v>
      </c>
      <c r="AB43" s="15">
        <v>61.02</v>
      </c>
      <c r="AC43" s="15">
        <v>39.97</v>
      </c>
      <c r="AD43" s="15">
        <v>64.59</v>
      </c>
      <c r="AE43" s="15">
        <v>48.02</v>
      </c>
      <c r="AF43" s="15">
        <v>41.1</v>
      </c>
      <c r="AG43" s="15">
        <v>51.35</v>
      </c>
      <c r="AH43" s="15">
        <v>48.58</v>
      </c>
      <c r="AI43" s="15">
        <v>69.89</v>
      </c>
      <c r="AJ43" s="15">
        <v>43.6</v>
      </c>
      <c r="AK43" s="15">
        <v>45.91</v>
      </c>
      <c r="AL43" s="15">
        <v>49.94</v>
      </c>
      <c r="AM43" s="15">
        <v>49.38</v>
      </c>
      <c r="AN43" s="15">
        <v>58.97</v>
      </c>
      <c r="AO43" s="15">
        <v>61.49</v>
      </c>
      <c r="AP43" s="15">
        <v>75.650000000000006</v>
      </c>
      <c r="AQ43" s="15">
        <v>50.22</v>
      </c>
      <c r="AR43" s="15">
        <v>65.41</v>
      </c>
      <c r="AS43" s="15">
        <v>58.7</v>
      </c>
      <c r="AT43" s="15">
        <v>41.05</v>
      </c>
      <c r="AU43" s="15">
        <v>45.62</v>
      </c>
      <c r="AV43" s="15">
        <v>64.739999999999995</v>
      </c>
      <c r="AW43" s="15">
        <v>55.62</v>
      </c>
      <c r="AX43" s="15">
        <v>44.01</v>
      </c>
      <c r="AY43" s="15">
        <v>46.28</v>
      </c>
      <c r="AZ43" s="15">
        <v>43.02</v>
      </c>
      <c r="BA43" s="15">
        <v>33.51</v>
      </c>
      <c r="BB43" s="15">
        <v>26.57</v>
      </c>
      <c r="BC43" s="15">
        <v>55.54</v>
      </c>
      <c r="BD43" s="15">
        <v>38.19</v>
      </c>
      <c r="BE43" s="15">
        <v>41.52</v>
      </c>
      <c r="BF43" s="15">
        <v>43.54</v>
      </c>
      <c r="BG43" s="15">
        <v>56.89</v>
      </c>
      <c r="BH43" s="15">
        <v>60.47</v>
      </c>
      <c r="BI43" s="15">
        <v>80.62</v>
      </c>
      <c r="BJ43" s="15">
        <v>51.02</v>
      </c>
      <c r="BK43" s="15">
        <v>62.78</v>
      </c>
      <c r="BL43" s="15">
        <v>54.89</v>
      </c>
      <c r="BM43" s="15">
        <v>58.17</v>
      </c>
      <c r="BN43" s="15">
        <v>26.24</v>
      </c>
      <c r="BO43" s="15">
        <v>47.09</v>
      </c>
      <c r="BP43" s="15">
        <v>58.57</v>
      </c>
      <c r="BQ43" s="15">
        <v>46.98</v>
      </c>
      <c r="BR43" s="15">
        <v>65.39</v>
      </c>
      <c r="BS43" s="15">
        <v>35.89</v>
      </c>
      <c r="BT43" s="32">
        <v>58.19</v>
      </c>
      <c r="BU43" s="29">
        <v>44.633333333333333</v>
      </c>
      <c r="BV43" s="15">
        <v>55.303333333333335</v>
      </c>
      <c r="BW43" s="15">
        <v>51.894999999999996</v>
      </c>
      <c r="BX43" s="15">
        <v>46.56</v>
      </c>
      <c r="BY43" s="15">
        <v>65.41</v>
      </c>
      <c r="BZ43" s="15">
        <v>52.31</v>
      </c>
      <c r="CA43" s="15">
        <v>51.733333333333327</v>
      </c>
      <c r="CB43" s="15">
        <v>52.133333333333326</v>
      </c>
      <c r="CC43" s="15">
        <v>47.5</v>
      </c>
      <c r="CD43" s="15">
        <v>61.854999999999997</v>
      </c>
      <c r="CE43" s="15">
        <v>58.555</v>
      </c>
      <c r="CF43" s="15">
        <v>59.83</v>
      </c>
      <c r="CG43" s="15">
        <v>45.176000000000002</v>
      </c>
      <c r="CH43" s="15">
        <v>48.914999999999999</v>
      </c>
      <c r="CI43" s="15">
        <v>48.536666666666662</v>
      </c>
      <c r="CJ43" s="15">
        <v>61.04666666666666</v>
      </c>
      <c r="CK43" s="15">
        <v>51.533333333333339</v>
      </c>
      <c r="CL43" s="32">
        <v>46.73</v>
      </c>
      <c r="CM43" s="29">
        <v>4.1740907193463519</v>
      </c>
      <c r="CN43" s="15">
        <v>12.493007377462559</v>
      </c>
      <c r="CO43" s="15">
        <v>0.77074639149333424</v>
      </c>
      <c r="CP43" s="15">
        <v>2.8567113959936514</v>
      </c>
      <c r="CQ43" s="15">
        <v>6.3356767594314665</v>
      </c>
      <c r="CR43" s="15">
        <v>12.31780012826964</v>
      </c>
      <c r="CS43" s="15">
        <v>6.3467892145031373</v>
      </c>
      <c r="CT43" s="15">
        <v>12.327223261275558</v>
      </c>
      <c r="CU43" s="15">
        <v>2.6587214972614222</v>
      </c>
      <c r="CV43" s="15">
        <v>4.0800061274463761</v>
      </c>
      <c r="CW43" s="15">
        <v>4.150716805565037</v>
      </c>
      <c r="CX43" s="15">
        <v>22.372858556742397</v>
      </c>
      <c r="CY43" s="15">
        <v>12.546144029142994</v>
      </c>
      <c r="CZ43" s="15">
        <v>11.400296779762668</v>
      </c>
      <c r="DA43" s="15">
        <v>19.047397022515536</v>
      </c>
      <c r="DB43" s="15">
        <v>17.482989828211139</v>
      </c>
      <c r="DC43" s="15">
        <v>13.607263991461762</v>
      </c>
      <c r="DD43" s="32">
        <v>14.181893385581519</v>
      </c>
    </row>
    <row r="44" spans="1:108" s="4" customFormat="1" x14ac:dyDescent="0.15">
      <c r="A44" s="14" t="s">
        <v>63</v>
      </c>
      <c r="B44" s="26" t="s">
        <v>14</v>
      </c>
      <c r="C44" s="12">
        <v>303248</v>
      </c>
      <c r="D44" s="12">
        <v>41172</v>
      </c>
      <c r="E44" s="12" t="s">
        <v>79</v>
      </c>
      <c r="F44" s="12"/>
      <c r="G44" s="12"/>
      <c r="H44" s="12">
        <v>1.22777</v>
      </c>
      <c r="I44" s="12">
        <v>1.4567300000000001</v>
      </c>
      <c r="J44" s="12">
        <v>0</v>
      </c>
      <c r="K44" s="12" t="s">
        <v>135</v>
      </c>
      <c r="L44" s="12" t="s">
        <v>247</v>
      </c>
      <c r="M44" s="12" t="s">
        <v>248</v>
      </c>
      <c r="N44" s="12" t="s">
        <v>249</v>
      </c>
      <c r="O44" s="12" t="s">
        <v>250</v>
      </c>
      <c r="P44" s="12" t="s">
        <v>251</v>
      </c>
      <c r="Q44" s="12" t="s">
        <v>252</v>
      </c>
      <c r="R44" s="13" t="s">
        <v>253</v>
      </c>
      <c r="S44" s="12" t="s">
        <v>164</v>
      </c>
      <c r="T44" s="12" t="s">
        <v>165</v>
      </c>
      <c r="U44" s="12" t="s">
        <v>254</v>
      </c>
      <c r="V44" s="12" t="s">
        <v>255</v>
      </c>
      <c r="W44" s="26"/>
      <c r="X44" s="15">
        <v>538.71</v>
      </c>
      <c r="Y44" s="15">
        <v>968.18</v>
      </c>
      <c r="Z44" s="15">
        <v>1672.97</v>
      </c>
      <c r="AA44" s="15">
        <v>356.31</v>
      </c>
      <c r="AB44" s="15">
        <v>274.27</v>
      </c>
      <c r="AC44" s="15">
        <v>366.39</v>
      </c>
      <c r="AD44" s="15">
        <v>918.17</v>
      </c>
      <c r="AE44" s="15">
        <v>593.51</v>
      </c>
      <c r="AF44" s="15">
        <v>1789.05</v>
      </c>
      <c r="AG44" s="15">
        <v>3165.67</v>
      </c>
      <c r="AH44" s="15">
        <v>1583.7</v>
      </c>
      <c r="AI44" s="15">
        <v>297.17</v>
      </c>
      <c r="AJ44" s="15">
        <v>272.95999999999998</v>
      </c>
      <c r="AK44" s="15">
        <v>899.25</v>
      </c>
      <c r="AL44" s="15">
        <v>896.49</v>
      </c>
      <c r="AM44" s="15">
        <v>995.81</v>
      </c>
      <c r="AN44" s="15">
        <v>1561.79</v>
      </c>
      <c r="AO44" s="15">
        <v>373.9</v>
      </c>
      <c r="AP44" s="15">
        <v>365.4</v>
      </c>
      <c r="AQ44" s="15">
        <v>612.95000000000005</v>
      </c>
      <c r="AR44" s="15">
        <v>933.34</v>
      </c>
      <c r="AS44" s="15">
        <v>339.11</v>
      </c>
      <c r="AT44" s="15">
        <v>875.74</v>
      </c>
      <c r="AU44" s="15">
        <v>2868.86</v>
      </c>
      <c r="AV44" s="15">
        <v>1876.89</v>
      </c>
      <c r="AW44" s="15">
        <v>251.91</v>
      </c>
      <c r="AX44" s="15">
        <v>214.7</v>
      </c>
      <c r="AY44" s="15">
        <v>656.25</v>
      </c>
      <c r="AZ44" s="15">
        <v>496.78</v>
      </c>
      <c r="BA44" s="15">
        <v>1887.78</v>
      </c>
      <c r="BB44" s="15">
        <v>1171.26</v>
      </c>
      <c r="BC44" s="15">
        <v>1321.15</v>
      </c>
      <c r="BD44" s="15">
        <v>419.25</v>
      </c>
      <c r="BE44" s="15">
        <v>234.79</v>
      </c>
      <c r="BF44" s="15">
        <v>467.98</v>
      </c>
      <c r="BG44" s="15">
        <v>944.55</v>
      </c>
      <c r="BH44" s="15">
        <v>669.92</v>
      </c>
      <c r="BI44" s="15">
        <v>719.96</v>
      </c>
      <c r="BJ44" s="15">
        <v>339.71</v>
      </c>
      <c r="BK44" s="15">
        <v>299.36</v>
      </c>
      <c r="BL44" s="15">
        <v>665.79</v>
      </c>
      <c r="BM44" s="15">
        <v>794.57</v>
      </c>
      <c r="BN44" s="15">
        <v>483.05</v>
      </c>
      <c r="BO44" s="15">
        <v>833.89</v>
      </c>
      <c r="BP44" s="15">
        <v>1605.71</v>
      </c>
      <c r="BQ44" s="15">
        <v>833.24</v>
      </c>
      <c r="BR44" s="15">
        <v>419.66</v>
      </c>
      <c r="BS44" s="15">
        <v>829.86</v>
      </c>
      <c r="BT44" s="32">
        <v>761.48</v>
      </c>
      <c r="BU44" s="29">
        <v>619.7166666666667</v>
      </c>
      <c r="BV44" s="15">
        <v>1081.9766666666667</v>
      </c>
      <c r="BW44" s="15">
        <v>2066.9250000000002</v>
      </c>
      <c r="BX44" s="15">
        <v>1628.335</v>
      </c>
      <c r="BY44" s="15">
        <v>326.74</v>
      </c>
      <c r="BZ44" s="15">
        <v>273.61500000000001</v>
      </c>
      <c r="CA44" s="15">
        <v>536.10333333333335</v>
      </c>
      <c r="CB44" s="15">
        <v>901.85666666666657</v>
      </c>
      <c r="CC44" s="15">
        <v>1932.335</v>
      </c>
      <c r="CD44" s="15">
        <v>1719.3400000000001</v>
      </c>
      <c r="CE44" s="15">
        <v>312.90499999999997</v>
      </c>
      <c r="CF44" s="15">
        <v>290.04999999999995</v>
      </c>
      <c r="CG44" s="15">
        <v>575.01599999999996</v>
      </c>
      <c r="CH44" s="15">
        <v>1115.1975</v>
      </c>
      <c r="CI44" s="15">
        <v>1148.9633333333334</v>
      </c>
      <c r="CJ44" s="15">
        <v>958.11666666666679</v>
      </c>
      <c r="CK44" s="15">
        <v>392.87333333333339</v>
      </c>
      <c r="CL44" s="32">
        <v>454.67</v>
      </c>
      <c r="CM44" s="29">
        <v>267.39490820382736</v>
      </c>
      <c r="CN44" s="15">
        <v>641.06317702183833</v>
      </c>
      <c r="CO44" s="15">
        <v>1553.860080589626</v>
      </c>
      <c r="CP44" s="15">
        <v>63.123422356523086</v>
      </c>
      <c r="CQ44" s="15">
        <v>41.818295039372408</v>
      </c>
      <c r="CR44" s="15">
        <v>0.92630988335437892</v>
      </c>
      <c r="CS44" s="15">
        <v>171.96948140101324</v>
      </c>
      <c r="CT44" s="15">
        <v>29.172604157553952</v>
      </c>
      <c r="CU44" s="15">
        <v>1324.4463565014632</v>
      </c>
      <c r="CV44" s="15">
        <v>222.80934675188121</v>
      </c>
      <c r="CW44" s="15">
        <v>86.259956236947104</v>
      </c>
      <c r="CX44" s="15">
        <v>106.56099192481283</v>
      </c>
      <c r="CY44" s="15">
        <v>131.38118636243169</v>
      </c>
      <c r="CZ44" s="15">
        <v>518.95413794637591</v>
      </c>
      <c r="DA44" s="15">
        <v>468.29327032676167</v>
      </c>
      <c r="DB44" s="15">
        <v>319.45733742290685</v>
      </c>
      <c r="DC44" s="15">
        <v>46.041253602973661</v>
      </c>
      <c r="DD44" s="32">
        <v>326.52407767268858</v>
      </c>
    </row>
    <row r="45" spans="1:108" s="4" customFormat="1" x14ac:dyDescent="0.15">
      <c r="A45" s="14" t="s">
        <v>64</v>
      </c>
      <c r="B45" s="26" t="s">
        <v>15</v>
      </c>
      <c r="C45" s="12">
        <v>311955</v>
      </c>
      <c r="D45" s="12">
        <v>45811</v>
      </c>
      <c r="E45" s="12" t="s">
        <v>98</v>
      </c>
      <c r="F45" s="12" t="s">
        <v>80</v>
      </c>
      <c r="G45" s="12" t="s">
        <v>80</v>
      </c>
      <c r="H45" s="12">
        <v>2.3565299999999998</v>
      </c>
      <c r="I45" s="12">
        <v>0.74783900000000003</v>
      </c>
      <c r="J45" s="12">
        <v>0</v>
      </c>
      <c r="K45" s="12" t="s">
        <v>138</v>
      </c>
      <c r="L45" s="12"/>
      <c r="M45" s="12" t="s">
        <v>133</v>
      </c>
      <c r="N45" s="12"/>
      <c r="O45" s="12"/>
      <c r="P45" s="12" t="s">
        <v>256</v>
      </c>
      <c r="Q45" s="12" t="s">
        <v>257</v>
      </c>
      <c r="R45" s="13"/>
      <c r="S45" s="12"/>
      <c r="T45" s="12"/>
      <c r="U45" s="12" t="s">
        <v>133</v>
      </c>
      <c r="V45" s="12" t="s">
        <v>258</v>
      </c>
      <c r="W45" s="26"/>
      <c r="X45" s="15">
        <v>325.52999999999997</v>
      </c>
      <c r="Y45" s="15">
        <v>301.38</v>
      </c>
      <c r="Z45" s="15">
        <v>230.71</v>
      </c>
      <c r="AA45" s="15">
        <v>511.75</v>
      </c>
      <c r="AB45" s="15">
        <v>472.2</v>
      </c>
      <c r="AC45" s="15">
        <v>163.85</v>
      </c>
      <c r="AD45" s="15">
        <v>393.42</v>
      </c>
      <c r="AE45" s="15">
        <v>238.99</v>
      </c>
      <c r="AF45" s="15">
        <v>338.29</v>
      </c>
      <c r="AG45" s="15">
        <v>341.73</v>
      </c>
      <c r="AH45" s="15">
        <v>307.97000000000003</v>
      </c>
      <c r="AI45" s="15">
        <v>336.91</v>
      </c>
      <c r="AJ45" s="15">
        <v>364.21</v>
      </c>
      <c r="AK45" s="15">
        <v>203.37</v>
      </c>
      <c r="AL45" s="15">
        <v>245.58</v>
      </c>
      <c r="AM45" s="15">
        <v>252.93</v>
      </c>
      <c r="AN45" s="15">
        <v>107.15</v>
      </c>
      <c r="AO45" s="15">
        <v>365.43</v>
      </c>
      <c r="AP45" s="15">
        <v>512.33000000000004</v>
      </c>
      <c r="AQ45" s="15">
        <v>233.7</v>
      </c>
      <c r="AR45" s="15">
        <v>320.97000000000003</v>
      </c>
      <c r="AS45" s="15">
        <v>232.12</v>
      </c>
      <c r="AT45" s="15">
        <v>197.29</v>
      </c>
      <c r="AU45" s="15">
        <v>195.91</v>
      </c>
      <c r="AV45" s="15">
        <v>201.15</v>
      </c>
      <c r="AW45" s="15">
        <v>351.27</v>
      </c>
      <c r="AX45" s="15">
        <v>363.22</v>
      </c>
      <c r="AY45" s="15">
        <v>166.75</v>
      </c>
      <c r="AZ45" s="15">
        <v>52.15</v>
      </c>
      <c r="BA45" s="15">
        <v>92.66</v>
      </c>
      <c r="BB45" s="15">
        <v>121.38</v>
      </c>
      <c r="BC45" s="15">
        <v>107.85</v>
      </c>
      <c r="BD45" s="15">
        <v>157.44999999999999</v>
      </c>
      <c r="BE45" s="15">
        <v>85.98</v>
      </c>
      <c r="BF45" s="15">
        <v>56.19</v>
      </c>
      <c r="BG45" s="15">
        <v>150.93</v>
      </c>
      <c r="BH45" s="15">
        <v>195.73</v>
      </c>
      <c r="BI45" s="15">
        <v>92.25</v>
      </c>
      <c r="BJ45" s="15">
        <v>170.43</v>
      </c>
      <c r="BK45" s="15">
        <v>150.07</v>
      </c>
      <c r="BL45" s="15">
        <v>101.17</v>
      </c>
      <c r="BM45" s="15">
        <v>157.61000000000001</v>
      </c>
      <c r="BN45" s="15">
        <v>100.36</v>
      </c>
      <c r="BO45" s="15">
        <v>73.2</v>
      </c>
      <c r="BP45" s="15">
        <v>136.72</v>
      </c>
      <c r="BQ45" s="15">
        <v>352.72</v>
      </c>
      <c r="BR45" s="15">
        <v>75.459999999999994</v>
      </c>
      <c r="BS45" s="15">
        <v>146.41</v>
      </c>
      <c r="BT45" s="32">
        <v>57.27</v>
      </c>
      <c r="BU45" s="29">
        <v>202.07000000000002</v>
      </c>
      <c r="BV45" s="15">
        <v>352.41333333333336</v>
      </c>
      <c r="BW45" s="15">
        <v>321.55500000000001</v>
      </c>
      <c r="BX45" s="15">
        <v>269.34000000000003</v>
      </c>
      <c r="BY45" s="15">
        <v>424.33000000000004</v>
      </c>
      <c r="BZ45" s="15">
        <v>418.20499999999998</v>
      </c>
      <c r="CA45" s="15">
        <v>210.85666666666665</v>
      </c>
      <c r="CB45" s="15">
        <v>254.61333333333334</v>
      </c>
      <c r="CC45" s="15">
        <v>224.42000000000002</v>
      </c>
      <c r="CD45" s="15">
        <v>154.15</v>
      </c>
      <c r="CE45" s="15">
        <v>358.35</v>
      </c>
      <c r="CF45" s="15">
        <v>437.77500000000003</v>
      </c>
      <c r="CG45" s="15">
        <v>73.427999999999997</v>
      </c>
      <c r="CH45" s="15">
        <v>118.60000000000001</v>
      </c>
      <c r="CI45" s="15">
        <v>151.27666666666667</v>
      </c>
      <c r="CJ45" s="15">
        <v>184.27333333333334</v>
      </c>
      <c r="CK45" s="15">
        <v>134.44666666666666</v>
      </c>
      <c r="CL45" s="32">
        <v>127.48666666666668</v>
      </c>
      <c r="CM45" s="29">
        <v>37.586864726922812</v>
      </c>
      <c r="CN45" s="15">
        <v>36.081358529486309</v>
      </c>
      <c r="CO45" s="15">
        <v>28.531758620877209</v>
      </c>
      <c r="CP45" s="15">
        <v>54.631069914472612</v>
      </c>
      <c r="CQ45" s="15">
        <v>123.63054962265561</v>
      </c>
      <c r="CR45" s="15">
        <v>76.360461300335373</v>
      </c>
      <c r="CS45" s="15">
        <v>38.20566232030712</v>
      </c>
      <c r="CT45" s="15">
        <v>62.332868001828047</v>
      </c>
      <c r="CU45" s="15">
        <v>40.319228663256688</v>
      </c>
      <c r="CV45" s="15">
        <v>66.468037431535464</v>
      </c>
      <c r="CW45" s="15">
        <v>10.012632021601531</v>
      </c>
      <c r="CX45" s="15">
        <v>105.43669214272629</v>
      </c>
      <c r="CY45" s="15">
        <v>25.029652814212216</v>
      </c>
      <c r="CZ45" s="15">
        <v>42.035907666343178</v>
      </c>
      <c r="DA45" s="15">
        <v>39.254337764549298</v>
      </c>
      <c r="DB45" s="15">
        <v>146.08747254071213</v>
      </c>
      <c r="DC45" s="15">
        <v>51.494565085388679</v>
      </c>
      <c r="DD45" s="32">
        <v>35.992380212113289</v>
      </c>
    </row>
    <row r="46" spans="1:108" s="4" customFormat="1" x14ac:dyDescent="0.15">
      <c r="A46" s="14" t="s">
        <v>65</v>
      </c>
      <c r="B46" s="26" t="s">
        <v>16</v>
      </c>
      <c r="C46" s="12">
        <v>309837</v>
      </c>
      <c r="D46" s="12">
        <v>26387</v>
      </c>
      <c r="E46" s="12" t="s">
        <v>99</v>
      </c>
      <c r="F46" s="12" t="s">
        <v>88</v>
      </c>
      <c r="G46" s="12" t="s">
        <v>88</v>
      </c>
      <c r="H46" s="12">
        <v>1.12615</v>
      </c>
      <c r="I46" s="12">
        <v>1.2802100000000001</v>
      </c>
      <c r="J46" s="12">
        <v>0</v>
      </c>
      <c r="K46" s="12" t="s">
        <v>138</v>
      </c>
      <c r="L46" s="12" t="s">
        <v>259</v>
      </c>
      <c r="M46" s="12" t="s">
        <v>133</v>
      </c>
      <c r="N46" s="12"/>
      <c r="O46" s="12"/>
      <c r="P46" s="12" t="s">
        <v>260</v>
      </c>
      <c r="Q46" s="12" t="s">
        <v>261</v>
      </c>
      <c r="R46" s="13" t="s">
        <v>262</v>
      </c>
      <c r="S46" s="12" t="s">
        <v>164</v>
      </c>
      <c r="T46" s="12" t="s">
        <v>263</v>
      </c>
      <c r="U46" s="12" t="s">
        <v>264</v>
      </c>
      <c r="V46" s="12" t="s">
        <v>265</v>
      </c>
      <c r="W46" s="26"/>
      <c r="X46" s="15">
        <v>47.29</v>
      </c>
      <c r="Y46" s="15">
        <v>43.76</v>
      </c>
      <c r="Z46" s="15">
        <v>20.58</v>
      </c>
      <c r="AA46" s="15">
        <v>29.25</v>
      </c>
      <c r="AB46" s="15">
        <v>34.799999999999997</v>
      </c>
      <c r="AC46" s="15">
        <v>41.81</v>
      </c>
      <c r="AD46" s="15">
        <v>33.229999999999997</v>
      </c>
      <c r="AE46" s="15">
        <v>36.270000000000003</v>
      </c>
      <c r="AF46" s="15">
        <v>33.770000000000003</v>
      </c>
      <c r="AG46" s="15">
        <v>35.770000000000003</v>
      </c>
      <c r="AH46" s="15">
        <v>34.19</v>
      </c>
      <c r="AI46" s="15">
        <v>38.909999999999997</v>
      </c>
      <c r="AJ46" s="15">
        <v>24.87</v>
      </c>
      <c r="AK46" s="15">
        <v>31.75</v>
      </c>
      <c r="AL46" s="15">
        <v>43.91</v>
      </c>
      <c r="AM46" s="15">
        <v>34.22</v>
      </c>
      <c r="AN46" s="15">
        <v>18.21</v>
      </c>
      <c r="AO46" s="15">
        <v>28.92</v>
      </c>
      <c r="AP46" s="15">
        <v>34.840000000000003</v>
      </c>
      <c r="AQ46" s="15">
        <v>30.83</v>
      </c>
      <c r="AR46" s="15">
        <v>37.29</v>
      </c>
      <c r="AS46" s="15">
        <v>48.69</v>
      </c>
      <c r="AT46" s="15">
        <v>32.520000000000003</v>
      </c>
      <c r="AU46" s="15">
        <v>27.05</v>
      </c>
      <c r="AV46" s="15">
        <v>33.020000000000003</v>
      </c>
      <c r="AW46" s="15">
        <v>32.19</v>
      </c>
      <c r="AX46" s="15">
        <v>26.02</v>
      </c>
      <c r="AY46" s="15">
        <v>32.67</v>
      </c>
      <c r="AZ46" s="15">
        <v>33.880000000000003</v>
      </c>
      <c r="BA46" s="15">
        <v>27.45</v>
      </c>
      <c r="BB46" s="15">
        <v>19.45</v>
      </c>
      <c r="BC46" s="15">
        <v>21.32</v>
      </c>
      <c r="BD46" s="15">
        <v>22.78</v>
      </c>
      <c r="BE46" s="15">
        <v>18.55</v>
      </c>
      <c r="BF46" s="15">
        <v>38.24</v>
      </c>
      <c r="BG46" s="15">
        <v>37.979999999999997</v>
      </c>
      <c r="BH46" s="15">
        <v>36.869999999999997</v>
      </c>
      <c r="BI46" s="15">
        <v>25.92</v>
      </c>
      <c r="BJ46" s="15">
        <v>29.1</v>
      </c>
      <c r="BK46" s="15">
        <v>32.44</v>
      </c>
      <c r="BL46" s="15">
        <v>34.25</v>
      </c>
      <c r="BM46" s="15">
        <v>27.63</v>
      </c>
      <c r="BN46" s="15">
        <v>45.86</v>
      </c>
      <c r="BO46" s="15">
        <v>27.29</v>
      </c>
      <c r="BP46" s="15">
        <v>40.090000000000003</v>
      </c>
      <c r="BQ46" s="15">
        <v>24.05</v>
      </c>
      <c r="BR46" s="15">
        <v>29.58</v>
      </c>
      <c r="BS46" s="15">
        <v>23.06</v>
      </c>
      <c r="BT46" s="32">
        <v>34.65</v>
      </c>
      <c r="BU46" s="29">
        <v>36.610000000000007</v>
      </c>
      <c r="BV46" s="15">
        <v>38.096666666666664</v>
      </c>
      <c r="BW46" s="15">
        <v>39.765000000000001</v>
      </c>
      <c r="BX46" s="15">
        <v>27.384999999999998</v>
      </c>
      <c r="BY46" s="15">
        <v>34.08</v>
      </c>
      <c r="BZ46" s="15">
        <v>29.835000000000001</v>
      </c>
      <c r="CA46" s="15">
        <v>37.396666666666668</v>
      </c>
      <c r="CB46" s="15">
        <v>37.906666666666666</v>
      </c>
      <c r="CC46" s="15">
        <v>30.634999999999998</v>
      </c>
      <c r="CD46" s="15">
        <v>25.615000000000002</v>
      </c>
      <c r="CE46" s="15">
        <v>30.555</v>
      </c>
      <c r="CF46" s="15">
        <v>30.43</v>
      </c>
      <c r="CG46" s="15">
        <v>37.376000000000005</v>
      </c>
      <c r="CH46" s="15">
        <v>30.087499999999999</v>
      </c>
      <c r="CI46" s="15">
        <v>32.136666666666663</v>
      </c>
      <c r="CJ46" s="15">
        <v>23.763333333333335</v>
      </c>
      <c r="CK46" s="15">
        <v>27.153333333333336</v>
      </c>
      <c r="CL46" s="32">
        <v>24.683333333333334</v>
      </c>
      <c r="CM46" s="29">
        <v>5.0386109196880406</v>
      </c>
      <c r="CN46" s="15">
        <v>7.9662370874418045</v>
      </c>
      <c r="CO46" s="15">
        <v>5.6497831816805109</v>
      </c>
      <c r="CP46" s="15">
        <v>9.6237232919489166</v>
      </c>
      <c r="CQ46" s="15">
        <v>6.8306515062620452</v>
      </c>
      <c r="CR46" s="15">
        <v>7.0215703371823945</v>
      </c>
      <c r="CS46" s="15">
        <v>9.8234888574952457</v>
      </c>
      <c r="CT46" s="15">
        <v>5.7199854312168927</v>
      </c>
      <c r="CU46" s="15">
        <v>5.0699556211075638</v>
      </c>
      <c r="CV46" s="15">
        <v>10.472251429372768</v>
      </c>
      <c r="CW46" s="15">
        <v>2.3122391744800077</v>
      </c>
      <c r="CX46" s="15">
        <v>6.2366818100653783</v>
      </c>
      <c r="CY46" s="15">
        <v>5.0534572324300324</v>
      </c>
      <c r="CZ46" s="15">
        <v>5.2634993112946971</v>
      </c>
      <c r="DA46" s="15">
        <v>11.104311474978237</v>
      </c>
      <c r="DB46" s="15">
        <v>2.3133597500893233</v>
      </c>
      <c r="DC46" s="15">
        <v>3.7950142731395977</v>
      </c>
      <c r="DD46" s="32">
        <v>7.085861509607243</v>
      </c>
    </row>
    <row r="47" spans="1:108" s="4" customFormat="1" x14ac:dyDescent="0.15">
      <c r="A47" s="14" t="s">
        <v>66</v>
      </c>
      <c r="B47" s="26" t="s">
        <v>17</v>
      </c>
      <c r="C47" s="12">
        <v>304592</v>
      </c>
      <c r="D47" s="12">
        <v>5651</v>
      </c>
      <c r="E47" s="12" t="s">
        <v>86</v>
      </c>
      <c r="F47" s="12"/>
      <c r="G47" s="12"/>
      <c r="H47" s="12">
        <v>0.92597600000000002</v>
      </c>
      <c r="I47" s="12">
        <v>0.88525699999999996</v>
      </c>
      <c r="J47" s="12">
        <v>0</v>
      </c>
      <c r="K47" s="12" t="s">
        <v>138</v>
      </c>
      <c r="L47" s="12"/>
      <c r="M47" s="12" t="s">
        <v>266</v>
      </c>
      <c r="N47" s="12" t="s">
        <v>267</v>
      </c>
      <c r="O47" s="12" t="s">
        <v>268</v>
      </c>
      <c r="P47" s="12" t="s">
        <v>269</v>
      </c>
      <c r="Q47" s="12" t="s">
        <v>270</v>
      </c>
      <c r="R47" s="13" t="s">
        <v>271</v>
      </c>
      <c r="S47" s="12" t="s">
        <v>164</v>
      </c>
      <c r="T47" s="12" t="s">
        <v>165</v>
      </c>
      <c r="U47" s="12" t="s">
        <v>272</v>
      </c>
      <c r="V47" s="12" t="s">
        <v>273</v>
      </c>
      <c r="W47" s="26"/>
      <c r="X47" s="15">
        <v>851.36</v>
      </c>
      <c r="Y47" s="15">
        <v>1161.78</v>
      </c>
      <c r="Z47" s="15">
        <v>1387.18</v>
      </c>
      <c r="AA47" s="15">
        <v>378.49</v>
      </c>
      <c r="AB47" s="15">
        <v>442.56</v>
      </c>
      <c r="AC47" s="15">
        <v>201.02</v>
      </c>
      <c r="AD47" s="15">
        <v>811.51</v>
      </c>
      <c r="AE47" s="15">
        <v>205.12</v>
      </c>
      <c r="AF47" s="15">
        <v>839.85</v>
      </c>
      <c r="AG47" s="15">
        <v>1022.12</v>
      </c>
      <c r="AH47" s="15">
        <v>994.04</v>
      </c>
      <c r="AI47" s="15">
        <v>493.41</v>
      </c>
      <c r="AJ47" s="15">
        <v>509.22</v>
      </c>
      <c r="AK47" s="15">
        <v>246.11</v>
      </c>
      <c r="AL47" s="15">
        <v>896.42</v>
      </c>
      <c r="AM47" s="15">
        <v>948.46</v>
      </c>
      <c r="AN47" s="15">
        <v>1072.71</v>
      </c>
      <c r="AO47" s="15">
        <v>443.35</v>
      </c>
      <c r="AP47" s="15">
        <v>537.51</v>
      </c>
      <c r="AQ47" s="15">
        <v>303.73</v>
      </c>
      <c r="AR47" s="15">
        <v>592.86</v>
      </c>
      <c r="AS47" s="15">
        <v>407.38</v>
      </c>
      <c r="AT47" s="15">
        <v>516.61</v>
      </c>
      <c r="AU47" s="15">
        <v>1265.21</v>
      </c>
      <c r="AV47" s="15">
        <v>1269.49</v>
      </c>
      <c r="AW47" s="15">
        <v>576.66999999999996</v>
      </c>
      <c r="AX47" s="15">
        <v>397.04</v>
      </c>
      <c r="AY47" s="15">
        <v>197.45</v>
      </c>
      <c r="AZ47" s="15">
        <v>527.41</v>
      </c>
      <c r="BA47" s="15">
        <v>473.66</v>
      </c>
      <c r="BB47" s="15">
        <v>655.13</v>
      </c>
      <c r="BC47" s="15">
        <v>1068.8699999999999</v>
      </c>
      <c r="BD47" s="15">
        <v>479</v>
      </c>
      <c r="BE47" s="15">
        <v>633.38</v>
      </c>
      <c r="BF47" s="15">
        <v>299.3</v>
      </c>
      <c r="BG47" s="15">
        <v>1176.3800000000001</v>
      </c>
      <c r="BH47" s="15">
        <v>1247.9000000000001</v>
      </c>
      <c r="BI47" s="15">
        <v>1442.08</v>
      </c>
      <c r="BJ47" s="15">
        <v>653.59</v>
      </c>
      <c r="BK47" s="15">
        <v>521.48</v>
      </c>
      <c r="BL47" s="15">
        <v>388.53</v>
      </c>
      <c r="BM47" s="15">
        <v>550.04</v>
      </c>
      <c r="BN47" s="15">
        <v>820.01</v>
      </c>
      <c r="BO47" s="15">
        <v>490.69</v>
      </c>
      <c r="BP47" s="15">
        <v>1070.72</v>
      </c>
      <c r="BQ47" s="15">
        <v>915.12</v>
      </c>
      <c r="BR47" s="15">
        <v>721.12</v>
      </c>
      <c r="BS47" s="15">
        <v>810.04</v>
      </c>
      <c r="BT47" s="32">
        <v>419.33</v>
      </c>
      <c r="BU47" s="29">
        <v>217.41666666666666</v>
      </c>
      <c r="BV47" s="15">
        <v>834.2399999999999</v>
      </c>
      <c r="BW47" s="15">
        <v>1091.95</v>
      </c>
      <c r="BX47" s="15">
        <v>1190.6100000000001</v>
      </c>
      <c r="BY47" s="15">
        <v>435.95000000000005</v>
      </c>
      <c r="BZ47" s="15">
        <v>475.89</v>
      </c>
      <c r="CA47" s="15">
        <v>302.8533333333333</v>
      </c>
      <c r="CB47" s="15">
        <v>668.63</v>
      </c>
      <c r="CC47" s="15">
        <v>1106.835</v>
      </c>
      <c r="CD47" s="15">
        <v>1171.0999999999999</v>
      </c>
      <c r="CE47" s="15">
        <v>510.01</v>
      </c>
      <c r="CF47" s="15">
        <v>467.27499999999998</v>
      </c>
      <c r="CG47" s="15">
        <v>490.916</v>
      </c>
      <c r="CH47" s="15">
        <v>672.6925</v>
      </c>
      <c r="CI47" s="15">
        <v>991.25</v>
      </c>
      <c r="CJ47" s="15">
        <v>1142.0233333333333</v>
      </c>
      <c r="CK47" s="15">
        <v>617.90333333333331</v>
      </c>
      <c r="CL47" s="32">
        <v>654.9666666666667</v>
      </c>
      <c r="CM47" s="29">
        <v>24.933572414183523</v>
      </c>
      <c r="CN47" s="15">
        <v>20.508771294253602</v>
      </c>
      <c r="CO47" s="15">
        <v>98.754533060513211</v>
      </c>
      <c r="CP47" s="15">
        <v>277.99195995567868</v>
      </c>
      <c r="CQ47" s="15">
        <v>81.260711293957826</v>
      </c>
      <c r="CR47" s="15">
        <v>47.135738033895272</v>
      </c>
      <c r="CS47" s="15">
        <v>104.96774568091537</v>
      </c>
      <c r="CT47" s="15">
        <v>200.92219563801302</v>
      </c>
      <c r="CU47" s="15">
        <v>223.97607294083892</v>
      </c>
      <c r="CV47" s="15">
        <v>139.14447240188881</v>
      </c>
      <c r="CW47" s="15">
        <v>94.271476067790431</v>
      </c>
      <c r="CX47" s="15">
        <v>99.327289553274753</v>
      </c>
      <c r="CY47" s="15">
        <v>201.2205336937559</v>
      </c>
      <c r="CZ47" s="15">
        <v>337.38384641977154</v>
      </c>
      <c r="DA47" s="15">
        <v>304.27073290081677</v>
      </c>
      <c r="DB47" s="15">
        <v>270.9894242093842</v>
      </c>
      <c r="DC47" s="15">
        <v>124.94269579824724</v>
      </c>
      <c r="DD47" s="32">
        <v>145.48610426199915</v>
      </c>
    </row>
    <row r="48" spans="1:108" s="4" customFormat="1" x14ac:dyDescent="0.15">
      <c r="A48" s="14" t="s">
        <v>67</v>
      </c>
      <c r="B48" s="26" t="s">
        <v>18</v>
      </c>
      <c r="C48" s="12">
        <v>302906</v>
      </c>
      <c r="D48" s="12">
        <v>9171</v>
      </c>
      <c r="E48" s="12" t="s">
        <v>92</v>
      </c>
      <c r="F48" s="12" t="s">
        <v>80</v>
      </c>
      <c r="G48" s="12"/>
      <c r="H48" s="12">
        <v>1.50909</v>
      </c>
      <c r="I48" s="12">
        <v>0.84991000000000005</v>
      </c>
      <c r="J48" s="12">
        <v>1</v>
      </c>
      <c r="K48" s="12" t="s">
        <v>135</v>
      </c>
      <c r="L48" s="12" t="s">
        <v>274</v>
      </c>
      <c r="M48" s="12" t="s">
        <v>133</v>
      </c>
      <c r="N48" s="12"/>
      <c r="O48" s="12"/>
      <c r="P48" s="12" t="s">
        <v>275</v>
      </c>
      <c r="Q48" s="12" t="s">
        <v>276</v>
      </c>
      <c r="R48" s="13" t="s">
        <v>277</v>
      </c>
      <c r="S48" s="12" t="s">
        <v>156</v>
      </c>
      <c r="T48" s="12" t="s">
        <v>157</v>
      </c>
      <c r="U48" s="12" t="s">
        <v>278</v>
      </c>
      <c r="V48" s="12" t="s">
        <v>279</v>
      </c>
      <c r="W48" s="26"/>
      <c r="X48" s="15">
        <v>95.87</v>
      </c>
      <c r="Y48" s="15">
        <v>88.84</v>
      </c>
      <c r="Z48" s="15">
        <v>71.53</v>
      </c>
      <c r="AA48" s="15">
        <v>88.76</v>
      </c>
      <c r="AB48" s="15">
        <v>50.18</v>
      </c>
      <c r="AC48" s="15">
        <v>24.13</v>
      </c>
      <c r="AD48" s="15">
        <v>112.85</v>
      </c>
      <c r="AE48" s="15">
        <v>66.03</v>
      </c>
      <c r="AF48" s="15">
        <v>82.25</v>
      </c>
      <c r="AG48" s="15">
        <v>120.75</v>
      </c>
      <c r="AH48" s="15">
        <v>145.13</v>
      </c>
      <c r="AI48" s="15">
        <v>80.5</v>
      </c>
      <c r="AJ48" s="15">
        <v>116.37</v>
      </c>
      <c r="AK48" s="15">
        <v>62.83</v>
      </c>
      <c r="AL48" s="15">
        <v>66.17</v>
      </c>
      <c r="AM48" s="15">
        <v>67.459999999999994</v>
      </c>
      <c r="AN48" s="15">
        <v>46.13</v>
      </c>
      <c r="AO48" s="15">
        <v>56.2</v>
      </c>
      <c r="AP48" s="15">
        <v>63.31</v>
      </c>
      <c r="AQ48" s="15">
        <v>27.65</v>
      </c>
      <c r="AR48" s="15">
        <v>78.39</v>
      </c>
      <c r="AS48" s="15">
        <v>104.26</v>
      </c>
      <c r="AT48" s="15">
        <v>62.73</v>
      </c>
      <c r="AU48" s="15">
        <v>88.66</v>
      </c>
      <c r="AV48" s="15">
        <v>109.13</v>
      </c>
      <c r="AW48" s="15">
        <v>77.709999999999994</v>
      </c>
      <c r="AX48" s="15">
        <v>91.45</v>
      </c>
      <c r="AY48" s="15">
        <v>43.58</v>
      </c>
      <c r="AZ48" s="15">
        <v>11.51</v>
      </c>
      <c r="BA48" s="15">
        <v>25.91</v>
      </c>
      <c r="BB48" s="15">
        <v>23.79</v>
      </c>
      <c r="BC48" s="15">
        <v>64.180000000000007</v>
      </c>
      <c r="BD48" s="15">
        <v>43.73</v>
      </c>
      <c r="BE48" s="15">
        <v>24.11</v>
      </c>
      <c r="BF48" s="15">
        <v>30.43</v>
      </c>
      <c r="BG48" s="15">
        <v>52.44</v>
      </c>
      <c r="BH48" s="15">
        <v>105.86</v>
      </c>
      <c r="BI48" s="15">
        <v>68.23</v>
      </c>
      <c r="BJ48" s="15">
        <v>38.96</v>
      </c>
      <c r="BK48" s="15">
        <v>42.06</v>
      </c>
      <c r="BL48" s="15">
        <v>29.2</v>
      </c>
      <c r="BM48" s="15">
        <v>95.85</v>
      </c>
      <c r="BN48" s="15">
        <v>28.27</v>
      </c>
      <c r="BO48" s="15">
        <v>34.78</v>
      </c>
      <c r="BP48" s="15">
        <v>85.13</v>
      </c>
      <c r="BQ48" s="15">
        <v>119.9</v>
      </c>
      <c r="BR48" s="15">
        <v>63.36</v>
      </c>
      <c r="BS48" s="15">
        <v>75.099999999999994</v>
      </c>
      <c r="BT48" s="32">
        <v>25.03</v>
      </c>
      <c r="BU48" s="29">
        <v>50.99666666666667</v>
      </c>
      <c r="BV48" s="15">
        <v>96.990000000000009</v>
      </c>
      <c r="BW48" s="15">
        <v>104.795</v>
      </c>
      <c r="BX48" s="15">
        <v>108.33</v>
      </c>
      <c r="BY48" s="15">
        <v>84.63</v>
      </c>
      <c r="BZ48" s="15">
        <v>83.275000000000006</v>
      </c>
      <c r="CA48" s="15">
        <v>58.49666666666667</v>
      </c>
      <c r="CB48" s="15">
        <v>69.096666666666664</v>
      </c>
      <c r="CC48" s="15">
        <v>78.06</v>
      </c>
      <c r="CD48" s="15">
        <v>77.63</v>
      </c>
      <c r="CE48" s="15">
        <v>66.954999999999998</v>
      </c>
      <c r="CF48" s="15">
        <v>77.38</v>
      </c>
      <c r="CG48" s="15">
        <v>24.887999999999998</v>
      </c>
      <c r="CH48" s="15">
        <v>52.244999999999997</v>
      </c>
      <c r="CI48" s="15">
        <v>71.593333333333334</v>
      </c>
      <c r="CJ48" s="15">
        <v>84.103333333333339</v>
      </c>
      <c r="CK48" s="15">
        <v>48.683333333333337</v>
      </c>
      <c r="CL48" s="32">
        <v>47.089999999999996</v>
      </c>
      <c r="CM48" s="29">
        <v>23.322163993363326</v>
      </c>
      <c r="CN48" s="15">
        <v>15.33071426907425</v>
      </c>
      <c r="CO48" s="15">
        <v>22.563777387662778</v>
      </c>
      <c r="CP48" s="15">
        <v>52.043059095329895</v>
      </c>
      <c r="CQ48" s="15">
        <v>5.840702012600886</v>
      </c>
      <c r="CR48" s="15">
        <v>46.803397846737575</v>
      </c>
      <c r="CS48" s="15">
        <v>40.424661202455766</v>
      </c>
      <c r="CT48" s="15">
        <v>8.2300020251111334</v>
      </c>
      <c r="CU48" s="15">
        <v>14.990663761154725</v>
      </c>
      <c r="CV48" s="15">
        <v>44.547727214752491</v>
      </c>
      <c r="CW48" s="15">
        <v>15.209866863322659</v>
      </c>
      <c r="CX48" s="15">
        <v>19.897984822589489</v>
      </c>
      <c r="CY48" s="15">
        <v>7.7417065302167085</v>
      </c>
      <c r="CZ48" s="15">
        <v>31.09122330604999</v>
      </c>
      <c r="DA48" s="15">
        <v>42.67671769634272</v>
      </c>
      <c r="DB48" s="15">
        <v>31.066889663005096</v>
      </c>
      <c r="DC48" s="15">
        <v>12.932193678310426</v>
      </c>
      <c r="DD48" s="32">
        <v>25.864467904830377</v>
      </c>
    </row>
    <row r="49" spans="1:108" s="4" customFormat="1" x14ac:dyDescent="0.15">
      <c r="A49" s="14" t="s">
        <v>68</v>
      </c>
      <c r="B49" s="26" t="s">
        <v>19</v>
      </c>
      <c r="C49" s="12">
        <v>303737</v>
      </c>
      <c r="D49" s="12">
        <v>26382</v>
      </c>
      <c r="E49" s="12" t="s">
        <v>79</v>
      </c>
      <c r="F49" s="12"/>
      <c r="G49" s="12"/>
      <c r="H49" s="12">
        <v>0.69840400000000002</v>
      </c>
      <c r="I49" s="12">
        <v>1.12852</v>
      </c>
      <c r="J49" s="12">
        <v>0</v>
      </c>
      <c r="K49" s="12" t="s">
        <v>115</v>
      </c>
      <c r="L49" s="12" t="s">
        <v>280</v>
      </c>
      <c r="M49" s="12" t="s">
        <v>133</v>
      </c>
      <c r="N49" s="12"/>
      <c r="O49" s="12"/>
      <c r="P49" s="12" t="s">
        <v>281</v>
      </c>
      <c r="Q49" s="12" t="s">
        <v>282</v>
      </c>
      <c r="R49" s="13" t="s">
        <v>283</v>
      </c>
      <c r="S49" s="12" t="s">
        <v>120</v>
      </c>
      <c r="T49" s="12" t="s">
        <v>121</v>
      </c>
      <c r="U49" s="12" t="s">
        <v>284</v>
      </c>
      <c r="V49" s="12" t="s">
        <v>285</v>
      </c>
      <c r="W49" s="26"/>
      <c r="X49" s="15">
        <v>180.89</v>
      </c>
      <c r="Y49" s="15">
        <v>73.959999999999994</v>
      </c>
      <c r="Z49" s="15">
        <v>51.68</v>
      </c>
      <c r="AA49" s="15">
        <v>106.45</v>
      </c>
      <c r="AB49" s="15">
        <v>129.65</v>
      </c>
      <c r="AC49" s="15">
        <v>109.55</v>
      </c>
      <c r="AD49" s="15">
        <v>198.73</v>
      </c>
      <c r="AE49" s="15">
        <v>159.1</v>
      </c>
      <c r="AF49" s="15">
        <v>215.36</v>
      </c>
      <c r="AG49" s="15">
        <v>106.68</v>
      </c>
      <c r="AH49" s="15">
        <v>120.14</v>
      </c>
      <c r="AI49" s="15">
        <v>112.3</v>
      </c>
      <c r="AJ49" s="15">
        <v>208.07</v>
      </c>
      <c r="AK49" s="15">
        <v>165.85</v>
      </c>
      <c r="AL49" s="15">
        <v>186.01</v>
      </c>
      <c r="AM49" s="15">
        <v>60.77</v>
      </c>
      <c r="AN49" s="15">
        <v>109.16</v>
      </c>
      <c r="AO49" s="15">
        <v>106.63</v>
      </c>
      <c r="AP49" s="15">
        <v>120.83</v>
      </c>
      <c r="AQ49" s="15">
        <v>143.74</v>
      </c>
      <c r="AR49" s="15">
        <v>297.13</v>
      </c>
      <c r="AS49" s="15">
        <v>61.05</v>
      </c>
      <c r="AT49" s="15">
        <v>250.25</v>
      </c>
      <c r="AU49" s="15">
        <v>166.95</v>
      </c>
      <c r="AV49" s="15">
        <v>116.2</v>
      </c>
      <c r="AW49" s="15">
        <v>128.56</v>
      </c>
      <c r="AX49" s="15">
        <v>243.52</v>
      </c>
      <c r="AY49" s="15">
        <v>194.23</v>
      </c>
      <c r="AZ49" s="15">
        <v>221.85</v>
      </c>
      <c r="BA49" s="15">
        <v>268.89999999999998</v>
      </c>
      <c r="BB49" s="15">
        <v>155.88999999999999</v>
      </c>
      <c r="BC49" s="15">
        <v>77.510000000000005</v>
      </c>
      <c r="BD49" s="15">
        <v>226.01</v>
      </c>
      <c r="BE49" s="15">
        <v>322.22000000000003</v>
      </c>
      <c r="BF49" s="15">
        <v>312.14</v>
      </c>
      <c r="BG49" s="15">
        <v>317.42</v>
      </c>
      <c r="BH49" s="15">
        <v>52.52</v>
      </c>
      <c r="BI49" s="15">
        <v>103.09</v>
      </c>
      <c r="BJ49" s="15">
        <v>208.18</v>
      </c>
      <c r="BK49" s="15">
        <v>200.35</v>
      </c>
      <c r="BL49" s="15">
        <v>186.72</v>
      </c>
      <c r="BM49" s="15">
        <v>323.39</v>
      </c>
      <c r="BN49" s="15">
        <v>44.78</v>
      </c>
      <c r="BO49" s="15">
        <v>261.13</v>
      </c>
      <c r="BP49" s="15">
        <v>123.79</v>
      </c>
      <c r="BQ49" s="15">
        <v>77.290000000000006</v>
      </c>
      <c r="BR49" s="15">
        <v>181.76</v>
      </c>
      <c r="BS49" s="15">
        <v>464.59</v>
      </c>
      <c r="BT49" s="32">
        <v>298.54000000000002</v>
      </c>
      <c r="BU49" s="29">
        <v>144.83333333333334</v>
      </c>
      <c r="BV49" s="15">
        <v>198.32666666666668</v>
      </c>
      <c r="BW49" s="15">
        <v>90.32</v>
      </c>
      <c r="BX49" s="15">
        <v>85.91</v>
      </c>
      <c r="BY49" s="15">
        <v>109.375</v>
      </c>
      <c r="BZ49" s="15">
        <v>168.86</v>
      </c>
      <c r="CA49" s="15">
        <v>133.00666666666666</v>
      </c>
      <c r="CB49" s="15">
        <v>244.46333333333334</v>
      </c>
      <c r="CC49" s="15">
        <v>113.86</v>
      </c>
      <c r="CD49" s="15">
        <v>112.68</v>
      </c>
      <c r="CE49" s="15">
        <v>117.595</v>
      </c>
      <c r="CF49" s="15">
        <v>182.17500000000001</v>
      </c>
      <c r="CG49" s="15">
        <v>212.80599999999998</v>
      </c>
      <c r="CH49" s="15">
        <v>292.70999999999998</v>
      </c>
      <c r="CI49" s="15">
        <v>110.73333333333333</v>
      </c>
      <c r="CJ49" s="15">
        <v>85.963333333333352</v>
      </c>
      <c r="CK49" s="15">
        <v>205.31666666666669</v>
      </c>
      <c r="CL49" s="32">
        <v>329.05333333333334</v>
      </c>
      <c r="CM49" s="29">
        <v>30.742085702393915</v>
      </c>
      <c r="CN49" s="15">
        <v>17.238539187916526</v>
      </c>
      <c r="CO49" s="15">
        <v>23.136533880423901</v>
      </c>
      <c r="CP49" s="15">
        <v>48.408530240031041</v>
      </c>
      <c r="CQ49" s="15">
        <v>4.1365746699412993</v>
      </c>
      <c r="CR49" s="15">
        <v>55.451313780648931</v>
      </c>
      <c r="CS49" s="15">
        <v>67.235641094090383</v>
      </c>
      <c r="CT49" s="15">
        <v>55.785551295414621</v>
      </c>
      <c r="CU49" s="15">
        <v>75.080598026387619</v>
      </c>
      <c r="CV49" s="15">
        <v>4.9780317395532991</v>
      </c>
      <c r="CW49" s="15">
        <v>15.506851711420993</v>
      </c>
      <c r="CX49" s="15">
        <v>86.75493098377747</v>
      </c>
      <c r="CY49" s="15">
        <v>107.48554823789104</v>
      </c>
      <c r="CZ49" s="15">
        <v>32.228657020318636</v>
      </c>
      <c r="DA49" s="15">
        <v>52.907434575240266</v>
      </c>
      <c r="DB49" s="15">
        <v>14.832536308174957</v>
      </c>
      <c r="DC49" s="15">
        <v>22.263526974253953</v>
      </c>
      <c r="DD49" s="32">
        <v>132.2524677778577</v>
      </c>
    </row>
    <row r="50" spans="1:108" s="4" customFormat="1" x14ac:dyDescent="0.15">
      <c r="A50" s="14" t="s">
        <v>69</v>
      </c>
      <c r="B50" s="26" t="s">
        <v>20</v>
      </c>
      <c r="C50" s="12">
        <v>300739</v>
      </c>
      <c r="D50" s="12">
        <v>43251</v>
      </c>
      <c r="E50" s="12" t="s">
        <v>100</v>
      </c>
      <c r="F50" s="12"/>
      <c r="G50" s="12" t="s">
        <v>88</v>
      </c>
      <c r="H50" s="12">
        <v>1.1089800000000001</v>
      </c>
      <c r="I50" s="12">
        <v>1.4834099999999999</v>
      </c>
      <c r="J50" s="12">
        <v>0</v>
      </c>
      <c r="K50" s="12" t="s">
        <v>138</v>
      </c>
      <c r="L50" s="12" t="s">
        <v>286</v>
      </c>
      <c r="M50" s="12" t="s">
        <v>287</v>
      </c>
      <c r="N50" s="12" t="s">
        <v>288</v>
      </c>
      <c r="O50" s="12"/>
      <c r="P50" s="12" t="s">
        <v>289</v>
      </c>
      <c r="Q50" s="12" t="s">
        <v>290</v>
      </c>
      <c r="R50" s="13" t="s">
        <v>291</v>
      </c>
      <c r="S50" s="12" t="s">
        <v>164</v>
      </c>
      <c r="T50" s="12" t="s">
        <v>292</v>
      </c>
      <c r="U50" s="12" t="s">
        <v>293</v>
      </c>
      <c r="V50" s="12" t="s">
        <v>294</v>
      </c>
      <c r="W50" s="26" t="s">
        <v>198</v>
      </c>
      <c r="X50" s="15">
        <v>4297.78</v>
      </c>
      <c r="Y50" s="15">
        <v>6098.84</v>
      </c>
      <c r="Z50" s="15">
        <v>3470.02</v>
      </c>
      <c r="AA50" s="15">
        <v>2523.7399999999998</v>
      </c>
      <c r="AB50" s="15">
        <v>2956.72</v>
      </c>
      <c r="AC50" s="15">
        <v>1315.77</v>
      </c>
      <c r="AD50" s="15">
        <v>5642.59</v>
      </c>
      <c r="AE50" s="15">
        <v>1889.72</v>
      </c>
      <c r="AF50" s="15">
        <v>2956.26</v>
      </c>
      <c r="AG50" s="15">
        <v>2703.64</v>
      </c>
      <c r="AH50" s="15">
        <v>2097.7399999999998</v>
      </c>
      <c r="AI50" s="15">
        <v>1683.14</v>
      </c>
      <c r="AJ50" s="15">
        <v>2268.5100000000002</v>
      </c>
      <c r="AK50" s="15">
        <v>2547.21</v>
      </c>
      <c r="AL50" s="15">
        <v>5616.05</v>
      </c>
      <c r="AM50" s="15">
        <v>4861.25</v>
      </c>
      <c r="AN50" s="15">
        <v>2320.84</v>
      </c>
      <c r="AO50" s="15">
        <v>3288.46</v>
      </c>
      <c r="AP50" s="15">
        <v>2156.5700000000002</v>
      </c>
      <c r="AQ50" s="15">
        <v>1727.63</v>
      </c>
      <c r="AR50" s="15">
        <v>3790.74</v>
      </c>
      <c r="AS50" s="15">
        <v>2335.4299999999998</v>
      </c>
      <c r="AT50" s="15">
        <v>1887.39</v>
      </c>
      <c r="AU50" s="15">
        <v>3662.7</v>
      </c>
      <c r="AV50" s="15">
        <v>2650.44</v>
      </c>
      <c r="AW50" s="15">
        <v>1760.82</v>
      </c>
      <c r="AX50" s="15">
        <v>1620.6</v>
      </c>
      <c r="AY50" s="15">
        <v>2190.73</v>
      </c>
      <c r="AZ50" s="15">
        <v>2527.4899999999998</v>
      </c>
      <c r="BA50" s="15">
        <v>3269.73</v>
      </c>
      <c r="BB50" s="15">
        <v>3492.03</v>
      </c>
      <c r="BC50" s="15">
        <v>3693.31</v>
      </c>
      <c r="BD50" s="15">
        <v>2891.73</v>
      </c>
      <c r="BE50" s="15">
        <v>1554.85</v>
      </c>
      <c r="BF50" s="15">
        <v>2478.2600000000002</v>
      </c>
      <c r="BG50" s="15">
        <v>3506.66</v>
      </c>
      <c r="BH50" s="15">
        <v>4276.7299999999996</v>
      </c>
      <c r="BI50" s="15">
        <v>2075.75</v>
      </c>
      <c r="BJ50" s="15">
        <v>1639.01</v>
      </c>
      <c r="BK50" s="15">
        <v>931.29</v>
      </c>
      <c r="BL50" s="15">
        <v>1458.71</v>
      </c>
      <c r="BM50" s="15">
        <v>7855.06</v>
      </c>
      <c r="BN50" s="15">
        <v>2219.1799999999998</v>
      </c>
      <c r="BO50" s="15">
        <v>803.97</v>
      </c>
      <c r="BP50" s="15">
        <v>4171.8500000000004</v>
      </c>
      <c r="BQ50" s="15">
        <v>2840.44</v>
      </c>
      <c r="BR50" s="15">
        <v>791.36</v>
      </c>
      <c r="BS50" s="15">
        <v>1124.56</v>
      </c>
      <c r="BT50" s="32">
        <v>2071.64</v>
      </c>
      <c r="BU50" s="29">
        <v>1917.5666666666666</v>
      </c>
      <c r="BV50" s="15">
        <v>4298.8766666666661</v>
      </c>
      <c r="BW50" s="15">
        <v>4401.24</v>
      </c>
      <c r="BX50" s="15">
        <v>2783.88</v>
      </c>
      <c r="BY50" s="15">
        <v>2103.44</v>
      </c>
      <c r="BZ50" s="15">
        <v>2612.6149999999998</v>
      </c>
      <c r="CA50" s="15">
        <v>2084.5966666666668</v>
      </c>
      <c r="CB50" s="15">
        <v>3764.7266666666669</v>
      </c>
      <c r="CC50" s="15">
        <v>4261.9750000000004</v>
      </c>
      <c r="CD50" s="15">
        <v>2485.6400000000003</v>
      </c>
      <c r="CE50" s="15">
        <v>2524.64</v>
      </c>
      <c r="CF50" s="15">
        <v>1888.585</v>
      </c>
      <c r="CG50" s="15">
        <v>2151.0559999999996</v>
      </c>
      <c r="CH50" s="15">
        <v>3858.855</v>
      </c>
      <c r="CI50" s="15">
        <v>3980.2033333333334</v>
      </c>
      <c r="CJ50" s="15">
        <v>2869.8333333333335</v>
      </c>
      <c r="CK50" s="15">
        <v>1774.0333333333331</v>
      </c>
      <c r="CL50" s="32">
        <v>1203.5666666666666</v>
      </c>
      <c r="CM50" s="29">
        <v>616.19209345246668</v>
      </c>
      <c r="CN50" s="15">
        <v>1343.1653357771486</v>
      </c>
      <c r="CO50" s="15">
        <v>2400.768943484567</v>
      </c>
      <c r="CP50" s="15">
        <v>970.34849368667483</v>
      </c>
      <c r="CQ50" s="15">
        <v>594.39396026540999</v>
      </c>
      <c r="CR50" s="15">
        <v>486.63795788039698</v>
      </c>
      <c r="CS50" s="15">
        <v>317.49554852522402</v>
      </c>
      <c r="CT50" s="15">
        <v>1864.466108309115</v>
      </c>
      <c r="CU50" s="15">
        <v>847.50283259113405</v>
      </c>
      <c r="CV50" s="15">
        <v>233.062395079086</v>
      </c>
      <c r="CW50" s="15">
        <v>1080.2046032118183</v>
      </c>
      <c r="CX50" s="15">
        <v>378.98802151255398</v>
      </c>
      <c r="CY50" s="15">
        <v>429.84176685147861</v>
      </c>
      <c r="CZ50" s="15">
        <v>2931.0456808051749</v>
      </c>
      <c r="DA50" s="15">
        <v>426.01039439587993</v>
      </c>
      <c r="DB50" s="15">
        <v>809.18048940476467</v>
      </c>
      <c r="DC50" s="15">
        <v>1056.6749782375537</v>
      </c>
      <c r="DD50" s="32">
        <v>319.19948062823181</v>
      </c>
    </row>
    <row r="51" spans="1:108" s="4" customFormat="1" x14ac:dyDescent="0.15">
      <c r="A51" s="14" t="s">
        <v>70</v>
      </c>
      <c r="B51" s="26" t="s">
        <v>21</v>
      </c>
      <c r="C51" s="12">
        <v>306272</v>
      </c>
      <c r="D51" s="12">
        <v>27923</v>
      </c>
      <c r="E51" s="12" t="s">
        <v>98</v>
      </c>
      <c r="F51" s="12" t="s">
        <v>82</v>
      </c>
      <c r="G51" s="12" t="s">
        <v>82</v>
      </c>
      <c r="H51" s="12">
        <v>1.1543000000000001</v>
      </c>
      <c r="I51" s="12">
        <v>0.64027699999999999</v>
      </c>
      <c r="J51" s="12">
        <v>0</v>
      </c>
      <c r="K51" s="12" t="s">
        <v>138</v>
      </c>
      <c r="L51" s="12" t="s">
        <v>295</v>
      </c>
      <c r="M51" s="12" t="s">
        <v>296</v>
      </c>
      <c r="N51" s="12" t="s">
        <v>297</v>
      </c>
      <c r="O51" s="12" t="s">
        <v>298</v>
      </c>
      <c r="P51" s="12" t="s">
        <v>299</v>
      </c>
      <c r="Q51" s="12" t="s">
        <v>300</v>
      </c>
      <c r="R51" s="13" t="s">
        <v>301</v>
      </c>
      <c r="S51" s="12" t="s">
        <v>120</v>
      </c>
      <c r="T51" s="12" t="s">
        <v>302</v>
      </c>
      <c r="U51" s="12" t="s">
        <v>303</v>
      </c>
      <c r="V51" s="12" t="s">
        <v>304</v>
      </c>
      <c r="W51" s="26" t="s">
        <v>305</v>
      </c>
      <c r="X51" s="15">
        <v>93.58</v>
      </c>
      <c r="Y51" s="15">
        <v>168.6</v>
      </c>
      <c r="Z51" s="15">
        <v>112.74</v>
      </c>
      <c r="AA51" s="15">
        <v>155.94999999999999</v>
      </c>
      <c r="AB51" s="15">
        <v>132.31</v>
      </c>
      <c r="AC51" s="15">
        <v>50.09</v>
      </c>
      <c r="AD51" s="15">
        <v>126.3</v>
      </c>
      <c r="AE51" s="15">
        <v>91.3</v>
      </c>
      <c r="AF51" s="15">
        <v>85.29</v>
      </c>
      <c r="AG51" s="15">
        <v>115.08</v>
      </c>
      <c r="AH51" s="15">
        <v>190.73</v>
      </c>
      <c r="AI51" s="15">
        <v>176.31</v>
      </c>
      <c r="AJ51" s="15">
        <v>194.98</v>
      </c>
      <c r="AK51" s="15">
        <v>114.2</v>
      </c>
      <c r="AL51" s="15">
        <v>115.24</v>
      </c>
      <c r="AM51" s="15">
        <v>242.1</v>
      </c>
      <c r="AN51" s="15">
        <v>100.19</v>
      </c>
      <c r="AO51" s="15">
        <v>115.42</v>
      </c>
      <c r="AP51" s="15">
        <v>123.28</v>
      </c>
      <c r="AQ51" s="15">
        <v>46.89</v>
      </c>
      <c r="AR51" s="15">
        <v>77.91</v>
      </c>
      <c r="AS51" s="15">
        <v>218.88</v>
      </c>
      <c r="AT51" s="15">
        <v>79.680000000000007</v>
      </c>
      <c r="AU51" s="15">
        <v>81.260000000000005</v>
      </c>
      <c r="AV51" s="15">
        <v>172.59</v>
      </c>
      <c r="AW51" s="15">
        <v>189.55</v>
      </c>
      <c r="AX51" s="15">
        <v>153.1</v>
      </c>
      <c r="AY51" s="15">
        <v>79.67</v>
      </c>
      <c r="AZ51" s="15">
        <v>47.96</v>
      </c>
      <c r="BA51" s="15">
        <v>46.02</v>
      </c>
      <c r="BB51" s="15">
        <v>64.78</v>
      </c>
      <c r="BC51" s="15">
        <v>174.17</v>
      </c>
      <c r="BD51" s="15">
        <v>155.84</v>
      </c>
      <c r="BE51" s="15">
        <v>103.32</v>
      </c>
      <c r="BF51" s="15">
        <v>53.84</v>
      </c>
      <c r="BG51" s="15">
        <v>81.03</v>
      </c>
      <c r="BH51" s="15">
        <v>253.01</v>
      </c>
      <c r="BI51" s="15">
        <v>141.94</v>
      </c>
      <c r="BJ51" s="15">
        <v>110.77</v>
      </c>
      <c r="BK51" s="15">
        <v>98.65</v>
      </c>
      <c r="BL51" s="15">
        <v>41.74</v>
      </c>
      <c r="BM51" s="15">
        <v>92.93</v>
      </c>
      <c r="BN51" s="15">
        <v>71.819999999999993</v>
      </c>
      <c r="BO51" s="15">
        <v>49.41</v>
      </c>
      <c r="BP51" s="15">
        <v>103.65</v>
      </c>
      <c r="BQ51" s="15">
        <v>328.81</v>
      </c>
      <c r="BR51" s="15">
        <v>165.53</v>
      </c>
      <c r="BS51" s="15">
        <v>110.59</v>
      </c>
      <c r="BT51" s="32">
        <v>45.37</v>
      </c>
      <c r="BU51" s="29">
        <v>85.196666666666658</v>
      </c>
      <c r="BV51" s="15">
        <v>101.72333333333334</v>
      </c>
      <c r="BW51" s="15">
        <v>141.84</v>
      </c>
      <c r="BX51" s="15">
        <v>151.73499999999999</v>
      </c>
      <c r="BY51" s="15">
        <v>166.13</v>
      </c>
      <c r="BZ51" s="15">
        <v>163.64499999999998</v>
      </c>
      <c r="CA51" s="15">
        <v>115.14666666666666</v>
      </c>
      <c r="CB51" s="15">
        <v>90.943333333333328</v>
      </c>
      <c r="CC51" s="15">
        <v>161.68</v>
      </c>
      <c r="CD51" s="15">
        <v>136.38999999999999</v>
      </c>
      <c r="CE51" s="15">
        <v>152.48500000000001</v>
      </c>
      <c r="CF51" s="15">
        <v>138.19</v>
      </c>
      <c r="CG51" s="15">
        <v>52.146000000000001</v>
      </c>
      <c r="CH51" s="15">
        <v>67.347499999999997</v>
      </c>
      <c r="CI51" s="15">
        <v>140.47999999999999</v>
      </c>
      <c r="CJ51" s="15">
        <v>214.97333333333336</v>
      </c>
      <c r="CK51" s="15">
        <v>144.04666666666665</v>
      </c>
      <c r="CL51" s="32">
        <v>104.18666666666667</v>
      </c>
      <c r="CM51" s="29">
        <v>32.487859783822863</v>
      </c>
      <c r="CN51" s="15">
        <v>21.683874961208648</v>
      </c>
      <c r="CO51" s="15">
        <v>37.84435492910395</v>
      </c>
      <c r="CP51" s="15">
        <v>55.147257864738876</v>
      </c>
      <c r="CQ51" s="15">
        <v>14.396694064958117</v>
      </c>
      <c r="CR51" s="15">
        <v>44.314381976960959</v>
      </c>
      <c r="CS51" s="15">
        <v>91.31859303194139</v>
      </c>
      <c r="CT51" s="15">
        <v>21.060133744431315</v>
      </c>
      <c r="CU51" s="15">
        <v>113.73105468604425</v>
      </c>
      <c r="CV51" s="15">
        <v>51.194530957906089</v>
      </c>
      <c r="CW51" s="15">
        <v>52.417825689358807</v>
      </c>
      <c r="CX51" s="15">
        <v>21.085924214982771</v>
      </c>
      <c r="CY51" s="15">
        <v>11.849657379013085</v>
      </c>
      <c r="CZ51" s="15">
        <v>23.225641541193237</v>
      </c>
      <c r="DA51" s="15">
        <v>99.372883122107368</v>
      </c>
      <c r="DB51" s="15">
        <v>99.893859837996658</v>
      </c>
      <c r="DC51" s="15">
        <v>29.222875172257318</v>
      </c>
      <c r="DD51" s="32">
        <v>6.0169953742157167</v>
      </c>
    </row>
    <row r="52" spans="1:108" s="4" customFormat="1" x14ac:dyDescent="0.15">
      <c r="A52" s="14" t="s">
        <v>71</v>
      </c>
      <c r="B52" s="26" t="s">
        <v>22</v>
      </c>
      <c r="C52" s="12">
        <v>303173</v>
      </c>
      <c r="D52" s="12">
        <v>50006</v>
      </c>
      <c r="E52" s="12" t="s">
        <v>100</v>
      </c>
      <c r="F52" s="12"/>
      <c r="G52" s="12"/>
      <c r="H52" s="12">
        <v>1.03725</v>
      </c>
      <c r="I52" s="12">
        <v>1.2561500000000001</v>
      </c>
      <c r="J52" s="12">
        <v>1</v>
      </c>
      <c r="K52" s="12" t="s">
        <v>124</v>
      </c>
      <c r="L52" s="12" t="s">
        <v>306</v>
      </c>
      <c r="M52" s="12" t="s">
        <v>133</v>
      </c>
      <c r="N52" s="12"/>
      <c r="O52" s="12"/>
      <c r="P52" s="12" t="s">
        <v>307</v>
      </c>
      <c r="Q52" s="12" t="s">
        <v>308</v>
      </c>
      <c r="R52" s="13" t="s">
        <v>309</v>
      </c>
      <c r="S52" s="12" t="s">
        <v>120</v>
      </c>
      <c r="T52" s="12" t="s">
        <v>310</v>
      </c>
      <c r="U52" s="12" t="s">
        <v>308</v>
      </c>
      <c r="V52" s="12" t="s">
        <v>311</v>
      </c>
      <c r="W52" s="26"/>
      <c r="X52" s="15">
        <v>33.83</v>
      </c>
      <c r="Y52" s="15">
        <v>50.37</v>
      </c>
      <c r="Z52" s="15">
        <v>16.41</v>
      </c>
      <c r="AA52" s="15">
        <v>27.07</v>
      </c>
      <c r="AB52" s="15">
        <v>17.670000000000002</v>
      </c>
      <c r="AC52" s="15">
        <v>13.48</v>
      </c>
      <c r="AD52" s="15">
        <v>23.96</v>
      </c>
      <c r="AE52" s="15">
        <v>16.04</v>
      </c>
      <c r="AF52" s="15">
        <v>23.85</v>
      </c>
      <c r="AG52" s="15">
        <v>26.42</v>
      </c>
      <c r="AH52" s="15">
        <v>25.77</v>
      </c>
      <c r="AI52" s="15">
        <v>19.73</v>
      </c>
      <c r="AJ52" s="15">
        <v>14.94</v>
      </c>
      <c r="AK52" s="15">
        <v>18.64</v>
      </c>
      <c r="AL52" s="15">
        <v>28.96</v>
      </c>
      <c r="AM52" s="15">
        <v>49.21</v>
      </c>
      <c r="AN52" s="15">
        <v>8.33</v>
      </c>
      <c r="AO52" s="15">
        <v>25.3</v>
      </c>
      <c r="AP52" s="15">
        <v>14.98</v>
      </c>
      <c r="AQ52" s="15">
        <v>11.7</v>
      </c>
      <c r="AR52" s="15">
        <v>22.94</v>
      </c>
      <c r="AS52" s="15">
        <v>43.02</v>
      </c>
      <c r="AT52" s="15">
        <v>11.7</v>
      </c>
      <c r="AU52" s="15">
        <v>31.06</v>
      </c>
      <c r="AV52" s="15">
        <v>44.1</v>
      </c>
      <c r="AW52" s="15">
        <v>19.95</v>
      </c>
      <c r="AX52" s="15">
        <v>11.97</v>
      </c>
      <c r="AY52" s="15">
        <v>14.53</v>
      </c>
      <c r="AZ52" s="15">
        <v>17.05</v>
      </c>
      <c r="BA52" s="15">
        <v>20.22</v>
      </c>
      <c r="BB52" s="15">
        <v>17.22</v>
      </c>
      <c r="BC52" s="15">
        <v>34.01</v>
      </c>
      <c r="BD52" s="15">
        <v>19.59</v>
      </c>
      <c r="BE52" s="15">
        <v>5.18</v>
      </c>
      <c r="BF52" s="15">
        <v>26.54</v>
      </c>
      <c r="BG52" s="15">
        <v>28.47</v>
      </c>
      <c r="BH52" s="15">
        <v>51.72</v>
      </c>
      <c r="BI52" s="15">
        <v>34.229999999999997</v>
      </c>
      <c r="BJ52" s="15">
        <v>19</v>
      </c>
      <c r="BK52" s="15">
        <v>10.73</v>
      </c>
      <c r="BL52" s="15">
        <v>13.19</v>
      </c>
      <c r="BM52" s="15">
        <v>32.42</v>
      </c>
      <c r="BN52" s="15">
        <v>19.02</v>
      </c>
      <c r="BO52" s="15">
        <v>4.75</v>
      </c>
      <c r="BP52" s="15">
        <v>54.57</v>
      </c>
      <c r="BQ52" s="15">
        <v>39.799999999999997</v>
      </c>
      <c r="BR52" s="15">
        <v>15.32</v>
      </c>
      <c r="BS52" s="15">
        <v>4.8899999999999997</v>
      </c>
      <c r="BT52" s="32">
        <v>13.59</v>
      </c>
      <c r="BU52" s="29">
        <v>16.053333333333331</v>
      </c>
      <c r="BV52" s="15">
        <v>27.213333333333335</v>
      </c>
      <c r="BW52" s="15">
        <v>38.394999999999996</v>
      </c>
      <c r="BX52" s="15">
        <v>21.09</v>
      </c>
      <c r="BY52" s="15">
        <v>23.4</v>
      </c>
      <c r="BZ52" s="15">
        <v>16.305</v>
      </c>
      <c r="CA52" s="15">
        <v>23.083333333333332</v>
      </c>
      <c r="CB52" s="15">
        <v>21.200000000000003</v>
      </c>
      <c r="CC52" s="15">
        <v>40.134999999999998</v>
      </c>
      <c r="CD52" s="15">
        <v>26.215</v>
      </c>
      <c r="CE52" s="15">
        <v>22.625</v>
      </c>
      <c r="CF52" s="15">
        <v>13.475000000000001</v>
      </c>
      <c r="CG52" s="15">
        <v>17.878</v>
      </c>
      <c r="CH52" s="15">
        <v>21.465</v>
      </c>
      <c r="CI52" s="15">
        <v>41.169999999999995</v>
      </c>
      <c r="CJ52" s="15">
        <v>36.013333333333328</v>
      </c>
      <c r="CK52" s="15">
        <v>17.970000000000002</v>
      </c>
      <c r="CL52" s="32">
        <v>6.9333333333333336</v>
      </c>
      <c r="CM52" s="29">
        <v>2.5800258396639002</v>
      </c>
      <c r="CN52" s="15">
        <v>5.7304653679551532</v>
      </c>
      <c r="CO52" s="15">
        <v>16.935207409417828</v>
      </c>
      <c r="CP52" s="15">
        <v>6.6185194719060849</v>
      </c>
      <c r="CQ52" s="15">
        <v>5.1901637739092736</v>
      </c>
      <c r="CR52" s="15">
        <v>1.9304015126392764</v>
      </c>
      <c r="CS52" s="15">
        <v>17.323545634001533</v>
      </c>
      <c r="CT52" s="15">
        <v>8.7605707576618439</v>
      </c>
      <c r="CU52" s="15">
        <v>12.83398807853585</v>
      </c>
      <c r="CV52" s="15">
        <v>25.293209563042808</v>
      </c>
      <c r="CW52" s="15">
        <v>3.7830212793480258</v>
      </c>
      <c r="CX52" s="15">
        <v>2.1283914113714988</v>
      </c>
      <c r="CY52" s="15">
        <v>5.417201306948086</v>
      </c>
      <c r="CZ52" s="15">
        <v>12.247765782650596</v>
      </c>
      <c r="DA52" s="15">
        <v>20.790202019220498</v>
      </c>
      <c r="DB52" s="15">
        <v>3.2811938884091156</v>
      </c>
      <c r="DC52" s="15">
        <v>2.3138496061758103</v>
      </c>
      <c r="DD52" s="32">
        <v>3.291205452920456</v>
      </c>
    </row>
    <row r="53" spans="1:108" ht="14" x14ac:dyDescent="0.2">
      <c r="A53" s="57" t="s">
        <v>384</v>
      </c>
      <c r="B53" s="62" t="s">
        <v>385</v>
      </c>
      <c r="C53" s="57">
        <v>301805</v>
      </c>
      <c r="D53" s="57">
        <v>54465</v>
      </c>
      <c r="E53" s="58" t="s">
        <v>81</v>
      </c>
      <c r="F53" s="58" t="s">
        <v>80</v>
      </c>
      <c r="G53" s="58"/>
      <c r="H53" s="58">
        <v>2.6376300000000001</v>
      </c>
      <c r="I53" s="58">
        <v>0.53209300000000004</v>
      </c>
      <c r="J53" s="58">
        <v>1</v>
      </c>
      <c r="K53" s="58" t="s">
        <v>135</v>
      </c>
      <c r="L53" s="58"/>
      <c r="M53" s="58" t="s">
        <v>386</v>
      </c>
      <c r="N53" s="58"/>
      <c r="O53" s="58"/>
      <c r="P53" s="58" t="s">
        <v>387</v>
      </c>
      <c r="Q53" s="58" t="s">
        <v>388</v>
      </c>
      <c r="R53" s="58"/>
      <c r="S53" s="58"/>
      <c r="T53" s="58"/>
      <c r="U53" s="58" t="s">
        <v>386</v>
      </c>
      <c r="V53" s="58" t="s">
        <v>389</v>
      </c>
      <c r="W53" s="62"/>
      <c r="X53" s="58">
        <v>7322.03</v>
      </c>
      <c r="Y53" s="58">
        <v>5910.23</v>
      </c>
      <c r="Z53" s="58">
        <v>9660.52</v>
      </c>
      <c r="AA53" s="58">
        <v>31414.2</v>
      </c>
      <c r="AB53" s="58">
        <v>22910.7</v>
      </c>
      <c r="AC53" s="58">
        <v>7901.01</v>
      </c>
      <c r="AD53" s="58">
        <v>10339</v>
      </c>
      <c r="AE53" s="58">
        <v>8269.68</v>
      </c>
      <c r="AF53" s="58">
        <v>8013.74</v>
      </c>
      <c r="AG53" s="58">
        <v>5205.9799999999996</v>
      </c>
      <c r="AH53" s="58">
        <v>5429.31</v>
      </c>
      <c r="AI53" s="58">
        <v>7949.43</v>
      </c>
      <c r="AJ53" s="58">
        <v>15541.6</v>
      </c>
      <c r="AK53" s="58">
        <v>9069.44</v>
      </c>
      <c r="AL53" s="58">
        <v>6558.95</v>
      </c>
      <c r="AM53" s="58">
        <v>8602.5400000000009</v>
      </c>
      <c r="AN53" s="58">
        <v>13293</v>
      </c>
      <c r="AO53" s="58">
        <v>32272.5</v>
      </c>
      <c r="AP53" s="58">
        <v>10529.3</v>
      </c>
      <c r="AQ53" s="58">
        <v>8028.93</v>
      </c>
      <c r="AR53" s="58">
        <v>7850.21</v>
      </c>
      <c r="AS53" s="58">
        <v>8183.66</v>
      </c>
      <c r="AT53" s="58">
        <v>11543.6</v>
      </c>
      <c r="AU53" s="58">
        <v>7461.71</v>
      </c>
      <c r="AV53" s="58">
        <v>5631.69</v>
      </c>
      <c r="AW53" s="58">
        <v>12443.7</v>
      </c>
      <c r="AX53" s="58">
        <v>20005.8</v>
      </c>
      <c r="AY53" s="58">
        <v>14387.2</v>
      </c>
      <c r="AZ53" s="58">
        <v>12824.6</v>
      </c>
      <c r="BA53" s="58">
        <v>1369.26</v>
      </c>
      <c r="BB53" s="58">
        <v>979.73</v>
      </c>
      <c r="BC53" s="58">
        <v>233.82</v>
      </c>
      <c r="BD53" s="58">
        <v>8295.92</v>
      </c>
      <c r="BE53" s="58">
        <v>14479.2</v>
      </c>
      <c r="BF53" s="58">
        <v>8359.4599999999991</v>
      </c>
      <c r="BG53" s="58">
        <v>392.2</v>
      </c>
      <c r="BH53" s="58">
        <v>88.03</v>
      </c>
      <c r="BI53" s="58">
        <v>425.34</v>
      </c>
      <c r="BJ53" s="58">
        <v>4234.01</v>
      </c>
      <c r="BK53" s="58">
        <v>12117.7</v>
      </c>
      <c r="BL53" s="58">
        <v>6173.84</v>
      </c>
      <c r="BM53" s="58">
        <v>827.81</v>
      </c>
      <c r="BN53" s="58">
        <v>892.26</v>
      </c>
      <c r="BO53" s="58">
        <v>1937.4</v>
      </c>
      <c r="BP53" s="58">
        <v>641.49</v>
      </c>
      <c r="BQ53" s="58">
        <v>192.62</v>
      </c>
      <c r="BR53" s="58">
        <v>4299.01</v>
      </c>
      <c r="BS53" s="58">
        <v>10361.9</v>
      </c>
      <c r="BT53" s="62">
        <v>2356.7800000000002</v>
      </c>
      <c r="BU53" s="60">
        <f t="shared" ref="BU53" si="0">AVERAGE(AC53,AE53,AK53)</f>
        <v>8413.376666666667</v>
      </c>
      <c r="BV53" s="59">
        <f t="shared" ref="BV53" si="1">AVERAGE(X53,AD53,AF53)</f>
        <v>8558.2566666666662</v>
      </c>
      <c r="BW53" s="59">
        <f t="shared" ref="BW53:BZ53" si="2">AVERAGE(Y53,AG53)</f>
        <v>5558.1049999999996</v>
      </c>
      <c r="BX53" s="59">
        <f t="shared" si="2"/>
        <v>7544.9150000000009</v>
      </c>
      <c r="BY53" s="59">
        <f t="shared" si="2"/>
        <v>19681.815000000002</v>
      </c>
      <c r="BZ53" s="59">
        <f t="shared" si="2"/>
        <v>19226.150000000001</v>
      </c>
      <c r="CA53" s="59">
        <f t="shared" ref="CA53" si="3">AVERAGE(AQ53,AS53,AY53)</f>
        <v>10199.93</v>
      </c>
      <c r="CB53" s="59">
        <f t="shared" ref="CB53" si="4">AVERAGE(AL53,AR53,AT53)</f>
        <v>8650.92</v>
      </c>
      <c r="CC53" s="59">
        <f t="shared" ref="CC53:CF53" si="5">AVERAGE(AM53,AU53)</f>
        <v>8032.125</v>
      </c>
      <c r="CD53" s="59">
        <f t="shared" si="5"/>
        <v>9462.3449999999993</v>
      </c>
      <c r="CE53" s="59">
        <f t="shared" si="5"/>
        <v>22358.1</v>
      </c>
      <c r="CF53" s="59">
        <f t="shared" si="5"/>
        <v>15267.55</v>
      </c>
      <c r="CG53" s="59">
        <f t="shared" ref="CG53" si="6">AVERAGE(AZ53,BF53,BL53,BN53,BT53)</f>
        <v>6121.387999999999</v>
      </c>
      <c r="CH53" s="59">
        <f t="shared" ref="CH53" si="7">AVERAGE(BA53,BG53,BM53,BO53)</f>
        <v>1131.6675</v>
      </c>
      <c r="CI53" s="59">
        <f t="shared" ref="CI53:CL53" si="8">AVERAGE(BB53,BH53,BP53)</f>
        <v>569.75</v>
      </c>
      <c r="CJ53" s="59">
        <f t="shared" si="8"/>
        <v>283.92666666666668</v>
      </c>
      <c r="CK53" s="59">
        <f t="shared" si="8"/>
        <v>5609.6466666666674</v>
      </c>
      <c r="CL53" s="61">
        <f t="shared" si="8"/>
        <v>12319.6</v>
      </c>
      <c r="CM53" s="60">
        <f t="shared" ref="CM53" si="9">STDEV(AC53,AE53,AK53)</f>
        <v>597.32212016075005</v>
      </c>
      <c r="CN53" s="59">
        <f t="shared" ref="CN53" si="10">STDEV(X53,AD53,AF53)</f>
        <v>1580.4748639043132</v>
      </c>
      <c r="CO53" s="59">
        <f t="shared" ref="CO53:CR53" si="11">STDEV(Y53,AG53)</f>
        <v>497.97995065062611</v>
      </c>
      <c r="CP53" s="59">
        <f t="shared" si="11"/>
        <v>2991.9172836243292</v>
      </c>
      <c r="CQ53" s="59">
        <f t="shared" si="11"/>
        <v>16592.097985982666</v>
      </c>
      <c r="CR53" s="59">
        <f t="shared" si="11"/>
        <v>5210.7405812417728</v>
      </c>
      <c r="CS53" s="59">
        <f t="shared" ref="CS53" si="12">STDEV(AQ53,AS53,AY53)</f>
        <v>3627.1073712946559</v>
      </c>
      <c r="CT53" s="59">
        <f t="shared" ref="CT53" si="13">STDEV(AL53,AR53,AT53)</f>
        <v>2586.9936767800555</v>
      </c>
      <c r="CU53" s="59">
        <f t="shared" ref="CU53:CX53" si="14">STDEV(AM53,AU53)</f>
        <v>806.68862918104958</v>
      </c>
      <c r="CV53" s="59">
        <f t="shared" si="14"/>
        <v>5417.3642537723099</v>
      </c>
      <c r="CW53" s="59">
        <f t="shared" si="14"/>
        <v>14021.078942791819</v>
      </c>
      <c r="CX53" s="59">
        <f t="shared" si="14"/>
        <v>6700.8974119143222</v>
      </c>
      <c r="CY53" s="59">
        <f t="shared" ref="CY53" si="15">STDEV(AZ53,BF53,BL53,BN53,BT53)</f>
        <v>4781.7575649670916</v>
      </c>
      <c r="CZ53" s="59">
        <f t="shared" ref="CZ53" si="16">STDEV(BA53,BG53,BM53,BO53)</f>
        <v>669.52635533761247</v>
      </c>
      <c r="DA53" s="59">
        <f t="shared" ref="DA53:DD53" si="17">STDEV(BB53,BH53,BP53)</f>
        <v>450.15796471905293</v>
      </c>
      <c r="DB53" s="59">
        <f t="shared" si="17"/>
        <v>124.18799512566957</v>
      </c>
      <c r="DC53" s="59">
        <f t="shared" si="17"/>
        <v>2326.6079528002388</v>
      </c>
      <c r="DD53" s="61">
        <f t="shared" si="17"/>
        <v>2066.0620828039027</v>
      </c>
    </row>
  </sheetData>
  <conditionalFormatting sqref="C9:C11 C5:C7">
    <cfRule type="duplicateValues" dxfId="1" priority="6"/>
  </conditionalFormatting>
  <conditionalFormatting sqref="B53">
    <cfRule type="duplicateValues" dxfId="0" priority="1"/>
  </conditionalFormatting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5—fig sup 1, Fig. 4C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Thom6</dc:creator>
  <cp:lastModifiedBy>Microsoft Office User</cp:lastModifiedBy>
  <dcterms:created xsi:type="dcterms:W3CDTF">2018-04-09T20:16:18Z</dcterms:created>
  <dcterms:modified xsi:type="dcterms:W3CDTF">2021-01-25T20:50:43Z</dcterms:modified>
</cp:coreProperties>
</file>