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llak\Desktop\Post-Doc Assala\000 Papier Draft\0000000elife\000 version révisé ultime\3-Data source\"/>
    </mc:Choice>
  </mc:AlternateContent>
  <bookViews>
    <workbookView xWindow="0" yWindow="0" windowWidth="18180" windowHeight="7470" firstSheet="1" activeTab="1"/>
  </bookViews>
  <sheets>
    <sheet name="Analyse 2- pourcentage d'input" sheetId="3" r:id="rId1"/>
    <sheet name="n1" sheetId="4" r:id="rId2"/>
    <sheet name="n2" sheetId="6" r:id="rId3"/>
    <sheet name="n3" sheetId="5" r:id="rId4"/>
    <sheet name="Summary" sheetId="7" r:id="rId5"/>
  </sheets>
  <definedNames>
    <definedName name="_xlnm.Print_Area" localSheetId="0">'Analyse 2- pourcentage d''input'!$A$1:$AE$39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E4" i="7"/>
  <c r="F3" i="7"/>
  <c r="E3" i="7"/>
  <c r="C25" i="4"/>
  <c r="C24" i="4"/>
  <c r="D24" i="4" s="1"/>
  <c r="C23" i="4"/>
  <c r="C22" i="4"/>
  <c r="D22" i="4" s="1"/>
  <c r="F19" i="7" l="1"/>
  <c r="E19" i="7"/>
  <c r="F18" i="7"/>
  <c r="E18" i="7"/>
  <c r="F14" i="7"/>
  <c r="E14" i="7"/>
  <c r="F13" i="7"/>
  <c r="E13" i="7"/>
  <c r="F9" i="7"/>
  <c r="F8" i="7"/>
  <c r="E9" i="7"/>
  <c r="E8" i="7"/>
  <c r="H30" i="3" l="1"/>
  <c r="H28" i="3"/>
  <c r="H26" i="3"/>
  <c r="H24" i="3"/>
  <c r="H22" i="3"/>
  <c r="G30" i="3"/>
  <c r="G28" i="3"/>
  <c r="G26" i="3"/>
  <c r="G24" i="3"/>
  <c r="G22" i="3"/>
  <c r="F22" i="3"/>
  <c r="R20" i="3"/>
  <c r="R30" i="3"/>
  <c r="R28" i="3"/>
  <c r="R26" i="3"/>
  <c r="R24" i="3"/>
  <c r="R22" i="3"/>
  <c r="Q22" i="3"/>
  <c r="Q24" i="3"/>
  <c r="Q30" i="3"/>
  <c r="Q28" i="3"/>
  <c r="Q26" i="3"/>
  <c r="Q14" i="3"/>
  <c r="P12" i="3"/>
  <c r="Q12" i="3"/>
  <c r="P22" i="3"/>
  <c r="O22" i="3"/>
  <c r="O21" i="3"/>
  <c r="E13" i="3"/>
  <c r="E23" i="3"/>
  <c r="E12" i="3"/>
  <c r="G12" i="3"/>
  <c r="F12" i="3"/>
  <c r="P16" i="3"/>
  <c r="P24" i="3"/>
  <c r="G20" i="3" l="1"/>
  <c r="G18" i="3"/>
  <c r="G16" i="3"/>
  <c r="G14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3" i="3"/>
  <c r="O24" i="3"/>
  <c r="O25" i="3"/>
  <c r="O26" i="3"/>
  <c r="O27" i="3"/>
  <c r="O28" i="3"/>
  <c r="O29" i="3"/>
  <c r="O30" i="3"/>
  <c r="O31" i="3"/>
  <c r="O2" i="3"/>
  <c r="F20" i="3"/>
  <c r="F18" i="3"/>
  <c r="F16" i="3"/>
  <c r="F14" i="3"/>
  <c r="F8" i="3"/>
  <c r="F6" i="3"/>
  <c r="F4" i="3"/>
  <c r="E3" i="3"/>
  <c r="E4" i="3"/>
  <c r="E5" i="3"/>
  <c r="E6" i="3"/>
  <c r="E7" i="3"/>
  <c r="E8" i="3"/>
  <c r="E9" i="3"/>
  <c r="E10" i="3"/>
  <c r="E11" i="3"/>
  <c r="E14" i="3"/>
  <c r="E15" i="3"/>
  <c r="E16" i="3"/>
  <c r="E17" i="3"/>
  <c r="E18" i="3"/>
  <c r="E19" i="3"/>
  <c r="E20" i="3"/>
  <c r="E21" i="3"/>
  <c r="E22" i="3"/>
  <c r="E24" i="3"/>
  <c r="E25" i="3"/>
  <c r="E26" i="3"/>
  <c r="E27" i="3"/>
  <c r="E28" i="3"/>
  <c r="E29" i="3"/>
  <c r="E30" i="3"/>
  <c r="E31" i="3"/>
  <c r="E2" i="3"/>
  <c r="F2" i="3" l="1"/>
  <c r="G2" i="3"/>
  <c r="P2" i="3"/>
  <c r="Q2" i="3" s="1"/>
  <c r="P30" i="3"/>
  <c r="P28" i="3"/>
  <c r="P26" i="3"/>
  <c r="P20" i="3"/>
  <c r="Q20" i="3" s="1"/>
  <c r="P18" i="3"/>
  <c r="Q18" i="3" s="1"/>
  <c r="Q16" i="3"/>
  <c r="P14" i="3"/>
  <c r="P10" i="3"/>
  <c r="Q10" i="3" s="1"/>
  <c r="P8" i="3"/>
  <c r="Q8" i="3" s="1"/>
  <c r="P6" i="3"/>
  <c r="Q6" i="3" s="1"/>
  <c r="P4" i="3"/>
  <c r="Q4" i="3" s="1"/>
  <c r="F24" i="3" l="1"/>
  <c r="F26" i="3"/>
  <c r="F28" i="3"/>
  <c r="F30" i="3"/>
  <c r="G8" i="3" l="1"/>
  <c r="G6" i="3"/>
  <c r="F10" i="3"/>
  <c r="G10" i="3" s="1"/>
  <c r="G4" i="3"/>
</calcChain>
</file>

<file path=xl/sharedStrings.xml><?xml version="1.0" encoding="utf-8"?>
<sst xmlns="http://schemas.openxmlformats.org/spreadsheetml/2006/main" count="223" uniqueCount="33">
  <si>
    <t/>
  </si>
  <si>
    <t>INPUT</t>
  </si>
  <si>
    <t>NO AB</t>
  </si>
  <si>
    <t>P21 DISTAL</t>
  </si>
  <si>
    <t>2^(40-Ct)</t>
  </si>
  <si>
    <t xml:space="preserve">Moyenne  Input </t>
  </si>
  <si>
    <t>% Input</t>
  </si>
  <si>
    <t>Flag Z1 siC</t>
  </si>
  <si>
    <t>FlagZ1 siZ2</t>
  </si>
  <si>
    <t>Flag Z2 siC</t>
  </si>
  <si>
    <t>Flag Z2 siZ1</t>
  </si>
  <si>
    <t>Flag Z2 siZ2</t>
  </si>
  <si>
    <t>ChIP FLAG</t>
  </si>
  <si>
    <t>GAPDH</t>
  </si>
  <si>
    <t>22-0-2-18</t>
  </si>
  <si>
    <t>p21</t>
  </si>
  <si>
    <t>ChIP H2AZ avec 20 ug seuelemnt/  Fait sur Cellules Flag Z1 siZ2!! J'avais pas assez d'autres extraits</t>
  </si>
  <si>
    <t>Moyenne</t>
  </si>
  <si>
    <t>Ct</t>
  </si>
  <si>
    <t>2-40Ct</t>
  </si>
  <si>
    <t>GAPDH NO AB</t>
  </si>
  <si>
    <t>p21 NO AB</t>
  </si>
  <si>
    <t>NO AB GAPDH</t>
  </si>
  <si>
    <t>P21</t>
  </si>
  <si>
    <t>N1</t>
  </si>
  <si>
    <t>N2</t>
  </si>
  <si>
    <t>N3</t>
  </si>
  <si>
    <t>NO AB p21</t>
  </si>
  <si>
    <t>Mean</t>
  </si>
  <si>
    <t>P21 NO AB</t>
  </si>
  <si>
    <t>Error Bars</t>
  </si>
  <si>
    <t>Title: Source Data of the histogrammes representing  ChIP expreriments in U2OS cells expressing tagged H2A.Z isoforms in Figure 4 A</t>
  </si>
  <si>
    <t>Title: Source Data of the histogrammes representing ChIP expreriments in U2OS cells expressing tagged H2A.Z isoforms in Figure 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</si>
</sst>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;\-###0.00"/>
    <numFmt numFmtId="165" formatCode="0.00_ ;\-0.00\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Microsoft Sans Serif"/>
      <family val="2"/>
    </font>
    <font>
      <sz val="12"/>
      <name val="Microsoft Sans Serif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Microsoft Sans Serif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3" fillId="0" borderId="2" xfId="0" applyNumberFormat="1" applyFont="1" applyFill="1" applyBorder="1" applyAlignment="1" applyProtection="1">
      <alignment vertical="center"/>
    </xf>
    <xf numFmtId="164" fontId="3" fillId="0" borderId="3" xfId="0" applyNumberFormat="1" applyFont="1" applyFill="1" applyBorder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vertical="center"/>
    </xf>
    <xf numFmtId="164" fontId="3" fillId="0" borderId="9" xfId="0" applyNumberFormat="1" applyFont="1" applyFill="1" applyBorder="1" applyAlignment="1" applyProtection="1">
      <alignment vertical="center"/>
    </xf>
    <xf numFmtId="165" fontId="0" fillId="0" borderId="0" xfId="0" applyNumberFormat="1"/>
    <xf numFmtId="0" fontId="4" fillId="0" borderId="0" xfId="0" applyFont="1"/>
    <xf numFmtId="165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17" xfId="0" applyFont="1" applyBorder="1" applyAlignment="1"/>
    <xf numFmtId="0" fontId="1" fillId="0" borderId="18" xfId="0" applyFont="1" applyBorder="1" applyAlignment="1"/>
    <xf numFmtId="0" fontId="1" fillId="0" borderId="19" xfId="0" applyFont="1" applyBorder="1" applyAlignment="1"/>
    <xf numFmtId="0" fontId="5" fillId="2" borderId="0" xfId="0" applyFont="1" applyFill="1"/>
    <xf numFmtId="165" fontId="5" fillId="2" borderId="0" xfId="0" applyNumberFormat="1" applyFont="1" applyFill="1"/>
    <xf numFmtId="0" fontId="0" fillId="2" borderId="0" xfId="0" applyFill="1"/>
    <xf numFmtId="165" fontId="0" fillId="2" borderId="0" xfId="0" applyNumberFormat="1" applyFill="1"/>
    <xf numFmtId="165" fontId="0" fillId="3" borderId="0" xfId="0" applyNumberFormat="1" applyFill="1"/>
    <xf numFmtId="165" fontId="4" fillId="3" borderId="0" xfId="0" applyNumberFormat="1" applyFont="1" applyFill="1"/>
    <xf numFmtId="0" fontId="0" fillId="3" borderId="0" xfId="0" applyFill="1"/>
    <xf numFmtId="164" fontId="6" fillId="0" borderId="3" xfId="0" applyNumberFormat="1" applyFont="1" applyFill="1" applyBorder="1" applyAlignment="1" applyProtection="1">
      <alignment vertical="center"/>
    </xf>
    <xf numFmtId="164" fontId="3" fillId="0" borderId="2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7" fillId="5" borderId="5" xfId="0" applyFont="1" applyFill="1" applyBorder="1"/>
    <xf numFmtId="0" fontId="0" fillId="0" borderId="5" xfId="0" applyBorder="1"/>
    <xf numFmtId="0" fontId="0" fillId="4" borderId="5" xfId="0" applyFill="1" applyBorder="1"/>
    <xf numFmtId="0" fontId="0" fillId="2" borderId="5" xfId="0" applyFill="1" applyBorder="1"/>
    <xf numFmtId="0" fontId="0" fillId="2" borderId="5" xfId="0" applyFont="1" applyFill="1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3" fillId="0" borderId="20" xfId="0" applyNumberFormat="1" applyFont="1" applyFill="1" applyBorder="1" applyAlignment="1" applyProtection="1">
      <alignment horizontal="center" vertical="center"/>
    </xf>
    <xf numFmtId="164" fontId="3" fillId="0" borderId="2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ChIP</a:t>
            </a:r>
            <a:r>
              <a:rPr lang="en-US" baseline="0"/>
              <a:t> Flag - U2OS Flag Z1</a:t>
            </a:r>
          </a:p>
          <a:p>
            <a:pPr>
              <a:defRPr/>
            </a:pPr>
            <a:r>
              <a:rPr lang="en-US" baseline="0"/>
              <a:t>P21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siCtrl</c:v>
              </c:pt>
              <c:pt idx="1">
                <c:v>siH2AZ-2</c:v>
              </c:pt>
            </c:strLit>
          </c:cat>
          <c:val>
            <c:numRef>
              <c:f>('Analyse 2- pourcentage d''input'!$G$12,'Analyse 2- pourcentage d''input'!$G$14)</c:f>
              <c:numCache>
                <c:formatCode>General</c:formatCode>
                <c:ptCount val="2"/>
                <c:pt idx="0">
                  <c:v>8.6406181906047177</c:v>
                </c:pt>
                <c:pt idx="1">
                  <c:v>5.8083931077446582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422-9640-D8B2DC554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998528"/>
        <c:axId val="194387840"/>
      </c:barChart>
      <c:catAx>
        <c:axId val="3649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87840"/>
        <c:crosses val="autoZero"/>
        <c:auto val="1"/>
        <c:lblAlgn val="ctr"/>
        <c:lblOffset val="100"/>
        <c:noMultiLvlLbl val="0"/>
      </c:catAx>
      <c:valAx>
        <c:axId val="1943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Input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99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ChIP</a:t>
            </a:r>
            <a:r>
              <a:rPr lang="en-US" baseline="0"/>
              <a:t> Flag - U2OS Flag Z2</a:t>
            </a:r>
          </a:p>
          <a:p>
            <a:pPr>
              <a:defRPr/>
            </a:pPr>
            <a:r>
              <a:rPr lang="en-US" baseline="0"/>
              <a:t>P21</a:t>
            </a:r>
            <a:endParaRPr lang="en-US"/>
          </a:p>
        </c:rich>
      </c:tx>
      <c:layout>
        <c:manualLayout>
          <c:xMode val="edge"/>
          <c:yMode val="edge"/>
          <c:x val="0.26441903457719951"/>
          <c:y val="3.5465477409607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sictrl</c:v>
              </c:pt>
              <c:pt idx="1">
                <c:v> siH2AZ-1</c:v>
              </c:pt>
              <c:pt idx="2">
                <c:v> siH2AZ-2</c:v>
              </c:pt>
            </c:strLit>
          </c:cat>
          <c:val>
            <c:numRef>
              <c:f>('Analyse 2- pourcentage d''input'!$G$16,'Analyse 2- pourcentage d''input'!$G$18,'Analyse 2- pourcentage d''input'!$G$20)</c:f>
              <c:numCache>
                <c:formatCode>General</c:formatCode>
                <c:ptCount val="3"/>
                <c:pt idx="0">
                  <c:v>3.9177408808478407</c:v>
                </c:pt>
                <c:pt idx="1">
                  <c:v>6.1765632758450417</c:v>
                </c:pt>
                <c:pt idx="2">
                  <c:v>1.4879518338075841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C-4073-A304-754A0C4A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998528"/>
        <c:axId val="194387840"/>
      </c:barChart>
      <c:catAx>
        <c:axId val="3649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87840"/>
        <c:crosses val="autoZero"/>
        <c:auto val="1"/>
        <c:lblAlgn val="ctr"/>
        <c:lblOffset val="100"/>
        <c:noMultiLvlLbl val="0"/>
      </c:catAx>
      <c:valAx>
        <c:axId val="1943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Input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99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ChIP</a:t>
            </a:r>
            <a:r>
              <a:rPr lang="en-US" baseline="0"/>
              <a:t> Flag - U2OS Flag Z1</a:t>
            </a:r>
          </a:p>
          <a:p>
            <a:pPr>
              <a:defRPr/>
            </a:pPr>
            <a:r>
              <a:rPr lang="en-US" baseline="0"/>
              <a:t>GAPDH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2"/>
              <c:pt idx="0">
                <c:v>siCtrl</c:v>
              </c:pt>
              <c:pt idx="1">
                <c:v>siH2AZ-2</c:v>
              </c:pt>
            </c:strLit>
          </c:cat>
          <c:val>
            <c:numRef>
              <c:f>('Analyse 2- pourcentage d''input'!$Q$12,'Analyse 2- pourcentage d''input'!$Q$14)</c:f>
              <c:numCache>
                <c:formatCode>General</c:formatCode>
                <c:ptCount val="2"/>
                <c:pt idx="0">
                  <c:v>4.2320896666047982</c:v>
                </c:pt>
                <c:pt idx="1">
                  <c:v>3.3462635351494088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D-4446-B4CC-DC68B6EA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998528"/>
        <c:axId val="194387840"/>
      </c:barChart>
      <c:catAx>
        <c:axId val="3649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87840"/>
        <c:crosses val="autoZero"/>
        <c:auto val="1"/>
        <c:lblAlgn val="ctr"/>
        <c:lblOffset val="100"/>
        <c:noMultiLvlLbl val="0"/>
      </c:catAx>
      <c:valAx>
        <c:axId val="1943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Input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99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ChIP</a:t>
            </a:r>
            <a:r>
              <a:rPr lang="en-US" baseline="0"/>
              <a:t> Flag - U2OS Flag Z2</a:t>
            </a:r>
          </a:p>
          <a:p>
            <a:pPr>
              <a:defRPr/>
            </a:pPr>
            <a:r>
              <a:rPr lang="en-US"/>
              <a:t>GAPDH</a:t>
            </a:r>
          </a:p>
        </c:rich>
      </c:tx>
      <c:layout>
        <c:manualLayout>
          <c:xMode val="edge"/>
          <c:yMode val="edge"/>
          <c:x val="0.26441903457719951"/>
          <c:y val="3.5465477409607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sictrl</c:v>
              </c:pt>
              <c:pt idx="1">
                <c:v> siH2AZ-1</c:v>
              </c:pt>
              <c:pt idx="2">
                <c:v> siH2AZ-2</c:v>
              </c:pt>
            </c:strLit>
          </c:cat>
          <c:val>
            <c:numRef>
              <c:f>('Analyse 2- pourcentage d''input'!$G$16,'Analyse 2- pourcentage d''input'!$G$18,'Analyse 2- pourcentage d''input'!$G$20)</c:f>
              <c:numCache>
                <c:formatCode>General</c:formatCode>
                <c:ptCount val="3"/>
                <c:pt idx="0">
                  <c:v>3.9177408808478407</c:v>
                </c:pt>
                <c:pt idx="1">
                  <c:v>6.1765632758450417</c:v>
                </c:pt>
                <c:pt idx="2">
                  <c:v>1.4879518338075841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E-4534-82BF-BCD49ADB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998528"/>
        <c:axId val="194387840"/>
      </c:barChart>
      <c:catAx>
        <c:axId val="3649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387840"/>
        <c:crosses val="autoZero"/>
        <c:auto val="1"/>
        <c:lblAlgn val="ctr"/>
        <c:lblOffset val="100"/>
        <c:noMultiLvlLbl val="0"/>
      </c:catAx>
      <c:valAx>
        <c:axId val="1943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Input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499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111125</xdr:colOff>
      <xdr:row>0</xdr:row>
      <xdr:rowOff>207962</xdr:rowOff>
    </xdr:from>
    <xdr:to>
      <xdr:col>23</xdr:col>
      <xdr:colOff>698500</xdr:colOff>
      <xdr:row>11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403225</xdr:colOff>
      <xdr:row>12</xdr:row>
      <xdr:rowOff>203201</xdr:rowOff>
    </xdr:from>
    <xdr:to>
      <xdr:col>23</xdr:col>
      <xdr:colOff>609600</xdr:colOff>
      <xdr:row>23</xdr:row>
      <xdr:rowOff>114300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250825</xdr:colOff>
      <xdr:row>0</xdr:row>
      <xdr:rowOff>107950</xdr:rowOff>
    </xdr:from>
    <xdr:to>
      <xdr:col>28</xdr:col>
      <xdr:colOff>514350</xdr:colOff>
      <xdr:row>10</xdr:row>
      <xdr:rowOff>190500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123825</xdr:colOff>
      <xdr:row>12</xdr:row>
      <xdr:rowOff>133350</xdr:rowOff>
    </xdr:from>
    <xdr:to>
      <xdr:col>28</xdr:col>
      <xdr:colOff>685800</xdr:colOff>
      <xdr:row>23</xdr:row>
      <xdr:rowOff>171449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="70" zoomScaleNormal="70" zoomScaleSheetLayoutView="30" workbookViewId="0">
      <selection activeCell="G26" sqref="G26"/>
    </sheetView>
  </sheetViews>
  <sheetFormatPr baseColWidth="10" defaultRowHeight="15" x14ac:dyDescent="0.25"/>
  <cols>
    <col min="1" max="1" width="13.5703125" customWidth="1"/>
    <col min="2" max="2" width="25.5703125" customWidth="1"/>
    <col min="4" max="4" width="11.5703125" bestFit="1" customWidth="1"/>
    <col min="5" max="5" width="18.7109375" bestFit="1" customWidth="1"/>
    <col min="6" max="6" width="22.42578125" customWidth="1"/>
    <col min="7" max="7" width="14.140625" customWidth="1"/>
    <col min="8" max="8" width="17.7109375" customWidth="1"/>
    <col min="11" max="11" width="15.28515625" customWidth="1"/>
    <col min="12" max="12" width="20.140625" customWidth="1"/>
    <col min="14" max="14" width="16.140625" customWidth="1"/>
    <col min="15" max="15" width="20.85546875" customWidth="1"/>
    <col min="16" max="16" width="21.28515625" customWidth="1"/>
    <col min="17" max="17" width="21" customWidth="1"/>
  </cols>
  <sheetData>
    <row r="1" spans="1:18" ht="17.25" thickTop="1" thickBot="1" x14ac:dyDescent="0.3">
      <c r="A1" s="10" t="s">
        <v>14</v>
      </c>
      <c r="B1" s="40" t="s">
        <v>3</v>
      </c>
      <c r="C1" s="41"/>
      <c r="D1" s="42"/>
      <c r="E1" s="8" t="s">
        <v>4</v>
      </c>
      <c r="F1" s="8" t="s">
        <v>5</v>
      </c>
      <c r="G1" s="8" t="s">
        <v>6</v>
      </c>
      <c r="H1" s="8"/>
      <c r="I1" s="8"/>
      <c r="J1" s="8"/>
      <c r="K1" s="10" t="s">
        <v>14</v>
      </c>
      <c r="L1" s="40" t="s">
        <v>13</v>
      </c>
      <c r="M1" s="41"/>
      <c r="N1" s="42"/>
      <c r="O1" s="8" t="s">
        <v>4</v>
      </c>
      <c r="P1" s="8" t="s">
        <v>5</v>
      </c>
      <c r="Q1" s="8" t="s">
        <v>6</v>
      </c>
    </row>
    <row r="2" spans="1:18" ht="16.5" thickTop="1" x14ac:dyDescent="0.25">
      <c r="A2" s="30" t="s">
        <v>1</v>
      </c>
      <c r="B2" s="39" t="s">
        <v>7</v>
      </c>
      <c r="C2" s="1" t="s">
        <v>0</v>
      </c>
      <c r="D2" s="2">
        <v>24.473601286445302</v>
      </c>
      <c r="E2" s="7">
        <f>2^(40-D2)</f>
        <v>47196.711264663172</v>
      </c>
      <c r="F2" s="9">
        <f>AVERAGE(E2:E3)</f>
        <v>48859.413465369274</v>
      </c>
      <c r="G2">
        <f>((F2/10)*100)/$F$2</f>
        <v>10</v>
      </c>
      <c r="K2" s="30" t="s">
        <v>1</v>
      </c>
      <c r="L2" s="39" t="s">
        <v>7</v>
      </c>
      <c r="M2" s="1" t="s">
        <v>0</v>
      </c>
      <c r="N2" s="2">
        <v>23.2269414851798</v>
      </c>
      <c r="O2" s="7">
        <f>2^(40-N2)</f>
        <v>111993.73586256824</v>
      </c>
      <c r="P2" s="9">
        <f>AVERAGE(O2:O3)</f>
        <v>114990.28623064875</v>
      </c>
      <c r="Q2">
        <f>((P2/10)*100)/$P$2</f>
        <v>10</v>
      </c>
    </row>
    <row r="3" spans="1:18" ht="15.75" x14ac:dyDescent="0.25">
      <c r="A3" s="31"/>
      <c r="B3" s="34"/>
      <c r="C3" s="3" t="s">
        <v>0</v>
      </c>
      <c r="D3" s="4">
        <v>24.375372565706598</v>
      </c>
      <c r="E3" s="7">
        <f t="shared" ref="E3:E31" si="0">2^(40-D3)</f>
        <v>50522.115666075377</v>
      </c>
      <c r="F3" s="8"/>
      <c r="K3" s="31"/>
      <c r="L3" s="34"/>
      <c r="M3" s="3" t="s">
        <v>0</v>
      </c>
      <c r="N3" s="4">
        <v>23.151733613713901</v>
      </c>
      <c r="O3" s="7">
        <f t="shared" ref="O3:O31" si="1">2^(40-N3)</f>
        <v>117986.83659872926</v>
      </c>
      <c r="P3" s="8"/>
    </row>
    <row r="4" spans="1:18" ht="15.75" x14ac:dyDescent="0.25">
      <c r="A4" s="31"/>
      <c r="B4" s="33" t="s">
        <v>8</v>
      </c>
      <c r="C4" s="3" t="s">
        <v>0</v>
      </c>
      <c r="D4" s="4">
        <v>23.918434668057898</v>
      </c>
      <c r="E4" s="7">
        <f t="shared" si="0"/>
        <v>69347.936388526941</v>
      </c>
      <c r="F4" s="9">
        <f>AVERAGE(E4:E5)</f>
        <v>67875.010561208139</v>
      </c>
      <c r="G4">
        <f>((F4/10)*100)/$F$4</f>
        <v>10</v>
      </c>
      <c r="K4" s="31"/>
      <c r="L4" s="33" t="s">
        <v>8</v>
      </c>
      <c r="M4" s="3" t="s">
        <v>0</v>
      </c>
      <c r="N4" s="4">
        <v>22.7360668683584</v>
      </c>
      <c r="O4" s="7">
        <f t="shared" si="1"/>
        <v>157384.41197152587</v>
      </c>
      <c r="P4" s="9">
        <f>AVERAGE(O4:O5)</f>
        <v>155775.84381253627</v>
      </c>
      <c r="Q4">
        <f>((P4/10)*100)/$P$4</f>
        <v>10</v>
      </c>
    </row>
    <row r="5" spans="1:18" ht="15.75" x14ac:dyDescent="0.25">
      <c r="A5" s="31"/>
      <c r="B5" s="34"/>
      <c r="C5" s="3" t="s">
        <v>0</v>
      </c>
      <c r="D5" s="4">
        <v>23.981059083877899</v>
      </c>
      <c r="E5" s="7">
        <f t="shared" si="0"/>
        <v>66402.084733889336</v>
      </c>
      <c r="F5" s="8"/>
      <c r="K5" s="31"/>
      <c r="L5" s="34"/>
      <c r="M5" s="3" t="s">
        <v>0</v>
      </c>
      <c r="N5" s="4">
        <v>22.765862961754099</v>
      </c>
      <c r="O5" s="7">
        <f t="shared" si="1"/>
        <v>154167.27565354668</v>
      </c>
      <c r="P5" s="8"/>
    </row>
    <row r="6" spans="1:18" ht="15.75" x14ac:dyDescent="0.25">
      <c r="A6" s="31"/>
      <c r="B6" s="33" t="s">
        <v>9</v>
      </c>
      <c r="C6" s="3" t="s">
        <v>0</v>
      </c>
      <c r="D6" s="4">
        <v>23.7924732317951</v>
      </c>
      <c r="E6" s="7">
        <f t="shared" si="0"/>
        <v>75674.875086494532</v>
      </c>
      <c r="F6" s="9">
        <f>AVERAGE(E6:E7)</f>
        <v>73777.064403783152</v>
      </c>
      <c r="G6">
        <f>((F6/10)*100)/$F$6</f>
        <v>10</v>
      </c>
      <c r="K6" s="31"/>
      <c r="L6" s="33" t="s">
        <v>9</v>
      </c>
      <c r="M6" s="3" t="s">
        <v>0</v>
      </c>
      <c r="N6" s="4">
        <v>22.729867569896101</v>
      </c>
      <c r="O6" s="7">
        <f t="shared" si="1"/>
        <v>158062.15201173321</v>
      </c>
      <c r="P6" s="9">
        <f>AVERAGE(O6:O7)</f>
        <v>163661.29317458783</v>
      </c>
      <c r="Q6">
        <f>((P6/10)*100)/$P$6</f>
        <v>10</v>
      </c>
    </row>
    <row r="7" spans="1:18" ht="15.75" x14ac:dyDescent="0.25">
      <c r="A7" s="31"/>
      <c r="B7" s="34"/>
      <c r="C7" s="3" t="s">
        <v>0</v>
      </c>
      <c r="D7" s="4">
        <v>23.866712190157202</v>
      </c>
      <c r="E7" s="7">
        <f t="shared" si="0"/>
        <v>71879.253721071756</v>
      </c>
      <c r="F7" s="8"/>
      <c r="K7" s="31"/>
      <c r="L7" s="34"/>
      <c r="M7" s="3" t="s">
        <v>0</v>
      </c>
      <c r="N7" s="4">
        <v>22.6311147517164</v>
      </c>
      <c r="O7" s="7">
        <f t="shared" si="1"/>
        <v>169260.43433744248</v>
      </c>
      <c r="P7" s="8"/>
    </row>
    <row r="8" spans="1:18" ht="15.75" x14ac:dyDescent="0.25">
      <c r="A8" s="31"/>
      <c r="B8" s="33" t="s">
        <v>10</v>
      </c>
      <c r="C8" s="3"/>
      <c r="D8" s="4">
        <v>24.143584844419902</v>
      </c>
      <c r="E8" s="7">
        <f t="shared" si="0"/>
        <v>59327.57343041346</v>
      </c>
      <c r="F8" s="9">
        <f>AVERAGE(E8:E9)</f>
        <v>56783.972041636909</v>
      </c>
      <c r="G8">
        <f>((F8/10)*100)/$F$8</f>
        <v>9.9999999999999982</v>
      </c>
      <c r="K8" s="31"/>
      <c r="L8" s="33" t="s">
        <v>10</v>
      </c>
      <c r="M8" s="3"/>
      <c r="N8" s="4">
        <v>22.9202912433758</v>
      </c>
      <c r="O8" s="7">
        <f t="shared" si="1"/>
        <v>138517.50263472713</v>
      </c>
      <c r="P8" s="9">
        <f>AVERAGE(O8:O9)</f>
        <v>136571.37373799243</v>
      </c>
      <c r="Q8">
        <f>((P8/10)*100)/$P$8</f>
        <v>10</v>
      </c>
    </row>
    <row r="9" spans="1:18" ht="15.75" x14ac:dyDescent="0.25">
      <c r="A9" s="31"/>
      <c r="B9" s="34"/>
      <c r="C9" s="3"/>
      <c r="D9" s="4">
        <v>24.2729205832518</v>
      </c>
      <c r="E9" s="7">
        <f t="shared" si="0"/>
        <v>54240.370652860365</v>
      </c>
      <c r="K9" s="31"/>
      <c r="L9" s="34"/>
      <c r="M9" s="3"/>
      <c r="N9" s="4">
        <v>22.9614105569798</v>
      </c>
      <c r="O9" s="7">
        <f t="shared" si="1"/>
        <v>134625.24484125769</v>
      </c>
    </row>
    <row r="10" spans="1:18" ht="15.75" x14ac:dyDescent="0.25">
      <c r="A10" s="31"/>
      <c r="B10" s="33" t="s">
        <v>11</v>
      </c>
      <c r="C10" s="3" t="s">
        <v>0</v>
      </c>
      <c r="D10" s="4">
        <v>23.7047910809742</v>
      </c>
      <c r="E10" s="7">
        <f t="shared" si="0"/>
        <v>80416.778311203569</v>
      </c>
      <c r="F10" s="9">
        <f>AVERAGE(E10:E11)</f>
        <v>68852.047887620007</v>
      </c>
      <c r="G10">
        <f>((F10/10)*100)/$F$10</f>
        <v>10.000000000000002</v>
      </c>
      <c r="K10" s="31"/>
      <c r="L10" s="33" t="s">
        <v>11</v>
      </c>
      <c r="M10" s="3" t="s">
        <v>0</v>
      </c>
      <c r="N10" s="4">
        <v>22.823881156792702</v>
      </c>
      <c r="O10" s="7">
        <f t="shared" si="1"/>
        <v>148090.4254780107</v>
      </c>
      <c r="P10" s="9">
        <f>AVERAGE(O10:O11)</f>
        <v>148813.1123920026</v>
      </c>
      <c r="Q10">
        <f>((P10/10)*100)/$P$10</f>
        <v>10</v>
      </c>
    </row>
    <row r="11" spans="1:18" ht="16.5" thickBot="1" x14ac:dyDescent="0.3">
      <c r="A11" s="32"/>
      <c r="B11" s="35"/>
      <c r="C11" s="5" t="s">
        <v>0</v>
      </c>
      <c r="D11" s="6">
        <v>24.194071836737699</v>
      </c>
      <c r="E11" s="7">
        <f t="shared" si="0"/>
        <v>57287.317464036438</v>
      </c>
      <c r="K11" s="32"/>
      <c r="L11" s="35"/>
      <c r="M11" s="5" t="s">
        <v>0</v>
      </c>
      <c r="N11" s="6">
        <v>22.809868614394301</v>
      </c>
      <c r="O11" s="7">
        <f t="shared" si="1"/>
        <v>149535.79930599447</v>
      </c>
    </row>
    <row r="12" spans="1:18" ht="16.5" thickTop="1" x14ac:dyDescent="0.25">
      <c r="A12" s="36" t="s">
        <v>12</v>
      </c>
      <c r="B12" s="39" t="s">
        <v>7</v>
      </c>
      <c r="C12" s="1" t="s">
        <v>0</v>
      </c>
      <c r="D12" s="2">
        <v>24.5878639274748</v>
      </c>
      <c r="E12" s="7">
        <f>2^(40-D12)</f>
        <v>43602.887973904115</v>
      </c>
      <c r="F12" s="9">
        <f>AVERAGE(E12:E13)</f>
        <v>42217.553677114687</v>
      </c>
      <c r="G12">
        <f>((F12/10)*100)/$F$2</f>
        <v>8.6406181906047177</v>
      </c>
      <c r="K12" s="36" t="s">
        <v>12</v>
      </c>
      <c r="L12" s="39" t="s">
        <v>7</v>
      </c>
      <c r="M12" s="1" t="s">
        <v>0</v>
      </c>
      <c r="N12" s="2">
        <v>24.4316368727693</v>
      </c>
      <c r="O12" s="19">
        <f t="shared" si="1"/>
        <v>48589.707497507086</v>
      </c>
      <c r="P12" s="20">
        <f>AVERAGE(O12:O13)</f>
        <v>48664.92021166566</v>
      </c>
      <c r="Q12" s="21">
        <f>((P12/10)*100)/$P$2</f>
        <v>4.2320896666047982</v>
      </c>
      <c r="R12" s="21"/>
    </row>
    <row r="13" spans="1:18" ht="15.75" x14ac:dyDescent="0.25">
      <c r="A13" s="37"/>
      <c r="B13" s="34"/>
      <c r="C13" s="3" t="s">
        <v>0</v>
      </c>
      <c r="D13" s="4">
        <v>24.682579635009201</v>
      </c>
      <c r="E13" s="7">
        <f>2^(40-D13)</f>
        <v>40832.219380325259</v>
      </c>
      <c r="K13" s="37"/>
      <c r="L13" s="34"/>
      <c r="M13" s="3" t="s">
        <v>0</v>
      </c>
      <c r="N13" s="4">
        <v>24.427177434814698</v>
      </c>
      <c r="O13" s="19">
        <f t="shared" si="1"/>
        <v>48740.132925824233</v>
      </c>
      <c r="P13" s="21"/>
      <c r="Q13" s="21"/>
      <c r="R13" s="21"/>
    </row>
    <row r="14" spans="1:18" ht="15.75" x14ac:dyDescent="0.25">
      <c r="A14" s="37"/>
      <c r="B14" s="33" t="s">
        <v>8</v>
      </c>
      <c r="C14" s="3" t="s">
        <v>0</v>
      </c>
      <c r="D14" s="4">
        <v>24.713129924806299</v>
      </c>
      <c r="E14" s="7">
        <f t="shared" si="0"/>
        <v>39976.653180502661</v>
      </c>
      <c r="F14" s="9">
        <f>AVERAGE(E14:E15)</f>
        <v>39424.474353181722</v>
      </c>
      <c r="G14">
        <f>((F14/10)*100)/$F$4</f>
        <v>5.8083931077446582</v>
      </c>
      <c r="K14" s="37"/>
      <c r="L14" s="33" t="s">
        <v>8</v>
      </c>
      <c r="M14" s="3" t="s">
        <v>0</v>
      </c>
      <c r="N14" s="4">
        <v>24.3239830357413</v>
      </c>
      <c r="O14" s="19">
        <f t="shared" si="1"/>
        <v>52354.174811297795</v>
      </c>
      <c r="P14" s="20">
        <f>AVERAGE(O14:O15)</f>
        <v>52126.702580701975</v>
      </c>
      <c r="Q14" s="21">
        <f>((P14/10)*100)/$P$4</f>
        <v>3.3462635351494088</v>
      </c>
      <c r="R14" s="21"/>
    </row>
    <row r="15" spans="1:18" ht="15.75" x14ac:dyDescent="0.25">
      <c r="A15" s="37"/>
      <c r="B15" s="34"/>
      <c r="C15" s="3" t="s">
        <v>0</v>
      </c>
      <c r="D15" s="4">
        <v>24.7535453147804</v>
      </c>
      <c r="E15" s="7">
        <f t="shared" si="0"/>
        <v>38872.295525860784</v>
      </c>
      <c r="K15" s="37"/>
      <c r="L15" s="34"/>
      <c r="M15" s="3" t="s">
        <v>0</v>
      </c>
      <c r="N15" s="4">
        <v>24.336574476439999</v>
      </c>
      <c r="O15" s="19">
        <f t="shared" si="1"/>
        <v>51899.230350106154</v>
      </c>
      <c r="P15" s="21"/>
      <c r="Q15" s="21"/>
      <c r="R15" s="21"/>
    </row>
    <row r="16" spans="1:18" ht="15.75" x14ac:dyDescent="0.25">
      <c r="A16" s="37"/>
      <c r="B16" s="33" t="s">
        <v>9</v>
      </c>
      <c r="C16" s="3" t="s">
        <v>0</v>
      </c>
      <c r="D16" s="4">
        <v>25.142100586079899</v>
      </c>
      <c r="E16" s="7">
        <f t="shared" si="0"/>
        <v>29694.320804485797</v>
      </c>
      <c r="F16" s="9">
        <f>AVERAGE(E16:E17)</f>
        <v>28903.942128364528</v>
      </c>
      <c r="G16">
        <f>((F16/10)*100)/$F$6</f>
        <v>3.9177408808478407</v>
      </c>
      <c r="K16" s="37"/>
      <c r="L16" s="33" t="s">
        <v>9</v>
      </c>
      <c r="M16" s="3" t="s">
        <v>0</v>
      </c>
      <c r="N16" s="4">
        <v>24.7431073697472</v>
      </c>
      <c r="O16" s="19">
        <f t="shared" si="1"/>
        <v>39154.557691192633</v>
      </c>
      <c r="P16" s="20">
        <f>AVERAGE(O16:O17)</f>
        <v>39721.997394314516</v>
      </c>
      <c r="Q16" s="21">
        <f>((P16/10)*100)/$P$6</f>
        <v>2.4270856366716203</v>
      </c>
      <c r="R16" s="21"/>
    </row>
    <row r="17" spans="1:18" ht="15.75" x14ac:dyDescent="0.25">
      <c r="A17" s="37"/>
      <c r="B17" s="34"/>
      <c r="C17" s="3" t="s">
        <v>0</v>
      </c>
      <c r="D17" s="4">
        <v>25.2210212905654</v>
      </c>
      <c r="E17" s="7">
        <f t="shared" si="0"/>
        <v>28113.563452243256</v>
      </c>
      <c r="K17" s="37"/>
      <c r="L17" s="34"/>
      <c r="M17" s="3" t="s">
        <v>0</v>
      </c>
      <c r="N17" s="4">
        <v>24.701885971390201</v>
      </c>
      <c r="O17" s="19">
        <f t="shared" si="1"/>
        <v>40289.437097436406</v>
      </c>
      <c r="P17" s="21"/>
      <c r="Q17" s="21"/>
      <c r="R17" s="21"/>
    </row>
    <row r="18" spans="1:18" ht="15.75" x14ac:dyDescent="0.25">
      <c r="A18" s="37"/>
      <c r="B18" s="33" t="s">
        <v>10</v>
      </c>
      <c r="C18" s="3" t="s">
        <v>0</v>
      </c>
      <c r="D18" s="4">
        <v>24.8677066997253</v>
      </c>
      <c r="E18" s="7">
        <f t="shared" si="0"/>
        <v>35914.860721277139</v>
      </c>
      <c r="F18" s="9">
        <f>AVERAGE(E18:E19)</f>
        <v>35072.979636898614</v>
      </c>
      <c r="G18">
        <f>((F18/10)*100)/$F$8</f>
        <v>6.1765632758450417</v>
      </c>
      <c r="K18" s="37"/>
      <c r="L18" s="33" t="s">
        <v>10</v>
      </c>
      <c r="M18" s="3" t="s">
        <v>0</v>
      </c>
      <c r="N18" s="4">
        <v>24.4471902447765</v>
      </c>
      <c r="O18" s="19">
        <f t="shared" si="1"/>
        <v>48068.686299960442</v>
      </c>
      <c r="P18" s="20">
        <f>AVERAGE(O18:O19)</f>
        <v>46996.669313742343</v>
      </c>
      <c r="Q18" s="21">
        <f>((P18/10)*100)/$P$8</f>
        <v>3.4411800970753847</v>
      </c>
      <c r="R18" s="21"/>
    </row>
    <row r="19" spans="1:18" ht="15.75" x14ac:dyDescent="0.25">
      <c r="A19" s="37"/>
      <c r="B19" s="34"/>
      <c r="C19" s="3" t="s">
        <v>0</v>
      </c>
      <c r="D19" s="4">
        <v>24.936980028049</v>
      </c>
      <c r="E19" s="7">
        <f t="shared" si="0"/>
        <v>34231.098552520096</v>
      </c>
      <c r="K19" s="37"/>
      <c r="L19" s="34"/>
      <c r="M19" s="3" t="s">
        <v>0</v>
      </c>
      <c r="N19" s="4">
        <v>24.513018820992102</v>
      </c>
      <c r="O19" s="19">
        <f t="shared" si="1"/>
        <v>45924.652327524251</v>
      </c>
      <c r="P19" s="21"/>
      <c r="Q19" s="21"/>
      <c r="R19" s="21"/>
    </row>
    <row r="20" spans="1:18" ht="15.75" x14ac:dyDescent="0.25">
      <c r="A20" s="37"/>
      <c r="B20" s="33" t="s">
        <v>11</v>
      </c>
      <c r="C20" s="3" t="s">
        <v>0</v>
      </c>
      <c r="D20" s="4">
        <v>26.813293382204701</v>
      </c>
      <c r="E20" s="7">
        <f t="shared" si="0"/>
        <v>9323.8276273166375</v>
      </c>
      <c r="F20" s="9">
        <f>AVERAGE(E20:E21)</f>
        <v>10244.853091579178</v>
      </c>
      <c r="G20">
        <f>((F20/10)*100)/$F$10</f>
        <v>1.4879518338075841</v>
      </c>
      <c r="K20" s="37"/>
      <c r="L20" s="33" t="s">
        <v>11</v>
      </c>
      <c r="M20" s="3" t="s">
        <v>0</v>
      </c>
      <c r="N20" s="4">
        <v>26.571225747703402</v>
      </c>
      <c r="O20" s="19">
        <f t="shared" si="1"/>
        <v>11027.164541674378</v>
      </c>
      <c r="P20" s="20">
        <f>AVERAGE(O20:O21)</f>
        <v>10954.80511547875</v>
      </c>
      <c r="Q20" s="21">
        <f>((P20/10)*100)/$P$10</f>
        <v>0.73614515141795234</v>
      </c>
      <c r="R20" s="21">
        <f>Q20/Q12</f>
        <v>0.17394365654084218</v>
      </c>
    </row>
    <row r="21" spans="1:18" ht="16.5" thickBot="1" x14ac:dyDescent="0.3">
      <c r="A21" s="38"/>
      <c r="B21" s="35"/>
      <c r="C21" s="5" t="s">
        <v>0</v>
      </c>
      <c r="D21" s="6">
        <v>26.553190850410601</v>
      </c>
      <c r="E21" s="7">
        <f t="shared" si="0"/>
        <v>11165.878555841717</v>
      </c>
      <c r="F21" s="7"/>
      <c r="K21" s="38"/>
      <c r="L21" s="35"/>
      <c r="M21" s="5" t="s">
        <v>0</v>
      </c>
      <c r="N21" s="6">
        <v>26.5902848003245</v>
      </c>
      <c r="O21" s="19">
        <f>2^(40-N21)</f>
        <v>10882.445689283124</v>
      </c>
      <c r="P21" s="19"/>
      <c r="Q21" s="21"/>
      <c r="R21" s="21"/>
    </row>
    <row r="22" spans="1:18" ht="16.5" thickTop="1" x14ac:dyDescent="0.25">
      <c r="A22" s="36" t="s">
        <v>2</v>
      </c>
      <c r="B22" s="39" t="s">
        <v>7</v>
      </c>
      <c r="C22" s="1" t="s">
        <v>0</v>
      </c>
      <c r="D22" s="2">
        <v>34.997410454209401</v>
      </c>
      <c r="E22" s="7">
        <f t="shared" si="0"/>
        <v>32.057489543238773</v>
      </c>
      <c r="F22" s="9">
        <f>AVERAGE(E22:E23)</f>
        <v>38.588336898121469</v>
      </c>
      <c r="G22">
        <f>F22/F2</f>
        <v>7.8978305634946335E-4</v>
      </c>
      <c r="H22">
        <f>G22/G12</f>
        <v>9.1403536058128963E-5</v>
      </c>
      <c r="K22" s="36" t="s">
        <v>2</v>
      </c>
      <c r="L22" s="39" t="s">
        <v>7</v>
      </c>
      <c r="M22" s="1" t="s">
        <v>0</v>
      </c>
      <c r="N22" s="2">
        <v>34.820741232365897</v>
      </c>
      <c r="O22" s="7">
        <f>2^(40-N22)</f>
        <v>36.233663301544844</v>
      </c>
      <c r="P22" s="9">
        <f>AVERAGE(O22:O23)</f>
        <v>37.516504332754266</v>
      </c>
      <c r="Q22">
        <f>((P22/10)*100)/$P$2</f>
        <v>3.2625803067837626E-3</v>
      </c>
      <c r="R22">
        <f>Q22/Q12</f>
        <v>7.7091474042448012E-4</v>
      </c>
    </row>
    <row r="23" spans="1:18" ht="15.75" x14ac:dyDescent="0.25">
      <c r="A23" s="37"/>
      <c r="B23" s="34"/>
      <c r="C23" s="3" t="s">
        <v>0</v>
      </c>
      <c r="D23" s="4">
        <v>34.504330920815299</v>
      </c>
      <c r="E23" s="7">
        <f>2^(40-D23)</f>
        <v>45.119184253004171</v>
      </c>
      <c r="F23" s="7"/>
      <c r="K23" s="37"/>
      <c r="L23" s="34"/>
      <c r="M23" s="3" t="s">
        <v>0</v>
      </c>
      <c r="N23" s="4">
        <v>34.722039594146899</v>
      </c>
      <c r="O23" s="7">
        <f t="shared" si="1"/>
        <v>38.799345363963688</v>
      </c>
      <c r="P23" s="7"/>
    </row>
    <row r="24" spans="1:18" ht="15.75" x14ac:dyDescent="0.25">
      <c r="A24" s="37"/>
      <c r="B24" s="33" t="s">
        <v>8</v>
      </c>
      <c r="C24" s="3" t="s">
        <v>0</v>
      </c>
      <c r="D24" s="4">
        <v>34.831941322286802</v>
      </c>
      <c r="E24" s="7">
        <f t="shared" si="0"/>
        <v>35.953459176846096</v>
      </c>
      <c r="F24" s="9">
        <f>AVERAGE(E24:E25)</f>
        <v>38.865539176157775</v>
      </c>
      <c r="G24">
        <f>F24/F4</f>
        <v>5.7260453965026967E-4</v>
      </c>
      <c r="H24">
        <f>G24/G14</f>
        <v>9.8582263464017908E-5</v>
      </c>
      <c r="K24" s="37"/>
      <c r="L24" s="33" t="s">
        <v>8</v>
      </c>
      <c r="M24" s="3" t="s">
        <v>0</v>
      </c>
      <c r="N24" s="4">
        <v>32.714882191831599</v>
      </c>
      <c r="O24" s="7">
        <f t="shared" si="1"/>
        <v>155.96924942975224</v>
      </c>
      <c r="P24" s="9">
        <f>AVERAGE(O24:O25)</f>
        <v>204.64105045305513</v>
      </c>
      <c r="Q24">
        <f>((P24/10)*100)/$P$4</f>
        <v>1.3136892437528646E-2</v>
      </c>
      <c r="R24">
        <f>Q24/Q14</f>
        <v>3.9258391634543191E-3</v>
      </c>
    </row>
    <row r="25" spans="1:18" ht="15.75" x14ac:dyDescent="0.25">
      <c r="A25" s="37"/>
      <c r="B25" s="34"/>
      <c r="C25" s="3" t="s">
        <v>0</v>
      </c>
      <c r="D25" s="4">
        <v>34.615341626724202</v>
      </c>
      <c r="E25" s="7">
        <f t="shared" si="0"/>
        <v>41.777619175469454</v>
      </c>
      <c r="F25" s="7"/>
      <c r="K25" s="37"/>
      <c r="L25" s="34"/>
      <c r="M25" s="3" t="s">
        <v>0</v>
      </c>
      <c r="N25" s="4">
        <v>32.015223538185197</v>
      </c>
      <c r="O25" s="7">
        <f t="shared" si="1"/>
        <v>253.31285147635805</v>
      </c>
      <c r="P25" s="7"/>
    </row>
    <row r="26" spans="1:18" ht="15.75" x14ac:dyDescent="0.25">
      <c r="A26" s="37"/>
      <c r="B26" s="33" t="s">
        <v>9</v>
      </c>
      <c r="C26" s="3" t="s">
        <v>0</v>
      </c>
      <c r="D26" s="4">
        <v>34.6925905446491</v>
      </c>
      <c r="E26" s="7">
        <f t="shared" si="0"/>
        <v>39.599476562471622</v>
      </c>
      <c r="F26" s="9">
        <f>AVERAGE(E26:E27)</f>
        <v>35.123865259548651</v>
      </c>
      <c r="G26">
        <f>F26/F6</f>
        <v>4.7608109028728942E-4</v>
      </c>
      <c r="H26">
        <f>G26/G16</f>
        <v>1.2151929001089537E-4</v>
      </c>
      <c r="K26" s="37"/>
      <c r="L26" s="33" t="s">
        <v>9</v>
      </c>
      <c r="M26" s="3" t="s">
        <v>0</v>
      </c>
      <c r="N26" s="4">
        <v>32.978049345000798</v>
      </c>
      <c r="O26" s="7">
        <f t="shared" si="1"/>
        <v>129.96241568551292</v>
      </c>
      <c r="P26" s="9">
        <f>AVERAGE(O26:O27)</f>
        <v>150.77374031666454</v>
      </c>
      <c r="Q26">
        <f>((P26/10)*100)/$P$6</f>
        <v>9.2125472915471022E-3</v>
      </c>
      <c r="R26">
        <f>Q26/Q16</f>
        <v>3.7957240372369855E-3</v>
      </c>
    </row>
    <row r="27" spans="1:18" ht="15.75" x14ac:dyDescent="0.25">
      <c r="A27" s="37"/>
      <c r="B27" s="34"/>
      <c r="C27" s="3" t="s">
        <v>0</v>
      </c>
      <c r="D27" s="4">
        <v>35.062267019773103</v>
      </c>
      <c r="E27" s="7">
        <f t="shared" si="0"/>
        <v>30.648253956625684</v>
      </c>
      <c r="F27" s="7"/>
      <c r="K27" s="37"/>
      <c r="L27" s="34"/>
      <c r="M27" s="3" t="s">
        <v>0</v>
      </c>
      <c r="N27" s="4">
        <v>32.577219826521997</v>
      </c>
      <c r="O27" s="7">
        <f t="shared" si="1"/>
        <v>171.58506494781616</v>
      </c>
      <c r="P27" s="7"/>
    </row>
    <row r="28" spans="1:18" ht="15.75" x14ac:dyDescent="0.25">
      <c r="A28" s="37"/>
      <c r="B28" s="33" t="s">
        <v>10</v>
      </c>
      <c r="C28" s="3" t="s">
        <v>0</v>
      </c>
      <c r="D28" s="4">
        <v>33.1841322094294</v>
      </c>
      <c r="E28" s="7">
        <f t="shared" si="0"/>
        <v>112.66282877453364</v>
      </c>
      <c r="F28" s="9">
        <f>AVERAGE(E28:E29)</f>
        <v>76.066751885640784</v>
      </c>
      <c r="G28">
        <f>F28/F8</f>
        <v>1.3395813845122485E-3</v>
      </c>
      <c r="H28">
        <f>G28/G18</f>
        <v>2.1688135046733973E-4</v>
      </c>
      <c r="K28" s="37"/>
      <c r="L28" s="33" t="s">
        <v>10</v>
      </c>
      <c r="M28" s="3" t="s">
        <v>0</v>
      </c>
      <c r="N28" s="4">
        <v>32.513112012616197</v>
      </c>
      <c r="O28" s="7">
        <f t="shared" si="1"/>
        <v>179.38158553487142</v>
      </c>
      <c r="P28" s="9">
        <f>AVERAGE(O28:O29)</f>
        <v>236.04862310845837</v>
      </c>
      <c r="Q28">
        <f>((P28/10)*100)/$P$8</f>
        <v>1.7283901936968847E-2</v>
      </c>
      <c r="R28">
        <f>Q28/Q18</f>
        <v>5.0226670646090904E-3</v>
      </c>
    </row>
    <row r="29" spans="1:18" ht="15.75" x14ac:dyDescent="0.25">
      <c r="A29" s="37"/>
      <c r="B29" s="34"/>
      <c r="C29" s="3" t="s">
        <v>0</v>
      </c>
      <c r="D29" s="4">
        <v>34.697290713823499</v>
      </c>
      <c r="E29" s="7">
        <f t="shared" si="0"/>
        <v>39.470674996747931</v>
      </c>
      <c r="K29" s="37"/>
      <c r="L29" s="34"/>
      <c r="M29" s="3" t="s">
        <v>0</v>
      </c>
      <c r="N29" s="4">
        <v>31.806643876286198</v>
      </c>
      <c r="O29" s="7">
        <f t="shared" si="1"/>
        <v>292.71566068204532</v>
      </c>
    </row>
    <row r="30" spans="1:18" ht="15.75" x14ac:dyDescent="0.25">
      <c r="A30" s="37"/>
      <c r="B30" s="33" t="s">
        <v>11</v>
      </c>
      <c r="C30" s="3"/>
      <c r="D30" s="4">
        <v>35.895691005713701</v>
      </c>
      <c r="E30" s="7">
        <f t="shared" si="0"/>
        <v>17.199670171094265</v>
      </c>
      <c r="F30" s="9">
        <f>AVERAGE(E30:E31)</f>
        <v>25.508413574984289</v>
      </c>
      <c r="G30">
        <f>F30/F10</f>
        <v>3.7048155222077061E-4</v>
      </c>
      <c r="H30">
        <f>G30/G20</f>
        <v>2.4898759744979742E-4</v>
      </c>
      <c r="K30" s="37"/>
      <c r="L30" s="33" t="s">
        <v>11</v>
      </c>
      <c r="M30" s="3"/>
      <c r="N30" s="4">
        <v>32.734719227645002</v>
      </c>
      <c r="O30" s="7">
        <f t="shared" si="1"/>
        <v>153.83935111251341</v>
      </c>
      <c r="P30" s="9">
        <f>AVERAGE(O30:O31)</f>
        <v>162.59791291423781</v>
      </c>
      <c r="Q30">
        <f>((P30/10)*100)/$P$10</f>
        <v>1.0926316256723625E-2</v>
      </c>
      <c r="R30">
        <f>Q30/Q20</f>
        <v>1.4842611182967803E-2</v>
      </c>
    </row>
    <row r="31" spans="1:18" ht="16.5" thickBot="1" x14ac:dyDescent="0.3">
      <c r="A31" s="38"/>
      <c r="B31" s="35"/>
      <c r="C31" s="5"/>
      <c r="D31" s="6">
        <v>34.920316528182198</v>
      </c>
      <c r="E31" s="7">
        <f t="shared" si="0"/>
        <v>33.817156978874308</v>
      </c>
      <c r="F31" s="9"/>
      <c r="K31" s="38"/>
      <c r="L31" s="35"/>
      <c r="M31" s="5"/>
      <c r="N31" s="6">
        <v>32.579143105008797</v>
      </c>
      <c r="O31" s="7">
        <f t="shared" si="1"/>
        <v>171.35647471596221</v>
      </c>
      <c r="P31" s="9"/>
    </row>
    <row r="32" spans="1:18" ht="15.75" customHeight="1" thickTop="1" x14ac:dyDescent="0.25">
      <c r="E32" s="7"/>
      <c r="F32" s="7"/>
      <c r="K32" s="11"/>
      <c r="L32" s="11"/>
      <c r="M32" s="11"/>
      <c r="N32" s="12"/>
      <c r="O32" s="7"/>
    </row>
    <row r="33" spans="1:15" ht="15" customHeight="1" x14ac:dyDescent="0.25">
      <c r="K33" s="11"/>
      <c r="L33" s="11"/>
      <c r="M33" s="11"/>
      <c r="N33" s="12"/>
      <c r="O33" s="7"/>
    </row>
    <row r="34" spans="1:15" ht="15" customHeight="1" x14ac:dyDescent="0.25">
      <c r="K34" s="11"/>
      <c r="L34" s="11"/>
      <c r="M34" s="11"/>
      <c r="N34" s="12"/>
      <c r="O34" s="7"/>
    </row>
    <row r="35" spans="1:15" ht="15.75" customHeight="1" thickBot="1" x14ac:dyDescent="0.3">
      <c r="K35" s="13"/>
      <c r="L35" s="13"/>
      <c r="M35" s="13"/>
      <c r="N35" s="14"/>
      <c r="O35" s="7"/>
    </row>
    <row r="36" spans="1:15" ht="15.75" thickTop="1" x14ac:dyDescent="0.25"/>
    <row r="40" spans="1:15" ht="18.75" x14ac:dyDescent="0.3">
      <c r="A40" s="15" t="s">
        <v>16</v>
      </c>
      <c r="B40" s="15"/>
      <c r="C40" s="15"/>
      <c r="D40" s="16"/>
      <c r="E40" s="16"/>
      <c r="F40" s="17"/>
      <c r="G40" s="17"/>
    </row>
    <row r="41" spans="1:15" x14ac:dyDescent="0.25">
      <c r="A41" s="17"/>
      <c r="B41" s="17"/>
      <c r="C41" s="17"/>
      <c r="D41" s="18"/>
      <c r="E41" s="18"/>
      <c r="F41" s="17"/>
      <c r="G41" s="17"/>
    </row>
    <row r="42" spans="1:15" x14ac:dyDescent="0.25">
      <c r="A42" s="17" t="s">
        <v>15</v>
      </c>
      <c r="B42" s="17">
        <v>30.8</v>
      </c>
      <c r="C42" s="17"/>
      <c r="D42" s="18"/>
      <c r="E42" s="18"/>
      <c r="F42" s="17"/>
      <c r="G42" s="17"/>
    </row>
    <row r="43" spans="1:15" x14ac:dyDescent="0.25">
      <c r="A43" s="17" t="s">
        <v>15</v>
      </c>
      <c r="B43" s="17">
        <v>30.73</v>
      </c>
      <c r="C43" s="17"/>
      <c r="D43" s="18"/>
      <c r="E43" s="18"/>
      <c r="F43" s="17"/>
      <c r="G43" s="17"/>
    </row>
    <row r="44" spans="1:15" x14ac:dyDescent="0.25">
      <c r="A44" s="17" t="s">
        <v>13</v>
      </c>
      <c r="B44" s="17">
        <v>30.13</v>
      </c>
      <c r="C44" s="17"/>
      <c r="D44" s="18"/>
      <c r="E44" s="18"/>
      <c r="F44" s="17"/>
      <c r="G44" s="17"/>
    </row>
    <row r="45" spans="1:15" x14ac:dyDescent="0.25">
      <c r="A45" s="17" t="s">
        <v>13</v>
      </c>
      <c r="B45" s="17">
        <v>30.71</v>
      </c>
      <c r="C45" s="17"/>
      <c r="D45" s="17"/>
      <c r="E45" s="17"/>
      <c r="F45" s="17"/>
      <c r="G45" s="17"/>
    </row>
  </sheetData>
  <mergeCells count="38">
    <mergeCell ref="B1:D1"/>
    <mergeCell ref="B2:B3"/>
    <mergeCell ref="B4:B5"/>
    <mergeCell ref="B6:B7"/>
    <mergeCell ref="B10:B11"/>
    <mergeCell ref="B8:B9"/>
    <mergeCell ref="A12:A2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L1:N1"/>
    <mergeCell ref="L2:L3"/>
    <mergeCell ref="L4:L5"/>
    <mergeCell ref="L6:L7"/>
    <mergeCell ref="L8:L9"/>
    <mergeCell ref="A2:A11"/>
    <mergeCell ref="K2:K11"/>
    <mergeCell ref="L28:L29"/>
    <mergeCell ref="L30:L31"/>
    <mergeCell ref="K22:K31"/>
    <mergeCell ref="L20:L21"/>
    <mergeCell ref="L22:L23"/>
    <mergeCell ref="L24:L25"/>
    <mergeCell ref="L26:L27"/>
    <mergeCell ref="K12:K21"/>
    <mergeCell ref="L18:L19"/>
    <mergeCell ref="L10:L11"/>
    <mergeCell ref="L12:L13"/>
    <mergeCell ref="L14:L15"/>
    <mergeCell ref="L16:L17"/>
    <mergeCell ref="A22:A31"/>
  </mergeCells>
  <pageMargins left="0.7" right="0.7" top="0.75" bottom="0.75" header="0.3" footer="0.3"/>
  <pageSetup paperSize="9" scale="80" orientation="landscape" horizontalDpi="4294967295" verticalDpi="4294967295" r:id="rId1"/>
  <colBreaks count="1" manualBreakCount="1">
    <brk id="19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="70" zoomScaleNormal="70" workbookViewId="0"/>
  </sheetViews>
  <sheetFormatPr baseColWidth="10" defaultRowHeight="15" x14ac:dyDescent="0.25"/>
  <cols>
    <col min="1" max="1" width="22.7109375" customWidth="1"/>
    <col min="3" max="3" width="13" customWidth="1"/>
  </cols>
  <sheetData>
    <row r="1" spans="1:5" s="17" customFormat="1" x14ac:dyDescent="0.25">
      <c r="A1" s="17" t="s">
        <v>32</v>
      </c>
    </row>
    <row r="3" spans="1:5" ht="15.75" x14ac:dyDescent="0.25">
      <c r="A3" s="4" t="s">
        <v>13</v>
      </c>
      <c r="B3" s="4" t="s">
        <v>18</v>
      </c>
      <c r="C3" s="4" t="s">
        <v>19</v>
      </c>
      <c r="D3" s="4" t="s">
        <v>28</v>
      </c>
      <c r="E3" s="4" t="s">
        <v>6</v>
      </c>
    </row>
    <row r="4" spans="1:5" ht="15.75" customHeight="1" x14ac:dyDescent="0.25">
      <c r="A4" s="43" t="s">
        <v>7</v>
      </c>
      <c r="B4" s="4">
        <v>24.4316368727693</v>
      </c>
      <c r="C4" s="4">
        <v>48589.707497507086</v>
      </c>
      <c r="D4" s="4">
        <v>48664.92021166566</v>
      </c>
      <c r="E4" s="4">
        <v>4.2320896666047982</v>
      </c>
    </row>
    <row r="5" spans="1:5" ht="15" customHeight="1" x14ac:dyDescent="0.25">
      <c r="A5" s="44"/>
      <c r="B5" s="4">
        <v>24.427177434814698</v>
      </c>
      <c r="C5" s="4">
        <v>48740.132925824233</v>
      </c>
      <c r="D5" s="4"/>
      <c r="E5" s="4"/>
    </row>
    <row r="6" spans="1:5" ht="15" customHeight="1" x14ac:dyDescent="0.25">
      <c r="A6" s="43" t="s">
        <v>10</v>
      </c>
      <c r="B6" s="4">
        <v>24.7431073697472</v>
      </c>
      <c r="C6" s="4">
        <v>39154.557691192633</v>
      </c>
      <c r="D6" s="4">
        <v>39721.997394314516</v>
      </c>
      <c r="E6" s="4">
        <v>2.4270856366716203</v>
      </c>
    </row>
    <row r="7" spans="1:5" ht="15" customHeight="1" x14ac:dyDescent="0.25">
      <c r="A7" s="44"/>
      <c r="B7" s="4">
        <v>24.701885971390201</v>
      </c>
      <c r="C7" s="4">
        <v>40289.437097436406</v>
      </c>
      <c r="D7" s="4"/>
      <c r="E7" s="4"/>
    </row>
    <row r="9" spans="1:5" ht="15.75" x14ac:dyDescent="0.25">
      <c r="A9" s="4" t="s">
        <v>23</v>
      </c>
      <c r="B9" s="4" t="s">
        <v>18</v>
      </c>
      <c r="C9" s="4" t="s">
        <v>19</v>
      </c>
      <c r="D9" s="4" t="s">
        <v>17</v>
      </c>
      <c r="E9" s="4" t="s">
        <v>6</v>
      </c>
    </row>
    <row r="10" spans="1:5" ht="15.75" x14ac:dyDescent="0.25">
      <c r="A10" s="43" t="s">
        <v>7</v>
      </c>
      <c r="B10" s="4">
        <v>24.5878639274748</v>
      </c>
      <c r="C10" s="4">
        <v>43602.887973904115</v>
      </c>
      <c r="D10" s="4">
        <v>42217.553677114687</v>
      </c>
      <c r="E10" s="4">
        <v>8.6406181906047177</v>
      </c>
    </row>
    <row r="11" spans="1:5" ht="15.75" x14ac:dyDescent="0.25">
      <c r="A11" s="44"/>
      <c r="B11" s="4">
        <v>24.682579635009201</v>
      </c>
      <c r="C11" s="4">
        <v>40832.219380325259</v>
      </c>
      <c r="D11" s="4"/>
      <c r="E11" s="4"/>
    </row>
    <row r="12" spans="1:5" ht="15.75" x14ac:dyDescent="0.25">
      <c r="A12" s="43" t="s">
        <v>10</v>
      </c>
      <c r="B12" s="4">
        <v>25.142100586079899</v>
      </c>
      <c r="C12" s="4">
        <v>29694.320804485797</v>
      </c>
      <c r="D12" s="4">
        <v>28903.942128364528</v>
      </c>
      <c r="E12" s="4">
        <v>3.9177408808478407</v>
      </c>
    </row>
    <row r="13" spans="1:5" ht="15.75" x14ac:dyDescent="0.25">
      <c r="A13" s="44"/>
      <c r="B13" s="4">
        <v>25.2210212905654</v>
      </c>
      <c r="C13" s="4">
        <v>28113.563452243256</v>
      </c>
      <c r="D13" s="4"/>
      <c r="E13" s="4"/>
    </row>
    <row r="15" spans="1:5" ht="15.75" x14ac:dyDescent="0.25">
      <c r="A15" s="4" t="s">
        <v>20</v>
      </c>
      <c r="B15" s="4" t="s">
        <v>18</v>
      </c>
      <c r="C15" s="4" t="s">
        <v>19</v>
      </c>
      <c r="D15" s="4" t="s">
        <v>28</v>
      </c>
      <c r="E15" s="4" t="s">
        <v>6</v>
      </c>
    </row>
    <row r="16" spans="1:5" ht="15.75" x14ac:dyDescent="0.25">
      <c r="A16" s="43" t="s">
        <v>7</v>
      </c>
      <c r="B16" s="4">
        <v>34.820741232365897</v>
      </c>
      <c r="C16" s="4">
        <v>36.233663301544802</v>
      </c>
      <c r="D16" s="4">
        <v>37.516504332754266</v>
      </c>
      <c r="E16" s="4">
        <v>3.26258030678376E-3</v>
      </c>
    </row>
    <row r="17" spans="1:5" ht="15.75" x14ac:dyDescent="0.25">
      <c r="A17" s="44"/>
      <c r="B17" s="4">
        <v>34.722039594146899</v>
      </c>
      <c r="C17" s="4">
        <v>38.799345363963688</v>
      </c>
      <c r="D17" s="4"/>
      <c r="E17" s="4"/>
    </row>
    <row r="18" spans="1:5" ht="15.75" x14ac:dyDescent="0.25">
      <c r="A18" s="43" t="s">
        <v>10</v>
      </c>
      <c r="B18" s="4">
        <v>32.978049345000798</v>
      </c>
      <c r="C18" s="4">
        <v>129.96241568551292</v>
      </c>
      <c r="D18" s="4">
        <v>150.77374031666454</v>
      </c>
      <c r="E18" s="4">
        <v>9.2125472915471022E-3</v>
      </c>
    </row>
    <row r="19" spans="1:5" ht="16.5" customHeight="1" x14ac:dyDescent="0.25">
      <c r="A19" s="44"/>
      <c r="B19" s="4">
        <v>32.577219826521997</v>
      </c>
      <c r="C19" s="4">
        <v>171.58506494781616</v>
      </c>
      <c r="D19" s="4"/>
      <c r="E19" s="4"/>
    </row>
    <row r="20" spans="1:5" ht="16.5" customHeight="1" x14ac:dyDescent="0.25">
      <c r="A20" s="23"/>
      <c r="B20" s="24"/>
      <c r="C20" s="24"/>
      <c r="D20" s="24"/>
      <c r="E20" s="24"/>
    </row>
    <row r="21" spans="1:5" ht="15.75" x14ac:dyDescent="0.25">
      <c r="A21" s="4" t="s">
        <v>21</v>
      </c>
      <c r="B21" s="4" t="s">
        <v>18</v>
      </c>
      <c r="C21" s="4" t="s">
        <v>19</v>
      </c>
      <c r="D21" s="4" t="s">
        <v>28</v>
      </c>
      <c r="E21" s="4" t="s">
        <v>6</v>
      </c>
    </row>
    <row r="22" spans="1:5" ht="15.75" x14ac:dyDescent="0.25">
      <c r="A22" s="43" t="s">
        <v>7</v>
      </c>
      <c r="B22" s="4">
        <v>34.997410454209401</v>
      </c>
      <c r="C22" s="4">
        <f>2^(40-B22)</f>
        <v>32.057489543238773</v>
      </c>
      <c r="D22" s="4">
        <f>AVERAGE(C22:C23)</f>
        <v>38.588336898121469</v>
      </c>
      <c r="E22" s="4">
        <v>7.8978305634946335E-4</v>
      </c>
    </row>
    <row r="23" spans="1:5" ht="15.75" x14ac:dyDescent="0.25">
      <c r="A23" s="44"/>
      <c r="B23" s="4">
        <v>34.504330920815299</v>
      </c>
      <c r="C23" s="4">
        <f>2^(40-B23)</f>
        <v>45.119184253004171</v>
      </c>
      <c r="D23" s="4"/>
      <c r="E23" s="4"/>
    </row>
    <row r="24" spans="1:5" ht="15.75" x14ac:dyDescent="0.25">
      <c r="A24" s="43" t="s">
        <v>10</v>
      </c>
      <c r="B24" s="4">
        <v>34.6925905446491</v>
      </c>
      <c r="C24" s="4">
        <f t="shared" ref="C24:C25" si="0">2^(40-B24)</f>
        <v>39.599476562471622</v>
      </c>
      <c r="D24" s="4">
        <f>AVERAGE(C24:C25)</f>
        <v>35.123865259548651</v>
      </c>
      <c r="E24" s="4">
        <v>4.7608109028728942E-4</v>
      </c>
    </row>
    <row r="25" spans="1:5" ht="15.75" x14ac:dyDescent="0.25">
      <c r="A25" s="44"/>
      <c r="B25" s="4">
        <v>35.062267019773103</v>
      </c>
      <c r="C25" s="4">
        <f t="shared" si="0"/>
        <v>30.648253956625684</v>
      </c>
      <c r="D25" s="4"/>
      <c r="E25" s="4"/>
    </row>
  </sheetData>
  <mergeCells count="8">
    <mergeCell ref="A18:A19"/>
    <mergeCell ref="A22:A23"/>
    <mergeCell ref="A24:A25"/>
    <mergeCell ref="A4:A5"/>
    <mergeCell ref="A6:A7"/>
    <mergeCell ref="A10:A11"/>
    <mergeCell ref="A12:A13"/>
    <mergeCell ref="A16:A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="60" zoomScaleNormal="60" workbookViewId="0"/>
  </sheetViews>
  <sheetFormatPr baseColWidth="10" defaultRowHeight="15" x14ac:dyDescent="0.25"/>
  <cols>
    <col min="1" max="1" width="20.140625" customWidth="1"/>
    <col min="7" max="7" width="17.42578125" customWidth="1"/>
  </cols>
  <sheetData>
    <row r="1" spans="1:5" s="17" customFormat="1" x14ac:dyDescent="0.25">
      <c r="A1" s="17" t="s">
        <v>32</v>
      </c>
    </row>
    <row r="3" spans="1:5" ht="15.75" x14ac:dyDescent="0.25">
      <c r="A3" s="4" t="s">
        <v>13</v>
      </c>
      <c r="B3" s="4" t="s">
        <v>18</v>
      </c>
      <c r="C3" s="4" t="s">
        <v>19</v>
      </c>
      <c r="D3" s="4" t="s">
        <v>28</v>
      </c>
      <c r="E3" s="4" t="s">
        <v>6</v>
      </c>
    </row>
    <row r="4" spans="1:5" ht="15.75" x14ac:dyDescent="0.25">
      <c r="A4" s="43" t="s">
        <v>7</v>
      </c>
      <c r="B4" s="4">
        <v>25.625314098274298</v>
      </c>
      <c r="C4" s="4">
        <v>21242.793856720658</v>
      </c>
      <c r="D4" s="4">
        <v>20839.959928292006</v>
      </c>
      <c r="E4" s="4">
        <v>3.1374527850701281</v>
      </c>
    </row>
    <row r="5" spans="1:5" ht="15.75" x14ac:dyDescent="0.25">
      <c r="A5" s="44"/>
      <c r="B5" s="4">
        <v>25.6810952909691</v>
      </c>
      <c r="C5" s="4">
        <v>20437.125999863354</v>
      </c>
      <c r="D5" s="4"/>
      <c r="E5" s="4"/>
    </row>
    <row r="6" spans="1:5" ht="15.75" x14ac:dyDescent="0.25">
      <c r="A6" s="43" t="s">
        <v>10</v>
      </c>
      <c r="B6" s="4">
        <v>25.849096597138999</v>
      </c>
      <c r="C6" s="4">
        <v>18190.573440731798</v>
      </c>
      <c r="D6" s="4">
        <v>18457.63468118012</v>
      </c>
      <c r="E6" s="4">
        <v>2.6018302688163519</v>
      </c>
    </row>
    <row r="7" spans="1:5" ht="15.75" x14ac:dyDescent="0.25">
      <c r="A7" s="44"/>
      <c r="B7" s="4">
        <v>25.8073453301201</v>
      </c>
      <c r="C7" s="4">
        <v>18724.695921628441</v>
      </c>
      <c r="D7" s="4"/>
      <c r="E7" s="4"/>
    </row>
    <row r="9" spans="1:5" ht="16.5" thickBot="1" x14ac:dyDescent="0.3">
      <c r="A9" s="4" t="s">
        <v>23</v>
      </c>
      <c r="B9" s="4" t="s">
        <v>18</v>
      </c>
      <c r="C9" s="4" t="s">
        <v>19</v>
      </c>
      <c r="D9" s="4" t="s">
        <v>28</v>
      </c>
      <c r="E9" s="4" t="s">
        <v>6</v>
      </c>
    </row>
    <row r="10" spans="1:5" ht="17.25" thickTop="1" thickBot="1" x14ac:dyDescent="0.3">
      <c r="A10" s="39" t="s">
        <v>7</v>
      </c>
      <c r="B10" s="2">
        <v>26.2236070976363</v>
      </c>
      <c r="C10" s="2">
        <v>14031.609690579427</v>
      </c>
      <c r="D10" s="2">
        <v>13429.553062535273</v>
      </c>
      <c r="E10" s="2">
        <v>3.8577080503114867</v>
      </c>
    </row>
    <row r="11" spans="1:5" ht="17.25" thickTop="1" thickBot="1" x14ac:dyDescent="0.3">
      <c r="A11" s="34"/>
      <c r="B11" s="4">
        <v>26.353047995930201</v>
      </c>
      <c r="C11" s="2">
        <v>12827.49643449112</v>
      </c>
      <c r="D11" s="2"/>
      <c r="E11" s="2"/>
    </row>
    <row r="12" spans="1:5" ht="17.25" thickTop="1" thickBot="1" x14ac:dyDescent="0.3">
      <c r="A12" s="33" t="s">
        <v>9</v>
      </c>
      <c r="B12" s="4">
        <v>26.856017795127102</v>
      </c>
      <c r="C12" s="2">
        <v>9051.7574086035729</v>
      </c>
      <c r="D12" s="2">
        <v>8929.6367814547848</v>
      </c>
      <c r="E12" s="2">
        <v>2.5056338857187361</v>
      </c>
    </row>
    <row r="13" spans="1:5" ht="16.5" thickTop="1" x14ac:dyDescent="0.25">
      <c r="A13" s="34"/>
      <c r="B13" s="4">
        <v>26.895480499496099</v>
      </c>
      <c r="C13" s="2">
        <v>8807.5161543059949</v>
      </c>
      <c r="D13" s="2"/>
      <c r="E13" s="2"/>
    </row>
    <row r="15" spans="1:5" ht="16.5" thickBot="1" x14ac:dyDescent="0.3">
      <c r="A15" s="4" t="s">
        <v>20</v>
      </c>
      <c r="B15" s="4" t="s">
        <v>18</v>
      </c>
      <c r="C15" s="4" t="s">
        <v>19</v>
      </c>
      <c r="D15" s="4" t="s">
        <v>28</v>
      </c>
      <c r="E15" s="4" t="s">
        <v>6</v>
      </c>
    </row>
    <row r="16" spans="1:5" ht="17.25" thickTop="1" thickBot="1" x14ac:dyDescent="0.3">
      <c r="A16" s="43" t="s">
        <v>7</v>
      </c>
      <c r="B16" s="2">
        <v>32.734725924371801</v>
      </c>
      <c r="C16" s="2">
        <v>153.83863702000929</v>
      </c>
      <c r="D16" s="2">
        <v>142.95248005756022</v>
      </c>
      <c r="E16" s="2">
        <v>2.1521474044697595E-2</v>
      </c>
    </row>
    <row r="17" spans="1:5" ht="17.25" thickTop="1" thickBot="1" x14ac:dyDescent="0.3">
      <c r="A17" s="44"/>
      <c r="B17" s="2">
        <v>32.954881183896397</v>
      </c>
      <c r="C17" s="2">
        <v>132.06632309511116</v>
      </c>
      <c r="D17" s="2"/>
      <c r="E17" s="2"/>
    </row>
    <row r="18" spans="1:5" ht="17.25" thickTop="1" thickBot="1" x14ac:dyDescent="0.3">
      <c r="A18" s="43" t="s">
        <v>10</v>
      </c>
      <c r="B18" s="2">
        <v>33.109951964579501</v>
      </c>
      <c r="C18" s="2">
        <v>118.60722095674203</v>
      </c>
      <c r="D18" s="2">
        <v>121.48223968776607</v>
      </c>
      <c r="E18" s="2">
        <v>1.3786703912345821E-2</v>
      </c>
    </row>
    <row r="19" spans="1:5" ht="16.5" thickTop="1" x14ac:dyDescent="0.25">
      <c r="A19" s="44"/>
      <c r="B19" s="2">
        <v>33.041653093750597</v>
      </c>
      <c r="C19" s="2">
        <v>124.35725841879011</v>
      </c>
      <c r="D19" s="2"/>
      <c r="E19" s="2"/>
    </row>
    <row r="21" spans="1:5" ht="16.5" thickBot="1" x14ac:dyDescent="0.3">
      <c r="A21" s="4" t="s">
        <v>29</v>
      </c>
      <c r="B21" s="4" t="s">
        <v>18</v>
      </c>
      <c r="C21" s="4" t="s">
        <v>19</v>
      </c>
      <c r="D21" s="4" t="s">
        <v>28</v>
      </c>
      <c r="E21" s="4" t="s">
        <v>6</v>
      </c>
    </row>
    <row r="22" spans="1:5" ht="17.25" thickTop="1" thickBot="1" x14ac:dyDescent="0.3">
      <c r="A22" s="39" t="s">
        <v>7</v>
      </c>
      <c r="B22" s="2">
        <v>35.324323520514199</v>
      </c>
      <c r="C22" s="2">
        <v>25.557529475916283</v>
      </c>
      <c r="D22" s="2">
        <v>29.806433676840726</v>
      </c>
      <c r="E22" s="2">
        <v>8.5620510683262242E-3</v>
      </c>
    </row>
    <row r="23" spans="1:5" ht="17.25" thickTop="1" thickBot="1" x14ac:dyDescent="0.3">
      <c r="A23" s="34"/>
      <c r="B23" s="4">
        <v>34.910190959262302</v>
      </c>
      <c r="C23" s="2">
        <v>34.055337877765169</v>
      </c>
      <c r="D23" s="2"/>
      <c r="E23" s="2"/>
    </row>
    <row r="24" spans="1:5" ht="17.25" thickTop="1" thickBot="1" x14ac:dyDescent="0.3">
      <c r="A24" s="33" t="s">
        <v>9</v>
      </c>
      <c r="B24" s="4">
        <v>33.202508300962798</v>
      </c>
      <c r="C24" s="2">
        <v>111.23690497933241</v>
      </c>
      <c r="D24" s="2">
        <v>64.181223655471996</v>
      </c>
      <c r="E24" s="2">
        <v>1.8009091831375054E-2</v>
      </c>
    </row>
    <row r="25" spans="1:5" ht="16.5" thickTop="1" x14ac:dyDescent="0.25">
      <c r="A25" s="34"/>
      <c r="B25" s="4">
        <v>35.901922229054797</v>
      </c>
      <c r="C25" s="2">
        <v>17.12554233161157</v>
      </c>
      <c r="D25" s="2"/>
      <c r="E25" s="2"/>
    </row>
  </sheetData>
  <mergeCells count="8">
    <mergeCell ref="A4:A5"/>
    <mergeCell ref="A6:A7"/>
    <mergeCell ref="A22:A23"/>
    <mergeCell ref="A24:A25"/>
    <mergeCell ref="A10:A11"/>
    <mergeCell ref="A12:A13"/>
    <mergeCell ref="A16:A17"/>
    <mergeCell ref="A18:A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71" zoomScaleNormal="71" workbookViewId="0"/>
  </sheetViews>
  <sheetFormatPr baseColWidth="10" defaultRowHeight="15" x14ac:dyDescent="0.25"/>
  <cols>
    <col min="1" max="1" width="17.140625" customWidth="1"/>
    <col min="7" max="7" width="17.140625" customWidth="1"/>
  </cols>
  <sheetData>
    <row r="1" spans="1:5" s="17" customFormat="1" x14ac:dyDescent="0.25">
      <c r="A1" s="17" t="s">
        <v>31</v>
      </c>
    </row>
    <row r="3" spans="1:5" ht="15.75" thickBot="1" x14ac:dyDescent="0.3"/>
    <row r="4" spans="1:5" ht="17.25" thickTop="1" thickBot="1" x14ac:dyDescent="0.3">
      <c r="A4" s="2" t="s">
        <v>13</v>
      </c>
      <c r="B4" s="4" t="s">
        <v>18</v>
      </c>
      <c r="C4" s="4" t="s">
        <v>19</v>
      </c>
      <c r="D4" s="4" t="s">
        <v>28</v>
      </c>
      <c r="E4" s="4" t="s">
        <v>6</v>
      </c>
    </row>
    <row r="5" spans="1:5" ht="17.25" thickTop="1" thickBot="1" x14ac:dyDescent="0.3">
      <c r="A5" s="43" t="s">
        <v>7</v>
      </c>
      <c r="B5" s="2">
        <v>25.5961626667148</v>
      </c>
      <c r="C5" s="2">
        <v>21676.39667713286</v>
      </c>
      <c r="D5" s="2">
        <v>21246.396194223336</v>
      </c>
      <c r="E5" s="2">
        <v>2.4510663917889013</v>
      </c>
    </row>
    <row r="6" spans="1:5" ht="17.25" thickTop="1" thickBot="1" x14ac:dyDescent="0.3">
      <c r="A6" s="44"/>
      <c r="B6" s="4">
        <v>25.654567327968799</v>
      </c>
      <c r="C6" s="2">
        <v>20816.395711313813</v>
      </c>
      <c r="D6" s="2"/>
      <c r="E6" s="2"/>
    </row>
    <row r="7" spans="1:5" ht="17.25" thickTop="1" thickBot="1" x14ac:dyDescent="0.3">
      <c r="A7" s="43" t="s">
        <v>10</v>
      </c>
      <c r="B7" s="4">
        <v>26.5571061610562</v>
      </c>
      <c r="C7" s="2">
        <v>11135.616710558312</v>
      </c>
      <c r="D7" s="2">
        <v>10477.061309864002</v>
      </c>
      <c r="E7" s="2">
        <v>1.3205561981199281</v>
      </c>
    </row>
    <row r="8" spans="1:5" ht="16.5" thickTop="1" x14ac:dyDescent="0.25">
      <c r="A8" s="44"/>
      <c r="B8" s="4">
        <v>26.738712210291499</v>
      </c>
      <c r="C8" s="2">
        <v>9818.5059091696912</v>
      </c>
      <c r="D8" s="2"/>
      <c r="E8" s="2"/>
    </row>
    <row r="9" spans="1:5" ht="15.75" thickBot="1" x14ac:dyDescent="0.3"/>
    <row r="10" spans="1:5" ht="17.25" thickTop="1" thickBot="1" x14ac:dyDescent="0.3">
      <c r="A10" s="2" t="s">
        <v>23</v>
      </c>
      <c r="B10" s="4" t="s">
        <v>18</v>
      </c>
      <c r="C10" s="4" t="s">
        <v>19</v>
      </c>
      <c r="D10" s="4" t="s">
        <v>28</v>
      </c>
      <c r="E10" s="4" t="s">
        <v>6</v>
      </c>
    </row>
    <row r="11" spans="1:5" ht="17.25" thickTop="1" thickBot="1" x14ac:dyDescent="0.3">
      <c r="A11" s="43" t="s">
        <v>7</v>
      </c>
      <c r="B11" s="2">
        <v>26.070612295854801</v>
      </c>
      <c r="C11" s="2">
        <v>15601.398147395599</v>
      </c>
      <c r="D11" s="2">
        <v>15602.376114998358</v>
      </c>
      <c r="E11" s="2">
        <v>4.8705692004739998</v>
      </c>
    </row>
    <row r="12" spans="1:5" ht="17.25" thickTop="1" thickBot="1" x14ac:dyDescent="0.3">
      <c r="A12" s="44"/>
      <c r="B12" s="2">
        <v>26.070431437631399</v>
      </c>
      <c r="C12" s="2">
        <v>15603.354082601116</v>
      </c>
      <c r="D12" s="2"/>
      <c r="E12" s="2"/>
    </row>
    <row r="13" spans="1:5" ht="17.25" thickTop="1" thickBot="1" x14ac:dyDescent="0.3">
      <c r="A13" s="43" t="s">
        <v>10</v>
      </c>
      <c r="B13" s="2">
        <v>26.6843747879044</v>
      </c>
      <c r="C13" s="2">
        <v>10195.360808947786</v>
      </c>
      <c r="D13" s="2">
        <v>10075.900797329818</v>
      </c>
      <c r="E13" s="2">
        <v>4</v>
      </c>
    </row>
    <row r="14" spans="1:5" ht="16.5" thickTop="1" x14ac:dyDescent="0.25">
      <c r="A14" s="44"/>
      <c r="B14" s="2">
        <v>26.718585613455701</v>
      </c>
      <c r="C14" s="2">
        <v>9956.4407857118513</v>
      </c>
      <c r="D14" s="2"/>
      <c r="E14" s="2"/>
    </row>
    <row r="15" spans="1:5" ht="15.75" thickBot="1" x14ac:dyDescent="0.3"/>
    <row r="16" spans="1:5" ht="17.25" thickTop="1" thickBot="1" x14ac:dyDescent="0.3">
      <c r="A16" s="2" t="s">
        <v>20</v>
      </c>
      <c r="B16" s="4" t="s">
        <v>18</v>
      </c>
      <c r="C16" s="4" t="s">
        <v>19</v>
      </c>
      <c r="D16" s="4" t="s">
        <v>28</v>
      </c>
      <c r="E16" s="4" t="s">
        <v>6</v>
      </c>
    </row>
    <row r="17" spans="1:6" ht="17.25" thickTop="1" thickBot="1" x14ac:dyDescent="0.3">
      <c r="A17" s="43" t="s">
        <v>7</v>
      </c>
      <c r="B17" s="2">
        <v>32.564782766993197</v>
      </c>
      <c r="C17" s="2">
        <v>173.07064468218709</v>
      </c>
      <c r="D17" s="2">
        <v>144.0316212449888</v>
      </c>
      <c r="E17" s="2">
        <v>1.6616044573453156E-2</v>
      </c>
    </row>
    <row r="18" spans="1:6" ht="17.25" thickTop="1" thickBot="1" x14ac:dyDescent="0.3">
      <c r="A18" s="44"/>
      <c r="B18" s="2">
        <v>33.154602813835602</v>
      </c>
      <c r="C18" s="2">
        <v>114.99259780779053</v>
      </c>
      <c r="D18" s="2"/>
      <c r="E18" s="2"/>
    </row>
    <row r="19" spans="1:6" ht="17.25" thickTop="1" thickBot="1" x14ac:dyDescent="0.3">
      <c r="A19" s="43" t="s">
        <v>10</v>
      </c>
      <c r="B19" s="2">
        <v>34.9503179792816</v>
      </c>
      <c r="C19" s="2">
        <v>33.121176637653456</v>
      </c>
      <c r="D19" s="2">
        <v>100.80206276582408</v>
      </c>
      <c r="E19" s="2">
        <v>1.2705355522102113E-2</v>
      </c>
      <c r="F19" s="2"/>
    </row>
    <row r="20" spans="1:6" ht="16.5" thickTop="1" x14ac:dyDescent="0.25">
      <c r="A20" s="44"/>
      <c r="B20" s="2">
        <v>32.603541217576698</v>
      </c>
      <c r="C20" s="2">
        <v>168.48294889399469</v>
      </c>
      <c r="D20" s="2"/>
      <c r="E20" s="2"/>
    </row>
    <row r="21" spans="1:6" ht="15.75" thickBot="1" x14ac:dyDescent="0.3"/>
    <row r="22" spans="1:6" ht="17.25" thickTop="1" thickBot="1" x14ac:dyDescent="0.3">
      <c r="A22" s="2" t="s">
        <v>29</v>
      </c>
      <c r="B22" s="4" t="s">
        <v>18</v>
      </c>
      <c r="C22" s="4" t="s">
        <v>19</v>
      </c>
      <c r="D22" s="4" t="s">
        <v>28</v>
      </c>
      <c r="E22" s="4" t="s">
        <v>6</v>
      </c>
    </row>
    <row r="23" spans="1:6" ht="16.5" customHeight="1" thickTop="1" thickBot="1" x14ac:dyDescent="0.3">
      <c r="A23" s="43" t="s">
        <v>7</v>
      </c>
      <c r="B23" s="22">
        <v>32.587444157973003</v>
      </c>
      <c r="C23" s="22">
        <v>170.37334611443225</v>
      </c>
      <c r="D23" s="22">
        <v>143.77027060594145</v>
      </c>
      <c r="E23" s="22">
        <v>4.4880539143263981E-2</v>
      </c>
    </row>
    <row r="24" spans="1:6" ht="16.5" customHeight="1" thickTop="1" thickBot="1" x14ac:dyDescent="0.3">
      <c r="A24" s="44"/>
      <c r="B24" s="22">
        <v>33.127575114996397</v>
      </c>
      <c r="C24" s="22">
        <v>117.16719509745063</v>
      </c>
      <c r="D24" s="22"/>
      <c r="E24" s="22"/>
    </row>
    <row r="25" spans="1:6" ht="16.5" customHeight="1" thickTop="1" thickBot="1" x14ac:dyDescent="0.3">
      <c r="A25" s="43" t="s">
        <v>10</v>
      </c>
      <c r="B25" s="22">
        <v>33.056135820042201</v>
      </c>
      <c r="C25" s="22">
        <v>123.11512319006162</v>
      </c>
      <c r="D25" s="22">
        <v>215.50946620232591</v>
      </c>
      <c r="E25" s="22">
        <v>6.1540798393363183E-2</v>
      </c>
    </row>
    <row r="26" spans="1:6" ht="15.75" thickTop="1" x14ac:dyDescent="0.25">
      <c r="A26" s="44"/>
      <c r="B26" s="22">
        <v>31.733664094511902</v>
      </c>
      <c r="C26" s="22">
        <v>307.90380921459018</v>
      </c>
      <c r="D26" s="22"/>
      <c r="E26" s="22"/>
    </row>
  </sheetData>
  <mergeCells count="8">
    <mergeCell ref="A13:A14"/>
    <mergeCell ref="A23:A24"/>
    <mergeCell ref="A25:A26"/>
    <mergeCell ref="A5:A6"/>
    <mergeCell ref="A7:A8"/>
    <mergeCell ref="A17:A18"/>
    <mergeCell ref="A19:A20"/>
    <mergeCell ref="A11:A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75" zoomScaleNormal="75" workbookViewId="0"/>
  </sheetViews>
  <sheetFormatPr baseColWidth="10" defaultRowHeight="15" x14ac:dyDescent="0.25"/>
  <cols>
    <col min="1" max="1" width="21.5703125" customWidth="1"/>
  </cols>
  <sheetData>
    <row r="1" spans="1:6" s="17" customFormat="1" x14ac:dyDescent="0.25">
      <c r="A1" s="17" t="s">
        <v>31</v>
      </c>
    </row>
    <row r="2" spans="1:6" ht="21" x14ac:dyDescent="0.35">
      <c r="A2" s="25" t="s">
        <v>13</v>
      </c>
      <c r="B2" s="26" t="s">
        <v>24</v>
      </c>
      <c r="C2" s="26" t="s">
        <v>25</v>
      </c>
      <c r="D2" s="26" t="s">
        <v>26</v>
      </c>
      <c r="E2" s="26" t="s">
        <v>28</v>
      </c>
      <c r="F2" s="26" t="s">
        <v>30</v>
      </c>
    </row>
    <row r="3" spans="1:6" x14ac:dyDescent="0.25">
      <c r="A3" s="26" t="s">
        <v>7</v>
      </c>
      <c r="B3" s="27">
        <v>4.2320896666047982</v>
      </c>
      <c r="C3" s="26">
        <v>3.1374527850701281</v>
      </c>
      <c r="D3" s="26">
        <v>2.4510663917889013</v>
      </c>
      <c r="E3" s="26">
        <f>AVERAGE(B3:D3)</f>
        <v>3.2735362811546089</v>
      </c>
      <c r="F3" s="26">
        <f>_xlfn.STDEV.S(B3:D3)/SQRT(3)</f>
        <v>0.51861996837405566</v>
      </c>
    </row>
    <row r="4" spans="1:6" x14ac:dyDescent="0.25">
      <c r="A4" s="26" t="s">
        <v>9</v>
      </c>
      <c r="B4" s="27">
        <v>2.4270856366716203</v>
      </c>
      <c r="C4" s="26">
        <v>2.6018302688163519</v>
      </c>
      <c r="D4" s="26">
        <v>1.3205561981199281</v>
      </c>
      <c r="E4" s="26">
        <f>AVERAGE(B4:D4)</f>
        <v>2.1164907012026335</v>
      </c>
      <c r="F4" s="26">
        <f>_xlfn.STDEV.S(B4:D4)/SQRT(3)</f>
        <v>0.40115155968535743</v>
      </c>
    </row>
    <row r="7" spans="1:6" ht="21" x14ac:dyDescent="0.35">
      <c r="A7" s="25" t="s">
        <v>15</v>
      </c>
      <c r="B7" s="26" t="s">
        <v>24</v>
      </c>
      <c r="C7" s="26" t="s">
        <v>25</v>
      </c>
      <c r="D7" s="26" t="s">
        <v>26</v>
      </c>
      <c r="E7" s="26" t="s">
        <v>28</v>
      </c>
      <c r="F7" s="26" t="s">
        <v>30</v>
      </c>
    </row>
    <row r="8" spans="1:6" x14ac:dyDescent="0.25">
      <c r="A8" s="26" t="s">
        <v>7</v>
      </c>
      <c r="B8" s="26">
        <v>8.6406181906047177</v>
      </c>
      <c r="C8" s="28">
        <v>3.8577080503114867</v>
      </c>
      <c r="D8" s="29">
        <v>4.8705692004739998</v>
      </c>
      <c r="E8" s="26">
        <f>AVERAGE(B8:D8)</f>
        <v>5.7896318137967349</v>
      </c>
      <c r="F8" s="26">
        <f>_xlfn.STDEV.S(B8:D8)/SQRT(3)</f>
        <v>1.4551705991550348</v>
      </c>
    </row>
    <row r="9" spans="1:6" x14ac:dyDescent="0.25">
      <c r="A9" s="26" t="s">
        <v>9</v>
      </c>
      <c r="B9" s="26">
        <v>3.9177408808478407</v>
      </c>
      <c r="C9" s="28">
        <v>2.5056338857187361</v>
      </c>
      <c r="D9" s="29">
        <v>2.877270268109037</v>
      </c>
      <c r="E9" s="26">
        <f>AVERAGE(B9:D9)</f>
        <v>3.1002150115585376</v>
      </c>
      <c r="F9" s="26">
        <f>_xlfn.STDEV.S(B9:D9)/SQRT(3)</f>
        <v>0.42260691365103559</v>
      </c>
    </row>
    <row r="12" spans="1:6" ht="21" x14ac:dyDescent="0.35">
      <c r="A12" s="25" t="s">
        <v>27</v>
      </c>
      <c r="B12" s="26" t="s">
        <v>24</v>
      </c>
      <c r="C12" s="26" t="s">
        <v>25</v>
      </c>
      <c r="D12" s="26" t="s">
        <v>26</v>
      </c>
      <c r="E12" s="26" t="s">
        <v>28</v>
      </c>
      <c r="F12" s="26" t="s">
        <v>30</v>
      </c>
    </row>
    <row r="13" spans="1:6" x14ac:dyDescent="0.25">
      <c r="A13" s="26" t="s">
        <v>7</v>
      </c>
      <c r="B13" s="26">
        <v>7.8978305634946335E-4</v>
      </c>
      <c r="C13" s="28">
        <v>8.5620510683262242E-3</v>
      </c>
      <c r="D13" s="29">
        <v>4.4880539143263981E-2</v>
      </c>
      <c r="E13" s="26">
        <f>AVERAGE(B13:D13)</f>
        <v>1.8077457755979891E-2</v>
      </c>
      <c r="F13" s="26">
        <f>_xlfn.STDEV.S(B13:D13)/SQRT(3)</f>
        <v>1.3588057457470149E-2</v>
      </c>
    </row>
    <row r="14" spans="1:6" x14ac:dyDescent="0.25">
      <c r="A14" s="26" t="s">
        <v>9</v>
      </c>
      <c r="B14" s="26">
        <v>4.7608109028728942E-4</v>
      </c>
      <c r="C14" s="28">
        <v>1.8009091831375054E-2</v>
      </c>
      <c r="D14" s="29">
        <v>6.1540798393363183E-2</v>
      </c>
      <c r="E14" s="26">
        <f>AVERAGE(B14:D14)</f>
        <v>2.6675323771675172E-2</v>
      </c>
      <c r="F14" s="26">
        <f>_xlfn.STDEV.S(B14:D14)/SQRT(3)</f>
        <v>1.8152617872347898E-2</v>
      </c>
    </row>
    <row r="17" spans="1:6" ht="21" x14ac:dyDescent="0.35">
      <c r="A17" s="25" t="s">
        <v>22</v>
      </c>
      <c r="B17" s="26" t="s">
        <v>24</v>
      </c>
      <c r="C17" s="26" t="s">
        <v>25</v>
      </c>
      <c r="D17" s="26" t="s">
        <v>26</v>
      </c>
      <c r="E17" s="26" t="s">
        <v>28</v>
      </c>
      <c r="F17" s="26" t="s">
        <v>30</v>
      </c>
    </row>
    <row r="18" spans="1:6" x14ac:dyDescent="0.25">
      <c r="A18" s="26" t="s">
        <v>7</v>
      </c>
      <c r="B18" s="26">
        <v>3.26258030678376E-3</v>
      </c>
      <c r="C18" s="26">
        <v>2.1521474044697595E-2</v>
      </c>
      <c r="D18" s="26">
        <v>1.6616044573453156E-2</v>
      </c>
      <c r="E18" s="26">
        <f>AVERAGE(B18:D18)</f>
        <v>1.3800032974978171E-2</v>
      </c>
      <c r="F18" s="26">
        <f>_xlfn.STDEV.S(B18:D18)/SQRT(3)</f>
        <v>5.4557077489288354E-3</v>
      </c>
    </row>
    <row r="19" spans="1:6" x14ac:dyDescent="0.25">
      <c r="A19" s="26" t="s">
        <v>9</v>
      </c>
      <c r="B19" s="26">
        <v>9.2125472915471022E-3</v>
      </c>
      <c r="C19" s="26">
        <v>1.3786703912345821E-2</v>
      </c>
      <c r="D19" s="26">
        <v>1.2705355522102113E-2</v>
      </c>
      <c r="E19" s="26">
        <f>AVERAGE(B19:D19)</f>
        <v>1.1901535575331678E-2</v>
      </c>
      <c r="F19" s="26">
        <f>_xlfn.STDEV.S(B19:D19)/SQRT(3)</f>
        <v>1.3802562658215209E-3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Analyse 2- pourcentage d'input</vt:lpstr>
      <vt:lpstr>n1</vt:lpstr>
      <vt:lpstr>n2</vt:lpstr>
      <vt:lpstr>n3</vt:lpstr>
      <vt:lpstr>Summary</vt:lpstr>
      <vt:lpstr>'Analyse 2- pourcentage d''input'!Zone_d_impression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assala mallak</dc:creator>
  <cp:lastModifiedBy>assala mallak</cp:lastModifiedBy>
  <cp:lastPrinted>2018-02-22T16:18:34Z</cp:lastPrinted>
  <dcterms:created xsi:type="dcterms:W3CDTF">2017-07-10T08:25:34Z</dcterms:created>
  <dcterms:modified xsi:type="dcterms:W3CDTF">2020-01-21T11:05:07Z</dcterms:modified>
</cp:coreProperties>
</file>