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llak\Desktop\Post-Doc Assala\000 Papier Draft\0000000elife\000 version révisé ultime\3-Data source\"/>
    </mc:Choice>
  </mc:AlternateContent>
  <bookViews>
    <workbookView xWindow="0" yWindow="0" windowWidth="15705" windowHeight="7065" activeTab="3"/>
  </bookViews>
  <sheets>
    <sheet name="N1" sheetId="7" r:id="rId1"/>
    <sheet name="N2" sheetId="8" r:id="rId2"/>
    <sheet name="N3" sheetId="9" r:id="rId3"/>
    <sheet name="Summary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4" l="1"/>
  <c r="G28" i="4"/>
  <c r="G24" i="4"/>
  <c r="G22" i="4"/>
  <c r="G13" i="4"/>
  <c r="G7" i="4"/>
  <c r="F9" i="4"/>
  <c r="Z39" i="9"/>
  <c r="Z37" i="9"/>
  <c r="Z35" i="9"/>
  <c r="Z33" i="9"/>
  <c r="Z31" i="9"/>
  <c r="Z41" i="9"/>
  <c r="Q31" i="9"/>
  <c r="P31" i="9"/>
  <c r="H41" i="9"/>
  <c r="H39" i="9"/>
  <c r="H37" i="9"/>
  <c r="H35" i="9"/>
  <c r="H33" i="9"/>
  <c r="H31" i="9"/>
  <c r="G31" i="9"/>
  <c r="H25" i="7"/>
  <c r="G15" i="7"/>
  <c r="F23" i="7" l="1"/>
  <c r="H23" i="7"/>
  <c r="H27" i="9"/>
  <c r="I27" i="9"/>
  <c r="G11" i="4"/>
  <c r="F20" i="4"/>
  <c r="G31" i="8"/>
  <c r="Y31" i="9"/>
  <c r="AA21" i="9"/>
  <c r="AA19" i="9"/>
  <c r="Z17" i="9"/>
  <c r="Y19" i="9"/>
  <c r="Y17" i="9"/>
  <c r="H17" i="9"/>
  <c r="H15" i="7"/>
  <c r="H21" i="7" l="1"/>
  <c r="R23" i="7"/>
  <c r="R21" i="7"/>
  <c r="R19" i="7"/>
  <c r="R17" i="7"/>
  <c r="R15" i="7"/>
  <c r="H19" i="7"/>
  <c r="H17" i="7"/>
  <c r="Y33" i="9"/>
  <c r="Y35" i="9"/>
  <c r="Y37" i="9"/>
  <c r="Y39" i="9"/>
  <c r="Y41" i="9"/>
  <c r="Z19" i="9"/>
  <c r="Z21" i="9"/>
  <c r="Z23" i="9"/>
  <c r="Z25" i="9"/>
  <c r="Z27" i="9"/>
  <c r="Y27" i="9"/>
  <c r="Y25" i="9"/>
  <c r="Y23" i="9"/>
  <c r="Y21" i="9"/>
  <c r="Y13" i="9"/>
  <c r="Y11" i="9"/>
  <c r="Y9" i="9"/>
  <c r="Y7" i="9"/>
  <c r="Y5" i="9"/>
  <c r="Y3" i="9"/>
  <c r="W42" i="9"/>
  <c r="W41" i="9"/>
  <c r="X41" i="9" s="1"/>
  <c r="W40" i="9"/>
  <c r="W39" i="9"/>
  <c r="X39" i="9" s="1"/>
  <c r="W38" i="9"/>
  <c r="W37" i="9"/>
  <c r="X37" i="9" s="1"/>
  <c r="W36" i="9"/>
  <c r="X35" i="9"/>
  <c r="W35" i="9"/>
  <c r="W34" i="9"/>
  <c r="W33" i="9"/>
  <c r="X33" i="9" s="1"/>
  <c r="W32" i="9"/>
  <c r="W31" i="9"/>
  <c r="X31" i="9" s="1"/>
  <c r="W28" i="9"/>
  <c r="W27" i="9"/>
  <c r="X27" i="9" s="1"/>
  <c r="W26" i="9"/>
  <c r="X25" i="9"/>
  <c r="W25" i="9"/>
  <c r="W24" i="9"/>
  <c r="W23" i="9"/>
  <c r="X23" i="9" s="1"/>
  <c r="W22" i="9"/>
  <c r="W21" i="9"/>
  <c r="X21" i="9" s="1"/>
  <c r="W20" i="9"/>
  <c r="W19" i="9"/>
  <c r="X19" i="9" s="1"/>
  <c r="W18" i="9"/>
  <c r="X17" i="9"/>
  <c r="W17" i="9"/>
  <c r="W14" i="9"/>
  <c r="X13" i="9"/>
  <c r="W13" i="9"/>
  <c r="W12" i="9"/>
  <c r="X11" i="9"/>
  <c r="W11" i="9"/>
  <c r="W10" i="9"/>
  <c r="X9" i="9"/>
  <c r="W9" i="9"/>
  <c r="W8" i="9"/>
  <c r="X7" i="9"/>
  <c r="W7" i="9"/>
  <c r="W6" i="9"/>
  <c r="X5" i="9"/>
  <c r="W5" i="9"/>
  <c r="W4" i="9"/>
  <c r="X3" i="9"/>
  <c r="W3" i="9"/>
  <c r="I21" i="9"/>
  <c r="I19" i="9"/>
  <c r="O42" i="9"/>
  <c r="E42" i="9"/>
  <c r="O41" i="9"/>
  <c r="E41" i="9"/>
  <c r="F41" i="9" s="1"/>
  <c r="O40" i="9"/>
  <c r="E40" i="9"/>
  <c r="O39" i="9"/>
  <c r="P39" i="9" s="1"/>
  <c r="E39" i="9"/>
  <c r="O38" i="9"/>
  <c r="E38" i="9"/>
  <c r="O37" i="9"/>
  <c r="E37" i="9"/>
  <c r="O36" i="9"/>
  <c r="E36" i="9"/>
  <c r="O35" i="9"/>
  <c r="E35" i="9"/>
  <c r="O34" i="9"/>
  <c r="E34" i="9"/>
  <c r="O33" i="9"/>
  <c r="P33" i="9" s="1"/>
  <c r="E33" i="9"/>
  <c r="F33" i="9" s="1"/>
  <c r="O32" i="9"/>
  <c r="E32" i="9"/>
  <c r="O31" i="9"/>
  <c r="E31" i="9"/>
  <c r="O28" i="9"/>
  <c r="E28" i="9"/>
  <c r="O27" i="9"/>
  <c r="P27" i="9" s="1"/>
  <c r="E27" i="9"/>
  <c r="F27" i="9" s="1"/>
  <c r="O26" i="9"/>
  <c r="E26" i="9"/>
  <c r="O25" i="9"/>
  <c r="E25" i="9"/>
  <c r="O24" i="9"/>
  <c r="E24" i="9"/>
  <c r="O23" i="9"/>
  <c r="P23" i="9" s="1"/>
  <c r="E23" i="9"/>
  <c r="O22" i="9"/>
  <c r="E22" i="9"/>
  <c r="O21" i="9"/>
  <c r="E21" i="9"/>
  <c r="F21" i="9" s="1"/>
  <c r="O20" i="9"/>
  <c r="E20" i="9"/>
  <c r="O19" i="9"/>
  <c r="E19" i="9"/>
  <c r="F19" i="9" s="1"/>
  <c r="O18" i="9"/>
  <c r="E18" i="9"/>
  <c r="O17" i="9"/>
  <c r="P17" i="9" s="1"/>
  <c r="E17" i="9"/>
  <c r="F17" i="9" s="1"/>
  <c r="O14" i="9"/>
  <c r="E14" i="9"/>
  <c r="O13" i="9"/>
  <c r="P13" i="9" s="1"/>
  <c r="Q13" i="9" s="1"/>
  <c r="E13" i="9"/>
  <c r="O12" i="9"/>
  <c r="E12" i="9"/>
  <c r="O11" i="9"/>
  <c r="P11" i="9" s="1"/>
  <c r="Q11" i="9" s="1"/>
  <c r="E11" i="9"/>
  <c r="O10" i="9"/>
  <c r="E10" i="9"/>
  <c r="O9" i="9"/>
  <c r="P9" i="9" s="1"/>
  <c r="Q9" i="9" s="1"/>
  <c r="E9" i="9"/>
  <c r="O8" i="9"/>
  <c r="E8" i="9"/>
  <c r="O7" i="9"/>
  <c r="P7" i="9" s="1"/>
  <c r="Q7" i="9" s="1"/>
  <c r="E7" i="9"/>
  <c r="O6" i="9"/>
  <c r="E6" i="9"/>
  <c r="O5" i="9"/>
  <c r="P5" i="9" s="1"/>
  <c r="Q5" i="9" s="1"/>
  <c r="E5" i="9"/>
  <c r="O4" i="9"/>
  <c r="E4" i="9"/>
  <c r="O3" i="9"/>
  <c r="P3" i="9" s="1"/>
  <c r="Q3" i="9" s="1"/>
  <c r="E3" i="9"/>
  <c r="AA17" i="9" l="1"/>
  <c r="AA23" i="9"/>
  <c r="Q23" i="9"/>
  <c r="Q33" i="9"/>
  <c r="F7" i="9"/>
  <c r="G7" i="9" s="1"/>
  <c r="F39" i="9"/>
  <c r="P41" i="9"/>
  <c r="Q41" i="9"/>
  <c r="Q27" i="9"/>
  <c r="F9" i="9"/>
  <c r="G9" i="9" s="1"/>
  <c r="Q17" i="9"/>
  <c r="F23" i="9"/>
  <c r="G23" i="9" s="1"/>
  <c r="F3" i="9"/>
  <c r="G3" i="9" s="1"/>
  <c r="F11" i="9"/>
  <c r="G11" i="9" s="1"/>
  <c r="P19" i="9"/>
  <c r="Q19" i="9" s="1"/>
  <c r="P21" i="9"/>
  <c r="Q21" i="9" s="1"/>
  <c r="F25" i="9"/>
  <c r="F35" i="9"/>
  <c r="F37" i="9"/>
  <c r="G37" i="9" s="1"/>
  <c r="F5" i="9"/>
  <c r="G5" i="9" s="1"/>
  <c r="F13" i="9"/>
  <c r="G13" i="9" s="1"/>
  <c r="P25" i="9"/>
  <c r="Q25" i="9" s="1"/>
  <c r="F31" i="9"/>
  <c r="P35" i="9"/>
  <c r="Q35" i="9" s="1"/>
  <c r="P37" i="9"/>
  <c r="Q37" i="9" s="1"/>
  <c r="Q39" i="9"/>
  <c r="AA27" i="9" l="1"/>
  <c r="AA25" i="9"/>
  <c r="G17" i="9"/>
  <c r="G27" i="9"/>
  <c r="G21" i="9"/>
  <c r="H21" i="9" s="1"/>
  <c r="G33" i="9"/>
  <c r="I17" i="9"/>
  <c r="G35" i="9"/>
  <c r="G25" i="9"/>
  <c r="H25" i="9" s="1"/>
  <c r="G39" i="9"/>
  <c r="G41" i="9"/>
  <c r="G19" i="9"/>
  <c r="H23" i="9"/>
  <c r="I23" i="9" s="1"/>
  <c r="H19" i="9" l="1"/>
  <c r="I25" i="9"/>
  <c r="Z41" i="8" l="1"/>
  <c r="Z40" i="8"/>
  <c r="AA40" i="8" s="1"/>
  <c r="Z39" i="8"/>
  <c r="Z38" i="8"/>
  <c r="Z37" i="8"/>
  <c r="Z36" i="8"/>
  <c r="AA36" i="8" s="1"/>
  <c r="Z35" i="8"/>
  <c r="Z34" i="8"/>
  <c r="AA34" i="8" s="1"/>
  <c r="Z33" i="8"/>
  <c r="Z32" i="8"/>
  <c r="Z31" i="8"/>
  <c r="Z30" i="8"/>
  <c r="Z27" i="8"/>
  <c r="Z26" i="8"/>
  <c r="Z25" i="8"/>
  <c r="Z24" i="8"/>
  <c r="Z23" i="8"/>
  <c r="Z22" i="8"/>
  <c r="AA22" i="8" s="1"/>
  <c r="Z21" i="8"/>
  <c r="Z20" i="8"/>
  <c r="AA20" i="8" s="1"/>
  <c r="Z19" i="8"/>
  <c r="Z18" i="8"/>
  <c r="AA18" i="8" s="1"/>
  <c r="Z17" i="8"/>
  <c r="Z16" i="8"/>
  <c r="AA16" i="8" s="1"/>
  <c r="Z13" i="8"/>
  <c r="Z12" i="8"/>
  <c r="AA12" i="8" s="1"/>
  <c r="AB12" i="8" s="1"/>
  <c r="Z11" i="8"/>
  <c r="Z10" i="8"/>
  <c r="AA10" i="8" s="1"/>
  <c r="AB10" i="8" s="1"/>
  <c r="Z9" i="8"/>
  <c r="Z8" i="8"/>
  <c r="AA8" i="8" s="1"/>
  <c r="AB8" i="8" s="1"/>
  <c r="Z7" i="8"/>
  <c r="Z6" i="8"/>
  <c r="AA6" i="8" s="1"/>
  <c r="AB6" i="8" s="1"/>
  <c r="Z5" i="8"/>
  <c r="Z4" i="8"/>
  <c r="AA4" i="8" s="1"/>
  <c r="AB4" i="8" s="1"/>
  <c r="Z3" i="8"/>
  <c r="Z2" i="8"/>
  <c r="AA2" i="8" s="1"/>
  <c r="AB2" i="8" s="1"/>
  <c r="E42" i="8"/>
  <c r="E41" i="8"/>
  <c r="F41" i="8" s="1"/>
  <c r="E40" i="8"/>
  <c r="E39" i="8"/>
  <c r="F39" i="8" s="1"/>
  <c r="E38" i="8"/>
  <c r="E37" i="8"/>
  <c r="F37" i="8" s="1"/>
  <c r="E36" i="8"/>
  <c r="E35" i="8"/>
  <c r="F35" i="8" s="1"/>
  <c r="E34" i="8"/>
  <c r="E33" i="8"/>
  <c r="E32" i="8"/>
  <c r="E31" i="8"/>
  <c r="O28" i="8"/>
  <c r="E28" i="8"/>
  <c r="O27" i="8"/>
  <c r="E27" i="8"/>
  <c r="O26" i="8"/>
  <c r="E26" i="8"/>
  <c r="O25" i="8"/>
  <c r="E25" i="8"/>
  <c r="O24" i="8"/>
  <c r="E24" i="8"/>
  <c r="O23" i="8"/>
  <c r="E23" i="8"/>
  <c r="O22" i="8"/>
  <c r="E22" i="8"/>
  <c r="O21" i="8"/>
  <c r="E21" i="8"/>
  <c r="O20" i="8"/>
  <c r="E20" i="8"/>
  <c r="O19" i="8"/>
  <c r="E19" i="8"/>
  <c r="O18" i="8"/>
  <c r="E18" i="8"/>
  <c r="O17" i="8"/>
  <c r="E17" i="8"/>
  <c r="O14" i="8"/>
  <c r="E14" i="8"/>
  <c r="O13" i="8"/>
  <c r="E13" i="8"/>
  <c r="O12" i="8"/>
  <c r="E12" i="8"/>
  <c r="O11" i="8"/>
  <c r="E11" i="8"/>
  <c r="O10" i="8"/>
  <c r="E10" i="8"/>
  <c r="O9" i="8"/>
  <c r="E9" i="8"/>
  <c r="O8" i="8"/>
  <c r="E8" i="8"/>
  <c r="O7" i="8"/>
  <c r="E7" i="8"/>
  <c r="O6" i="8"/>
  <c r="E6" i="8"/>
  <c r="O5" i="8"/>
  <c r="E5" i="8"/>
  <c r="O4" i="8"/>
  <c r="E4" i="8"/>
  <c r="O3" i="8"/>
  <c r="E3" i="8"/>
  <c r="G37" i="8" l="1"/>
  <c r="G41" i="8"/>
  <c r="AB36" i="8"/>
  <c r="P3" i="8"/>
  <c r="Q3" i="8" s="1"/>
  <c r="P5" i="8"/>
  <c r="Q5" i="8" s="1"/>
  <c r="P7" i="8"/>
  <c r="Q7" i="8" s="1"/>
  <c r="P9" i="8"/>
  <c r="Q9" i="8" s="1"/>
  <c r="P11" i="8"/>
  <c r="Q11" i="8" s="1"/>
  <c r="P13" i="8"/>
  <c r="Q13" i="8" s="1"/>
  <c r="P17" i="8"/>
  <c r="Q17" i="8" s="1"/>
  <c r="P27" i="8"/>
  <c r="AA38" i="8"/>
  <c r="AB38" i="8" s="1"/>
  <c r="AB34" i="8"/>
  <c r="AC34" i="8" s="1"/>
  <c r="F3" i="8"/>
  <c r="G3" i="8" s="1"/>
  <c r="F5" i="8"/>
  <c r="G5" i="8" s="1"/>
  <c r="F7" i="8"/>
  <c r="G7" i="8" s="1"/>
  <c r="F9" i="8"/>
  <c r="G9" i="8" s="1"/>
  <c r="F11" i="8"/>
  <c r="G11" i="8" s="1"/>
  <c r="F13" i="8"/>
  <c r="G13" i="8" s="1"/>
  <c r="F17" i="8"/>
  <c r="G17" i="8" s="1"/>
  <c r="F19" i="8"/>
  <c r="F21" i="8"/>
  <c r="F23" i="8"/>
  <c r="G23" i="8" s="1"/>
  <c r="F27" i="8"/>
  <c r="G27" i="8" s="1"/>
  <c r="AA26" i="8"/>
  <c r="AB26" i="8" s="1"/>
  <c r="AA32" i="8"/>
  <c r="AB32" i="8" s="1"/>
  <c r="AB20" i="8"/>
  <c r="AB40" i="8"/>
  <c r="F33" i="8"/>
  <c r="AA24" i="8"/>
  <c r="AB18" i="8"/>
  <c r="AD22" i="8"/>
  <c r="AB16" i="8"/>
  <c r="AB24" i="8"/>
  <c r="P19" i="8"/>
  <c r="P21" i="8"/>
  <c r="F25" i="8"/>
  <c r="P23" i="8"/>
  <c r="Q23" i="8" s="1"/>
  <c r="P25" i="8"/>
  <c r="Q25" i="8" s="1"/>
  <c r="F31" i="8"/>
  <c r="AA30" i="8"/>
  <c r="AB30" i="8" s="1"/>
  <c r="AC30" i="8" s="1"/>
  <c r="AB22" i="8"/>
  <c r="AC22" i="8" s="1"/>
  <c r="AC36" i="8"/>
  <c r="Q19" i="8"/>
  <c r="Q21" i="8"/>
  <c r="H25" i="8" l="1"/>
  <c r="H17" i="8"/>
  <c r="I17" i="8" s="1"/>
  <c r="AC18" i="8"/>
  <c r="AC20" i="8"/>
  <c r="AC24" i="8"/>
  <c r="AD24" i="8" s="1"/>
  <c r="AC32" i="8"/>
  <c r="G21" i="8"/>
  <c r="H21" i="8" s="1"/>
  <c r="I21" i="8" s="1"/>
  <c r="G39" i="8"/>
  <c r="G35" i="8"/>
  <c r="Q27" i="8"/>
  <c r="AC26" i="8" s="1"/>
  <c r="AD26" i="8" s="1"/>
  <c r="H31" i="8"/>
  <c r="G25" i="8"/>
  <c r="AC16" i="8"/>
  <c r="AD20" i="8" s="1"/>
  <c r="H33" i="8"/>
  <c r="G33" i="8"/>
  <c r="G19" i="8"/>
  <c r="H19" i="8" s="1"/>
  <c r="AC40" i="8"/>
  <c r="H23" i="8"/>
  <c r="I23" i="8" s="1"/>
  <c r="AC38" i="8"/>
  <c r="H27" i="8"/>
  <c r="H39" i="8"/>
  <c r="AD18" i="8"/>
  <c r="H35" i="8" l="1"/>
  <c r="AD16" i="8"/>
  <c r="I25" i="8"/>
  <c r="I27" i="8"/>
  <c r="I19" i="8"/>
  <c r="H41" i="8"/>
  <c r="H37" i="8"/>
  <c r="O34" i="7"/>
  <c r="E34" i="7"/>
  <c r="O33" i="7"/>
  <c r="P33" i="7" s="1"/>
  <c r="F33" i="7"/>
  <c r="E33" i="7"/>
  <c r="O32" i="7"/>
  <c r="E32" i="7"/>
  <c r="O31" i="7"/>
  <c r="P31" i="7" s="1"/>
  <c r="E31" i="7"/>
  <c r="O30" i="7"/>
  <c r="E30" i="7"/>
  <c r="P29" i="7"/>
  <c r="O29" i="7"/>
  <c r="E29" i="7"/>
  <c r="F29" i="7" s="1"/>
  <c r="O28" i="7"/>
  <c r="E28" i="7"/>
  <c r="O27" i="7"/>
  <c r="E27" i="7"/>
  <c r="F27" i="7" s="1"/>
  <c r="O26" i="7"/>
  <c r="E26" i="7"/>
  <c r="O25" i="7"/>
  <c r="P25" i="7" s="1"/>
  <c r="F25" i="7"/>
  <c r="E25" i="7"/>
  <c r="O24" i="7"/>
  <c r="E24" i="7"/>
  <c r="O23" i="7"/>
  <c r="P23" i="7" s="1"/>
  <c r="E23" i="7"/>
  <c r="O22" i="7"/>
  <c r="E22" i="7"/>
  <c r="O21" i="7"/>
  <c r="P21" i="7" s="1"/>
  <c r="E21" i="7"/>
  <c r="O20" i="7"/>
  <c r="E20" i="7"/>
  <c r="O19" i="7"/>
  <c r="P19" i="7" s="1"/>
  <c r="E19" i="7"/>
  <c r="O18" i="7"/>
  <c r="E18" i="7"/>
  <c r="O17" i="7"/>
  <c r="P17" i="7" s="1"/>
  <c r="E17" i="7"/>
  <c r="O16" i="7"/>
  <c r="E16" i="7"/>
  <c r="O15" i="7"/>
  <c r="P15" i="7" s="1"/>
  <c r="E15" i="7"/>
  <c r="O14" i="7"/>
  <c r="E14" i="7"/>
  <c r="O13" i="7"/>
  <c r="P13" i="7" s="1"/>
  <c r="Q13" i="7" s="1"/>
  <c r="E13" i="7"/>
  <c r="O12" i="7"/>
  <c r="E12" i="7"/>
  <c r="O11" i="7"/>
  <c r="P11" i="7" s="1"/>
  <c r="Q11" i="7" s="1"/>
  <c r="E11" i="7"/>
  <c r="O10" i="7"/>
  <c r="E10" i="7"/>
  <c r="O9" i="7"/>
  <c r="P9" i="7" s="1"/>
  <c r="Q9" i="7" s="1"/>
  <c r="E9" i="7"/>
  <c r="O8" i="7"/>
  <c r="E8" i="7"/>
  <c r="O7" i="7"/>
  <c r="P7" i="7" s="1"/>
  <c r="Q7" i="7" s="1"/>
  <c r="E7" i="7"/>
  <c r="O6" i="7"/>
  <c r="E6" i="7"/>
  <c r="O5" i="7"/>
  <c r="P5" i="7" s="1"/>
  <c r="Q5" i="7" s="1"/>
  <c r="E5" i="7"/>
  <c r="G29" i="7" l="1"/>
  <c r="G33" i="7"/>
  <c r="G27" i="7"/>
  <c r="P27" i="7"/>
  <c r="Q27" i="7" s="1"/>
  <c r="R27" i="7" s="1"/>
  <c r="F5" i="7"/>
  <c r="G5" i="7" s="1"/>
  <c r="F7" i="7"/>
  <c r="G7" i="7" s="1"/>
  <c r="F9" i="7"/>
  <c r="G9" i="7" s="1"/>
  <c r="F11" i="7"/>
  <c r="G11" i="7" s="1"/>
  <c r="F13" i="7"/>
  <c r="G13" i="7" s="1"/>
  <c r="F15" i="7"/>
  <c r="F17" i="7"/>
  <c r="F19" i="7"/>
  <c r="G19" i="7" s="1"/>
  <c r="H29" i="7" s="1"/>
  <c r="F21" i="7"/>
  <c r="F31" i="7"/>
  <c r="Q15" i="7"/>
  <c r="Q17" i="7"/>
  <c r="Q19" i="7"/>
  <c r="Q21" i="7"/>
  <c r="Q23" i="7"/>
  <c r="Q29" i="7"/>
  <c r="Q31" i="7"/>
  <c r="Q25" i="7"/>
  <c r="Q33" i="7"/>
  <c r="G17" i="7"/>
  <c r="H27" i="7" s="1"/>
  <c r="G23" i="7"/>
  <c r="H33" i="7" s="1"/>
  <c r="G31" i="7"/>
  <c r="H31" i="7" l="1"/>
  <c r="G21" i="7"/>
  <c r="R31" i="7"/>
  <c r="R29" i="7"/>
  <c r="G25" i="7"/>
  <c r="R25" i="7"/>
  <c r="R33" i="7"/>
  <c r="F7" i="4" l="1"/>
  <c r="F30" i="4"/>
  <c r="F26" i="4"/>
  <c r="F24" i="4"/>
  <c r="F22" i="4"/>
  <c r="G20" i="4" l="1"/>
  <c r="G26" i="4"/>
  <c r="F28" i="4"/>
  <c r="F13" i="4" l="1"/>
  <c r="G5" i="4"/>
  <c r="F5" i="4"/>
  <c r="F15" i="4"/>
  <c r="G15" i="4"/>
  <c r="G9" i="4"/>
  <c r="F11" i="4"/>
</calcChain>
</file>

<file path=xl/sharedStrings.xml><?xml version="1.0" encoding="utf-8"?>
<sst xmlns="http://schemas.openxmlformats.org/spreadsheetml/2006/main" count="511" uniqueCount="34">
  <si>
    <t/>
  </si>
  <si>
    <t>INPUT</t>
  </si>
  <si>
    <t>NO AB</t>
  </si>
  <si>
    <t>P21 DISTAL</t>
  </si>
  <si>
    <t>2^(40-Ct)</t>
  </si>
  <si>
    <t xml:space="preserve">Moyenne  Input </t>
  </si>
  <si>
    <t>% Input</t>
  </si>
  <si>
    <t>Flag Z1 siC</t>
  </si>
  <si>
    <t>FlagZ1 siZ2</t>
  </si>
  <si>
    <t>Flag Z2 siC</t>
  </si>
  <si>
    <t>Flag Z2 siZ1</t>
  </si>
  <si>
    <t>Flag Z2 siZ2</t>
  </si>
  <si>
    <t>FlagZ1 siZ1</t>
  </si>
  <si>
    <t>ChIP Flag</t>
  </si>
  <si>
    <t>Ctrl+ Droso</t>
  </si>
  <si>
    <t>/Spike In</t>
  </si>
  <si>
    <t>/siCtrl</t>
  </si>
  <si>
    <t>GAPDH</t>
  </si>
  <si>
    <t>P21</t>
  </si>
  <si>
    <t>²</t>
  </si>
  <si>
    <t>ChIP FLAG</t>
  </si>
  <si>
    <t xml:space="preserve">Mean  Input </t>
  </si>
  <si>
    <t>/siC</t>
  </si>
  <si>
    <t>Mean Input</t>
  </si>
  <si>
    <t>/ChIP</t>
  </si>
  <si>
    <t>Title: Source Data of ChIP showing the competition between the two isoforms on figure 4C and 4D</t>
  </si>
  <si>
    <t>PS: In n1 the sample FlagZ1 siZ1 was not done</t>
  </si>
  <si>
    <t>Mean</t>
  </si>
  <si>
    <t>Error Bars</t>
  </si>
  <si>
    <t>not done</t>
  </si>
  <si>
    <t>Mean input</t>
  </si>
  <si>
    <t>N3</t>
  </si>
  <si>
    <t>N2</t>
  </si>
  <si>
    <t>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</si>
</sst>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;\-###0.00"/>
    <numFmt numFmtId="165" formatCode="0.00_ ;\-0.00\ 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Microsoft Sans Serif"/>
      <family val="2"/>
    </font>
    <font>
      <sz val="8"/>
      <color theme="1"/>
      <name val="Calibri"/>
      <family val="2"/>
      <scheme val="minor"/>
    </font>
    <font>
      <sz val="8"/>
      <name val="Microsoft Sans Serif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3" fillId="0" borderId="2" xfId="0" applyNumberFormat="1" applyFont="1" applyFill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vertical="center"/>
    </xf>
    <xf numFmtId="49" fontId="3" fillId="0" borderId="8" xfId="0" applyNumberFormat="1" applyFont="1" applyFill="1" applyBorder="1" applyAlignment="1" applyProtection="1">
      <alignment vertical="center"/>
    </xf>
    <xf numFmtId="164" fontId="3" fillId="0" borderId="9" xfId="0" applyNumberFormat="1" applyFont="1" applyFill="1" applyBorder="1" applyAlignment="1" applyProtection="1">
      <alignment vertical="center"/>
    </xf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0" fillId="2" borderId="0" xfId="0" applyFill="1"/>
    <xf numFmtId="14" fontId="1" fillId="0" borderId="0" xfId="0" applyNumberFormat="1" applyFont="1" applyAlignment="1">
      <alignment horizontal="center"/>
    </xf>
    <xf numFmtId="0" fontId="6" fillId="0" borderId="0" xfId="0" applyFont="1"/>
    <xf numFmtId="2" fontId="3" fillId="0" borderId="5" xfId="0" applyNumberFormat="1" applyFont="1" applyFill="1" applyBorder="1" applyAlignment="1" applyProtection="1">
      <alignment vertical="center"/>
    </xf>
    <xf numFmtId="2" fontId="0" fillId="0" borderId="0" xfId="0" applyNumberFormat="1"/>
    <xf numFmtId="2" fontId="8" fillId="0" borderId="0" xfId="0" applyNumberFormat="1" applyFont="1"/>
    <xf numFmtId="2" fontId="4" fillId="0" borderId="10" xfId="0" applyNumberFormat="1" applyFont="1" applyBorder="1" applyAlignment="1"/>
    <xf numFmtId="0" fontId="10" fillId="0" borderId="0" xfId="0" applyFont="1"/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/>
    <xf numFmtId="164" fontId="7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6" fillId="0" borderId="0" xfId="0" applyFont="1" applyFill="1" applyBorder="1"/>
    <xf numFmtId="165" fontId="0" fillId="0" borderId="0" xfId="0" applyNumberFormat="1" applyFill="1"/>
    <xf numFmtId="165" fontId="4" fillId="0" borderId="0" xfId="0" applyNumberFormat="1" applyFont="1" applyFill="1"/>
    <xf numFmtId="0" fontId="11" fillId="4" borderId="0" xfId="0" applyFont="1" applyFill="1"/>
    <xf numFmtId="0" fontId="12" fillId="3" borderId="0" xfId="0" applyFont="1" applyFill="1"/>
    <xf numFmtId="0" fontId="4" fillId="0" borderId="0" xfId="0" applyFont="1" applyFill="1"/>
    <xf numFmtId="0" fontId="6" fillId="0" borderId="0" xfId="0" applyFont="1" applyFill="1"/>
    <xf numFmtId="0" fontId="12" fillId="0" borderId="0" xfId="0" applyFont="1" applyFill="1"/>
    <xf numFmtId="2" fontId="3" fillId="0" borderId="15" xfId="0" applyNumberFormat="1" applyFont="1" applyFill="1" applyBorder="1" applyAlignment="1" applyProtection="1">
      <alignment vertical="center"/>
    </xf>
    <xf numFmtId="2" fontId="12" fillId="4" borderId="0" xfId="0" applyNumberFormat="1" applyFont="1" applyFill="1"/>
    <xf numFmtId="2" fontId="12" fillId="0" borderId="0" xfId="0" applyNumberFormat="1" applyFont="1" applyFill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 applyProtection="1">
      <alignment horizontal="center" vertical="center" wrapText="1"/>
    </xf>
    <xf numFmtId="2" fontId="2" fillId="0" borderId="7" xfId="0" applyNumberFormat="1" applyFont="1" applyFill="1" applyBorder="1" applyAlignment="1" applyProtection="1">
      <alignment horizontal="center" vertical="center" wrapText="1"/>
    </xf>
    <xf numFmtId="2" fontId="9" fillId="0" borderId="14" xfId="0" applyNumberFormat="1" applyFont="1" applyFill="1" applyBorder="1" applyAlignment="1" applyProtection="1">
      <alignment horizontal="center" vertical="center"/>
    </xf>
    <xf numFmtId="2" fontId="9" fillId="0" borderId="15" xfId="0" applyNumberFormat="1" applyFont="1" applyFill="1" applyBorder="1" applyAlignment="1" applyProtection="1">
      <alignment horizontal="center" vertical="center"/>
    </xf>
    <xf numFmtId="2" fontId="9" fillId="0" borderId="13" xfId="0" applyNumberFormat="1" applyFont="1" applyFill="1" applyBorder="1" applyAlignment="1" applyProtection="1">
      <alignment horizontal="center" vertical="center"/>
    </xf>
    <xf numFmtId="2" fontId="9" fillId="0" borderId="1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D2" zoomScale="70" zoomScaleNormal="70" workbookViewId="0">
      <selection activeCell="P24" sqref="P24:R24"/>
    </sheetView>
  </sheetViews>
  <sheetFormatPr baseColWidth="10" defaultRowHeight="15" x14ac:dyDescent="0.25"/>
  <cols>
    <col min="1" max="1" width="13.5703125" customWidth="1"/>
    <col min="2" max="2" width="25.5703125" customWidth="1"/>
    <col min="4" max="4" width="11.5703125" bestFit="1" customWidth="1"/>
    <col min="5" max="5" width="16.7109375" customWidth="1"/>
    <col min="6" max="6" width="22.42578125" customWidth="1"/>
    <col min="7" max="7" width="14.140625" customWidth="1"/>
    <col min="8" max="8" width="17.7109375" customWidth="1"/>
    <col min="11" max="11" width="15.28515625" customWidth="1"/>
    <col min="12" max="12" width="20.140625" customWidth="1"/>
    <col min="14" max="14" width="16.140625" customWidth="1"/>
    <col min="15" max="15" width="20.85546875" customWidth="1"/>
    <col min="16" max="16" width="21.28515625" customWidth="1"/>
    <col min="17" max="17" width="21" customWidth="1"/>
  </cols>
  <sheetData>
    <row r="1" spans="1:18" s="10" customFormat="1" x14ac:dyDescent="0.25">
      <c r="A1" s="10" t="s">
        <v>25</v>
      </c>
    </row>
    <row r="3" spans="1:18" ht="15.75" thickBot="1" x14ac:dyDescent="0.3">
      <c r="A3" t="s">
        <v>26</v>
      </c>
    </row>
    <row r="4" spans="1:18" ht="17.25" thickTop="1" thickBot="1" x14ac:dyDescent="0.3">
      <c r="A4" s="19"/>
      <c r="B4" s="40" t="s">
        <v>3</v>
      </c>
      <c r="C4" s="41"/>
      <c r="D4" s="42"/>
      <c r="E4" s="8" t="s">
        <v>4</v>
      </c>
      <c r="F4" s="8" t="s">
        <v>21</v>
      </c>
      <c r="G4" s="8" t="s">
        <v>6</v>
      </c>
      <c r="H4" s="8"/>
      <c r="I4" s="8"/>
      <c r="J4" s="8"/>
      <c r="K4" s="19"/>
      <c r="L4" s="40" t="s">
        <v>17</v>
      </c>
      <c r="M4" s="41"/>
      <c r="N4" s="42"/>
      <c r="O4" s="8" t="s">
        <v>4</v>
      </c>
      <c r="P4" s="8" t="s">
        <v>5</v>
      </c>
      <c r="Q4" s="8" t="s">
        <v>6</v>
      </c>
    </row>
    <row r="5" spans="1:18" ht="16.5" thickTop="1" x14ac:dyDescent="0.25">
      <c r="A5" s="43" t="s">
        <v>1</v>
      </c>
      <c r="B5" s="46" t="s">
        <v>7</v>
      </c>
      <c r="C5" s="1" t="s">
        <v>0</v>
      </c>
      <c r="D5" s="2">
        <v>24.473601286445302</v>
      </c>
      <c r="E5" s="7">
        <f>2^(40-D5)</f>
        <v>47196.711264663172</v>
      </c>
      <c r="F5" s="9">
        <f>AVERAGE(E5:E6)</f>
        <v>48859.413465369274</v>
      </c>
      <c r="G5">
        <f>((F5/10)*100)/$F$5</f>
        <v>10</v>
      </c>
      <c r="K5" s="43" t="s">
        <v>1</v>
      </c>
      <c r="L5" s="46" t="s">
        <v>7</v>
      </c>
      <c r="M5" s="1" t="s">
        <v>0</v>
      </c>
      <c r="N5" s="2">
        <v>23.2269414851798</v>
      </c>
      <c r="O5" s="7">
        <f>2^(40-N5)</f>
        <v>111993.73586256824</v>
      </c>
      <c r="P5" s="9">
        <f>AVERAGE(O5:O6)</f>
        <v>114990.28623064875</v>
      </c>
      <c r="Q5">
        <f>((P5/10)*100)/$P$5</f>
        <v>10</v>
      </c>
    </row>
    <row r="6" spans="1:18" ht="15.75" x14ac:dyDescent="0.25">
      <c r="A6" s="44"/>
      <c r="B6" s="47"/>
      <c r="C6" s="3" t="s">
        <v>0</v>
      </c>
      <c r="D6" s="4">
        <v>24.375372565706598</v>
      </c>
      <c r="E6" s="7">
        <f t="shared" ref="E6:E34" si="0">2^(40-D6)</f>
        <v>50522.115666075377</v>
      </c>
      <c r="F6" s="8"/>
      <c r="K6" s="44"/>
      <c r="L6" s="47"/>
      <c r="M6" s="3" t="s">
        <v>0</v>
      </c>
      <c r="N6" s="4">
        <v>23.151733613713901</v>
      </c>
      <c r="O6" s="7">
        <f t="shared" ref="O6:O34" si="1">2^(40-N6)</f>
        <v>117986.83659872926</v>
      </c>
      <c r="P6" s="8"/>
    </row>
    <row r="7" spans="1:18" ht="15.75" x14ac:dyDescent="0.25">
      <c r="A7" s="44"/>
      <c r="B7" s="48" t="s">
        <v>8</v>
      </c>
      <c r="C7" s="3" t="s">
        <v>0</v>
      </c>
      <c r="D7" s="4">
        <v>23.918434668057898</v>
      </c>
      <c r="E7" s="7">
        <f t="shared" si="0"/>
        <v>69347.936388526941</v>
      </c>
      <c r="F7" s="9">
        <f>AVERAGE(E7:E8)</f>
        <v>67875.010561208139</v>
      </c>
      <c r="G7">
        <f>((F7/10)*100)/$F$7</f>
        <v>10</v>
      </c>
      <c r="K7" s="44"/>
      <c r="L7" s="48" t="s">
        <v>8</v>
      </c>
      <c r="M7" s="3" t="s">
        <v>0</v>
      </c>
      <c r="N7" s="4">
        <v>22.7360668683584</v>
      </c>
      <c r="O7" s="7">
        <f t="shared" si="1"/>
        <v>157384.41197152587</v>
      </c>
      <c r="P7" s="9">
        <f>AVERAGE(O7:O8)</f>
        <v>155775.84381253627</v>
      </c>
      <c r="Q7">
        <f>((P7/10)*100)/$P$7</f>
        <v>10</v>
      </c>
    </row>
    <row r="8" spans="1:18" ht="15.75" x14ac:dyDescent="0.25">
      <c r="A8" s="44"/>
      <c r="B8" s="47"/>
      <c r="C8" s="3" t="s">
        <v>0</v>
      </c>
      <c r="D8" s="4">
        <v>23.981059083877899</v>
      </c>
      <c r="E8" s="7">
        <f t="shared" si="0"/>
        <v>66402.084733889336</v>
      </c>
      <c r="F8" s="8"/>
      <c r="K8" s="44"/>
      <c r="L8" s="47"/>
      <c r="M8" s="3" t="s">
        <v>0</v>
      </c>
      <c r="N8" s="4">
        <v>22.765862961754099</v>
      </c>
      <c r="O8" s="7">
        <f t="shared" si="1"/>
        <v>154167.27565354668</v>
      </c>
      <c r="P8" s="8"/>
    </row>
    <row r="9" spans="1:18" ht="15.75" x14ac:dyDescent="0.25">
      <c r="A9" s="44"/>
      <c r="B9" s="48" t="s">
        <v>9</v>
      </c>
      <c r="C9" s="3" t="s">
        <v>0</v>
      </c>
      <c r="D9" s="4">
        <v>23.7924732317951</v>
      </c>
      <c r="E9" s="7">
        <f t="shared" si="0"/>
        <v>75674.875086494532</v>
      </c>
      <c r="F9" s="9">
        <f>AVERAGE(E9:E10)</f>
        <v>73777.064403783152</v>
      </c>
      <c r="G9">
        <f>((F9/10)*100)/$F$9</f>
        <v>10</v>
      </c>
      <c r="K9" s="44"/>
      <c r="L9" s="48" t="s">
        <v>9</v>
      </c>
      <c r="M9" s="3" t="s">
        <v>0</v>
      </c>
      <c r="N9" s="4">
        <v>22.729867569896101</v>
      </c>
      <c r="O9" s="7">
        <f t="shared" si="1"/>
        <v>158062.15201173321</v>
      </c>
      <c r="P9" s="9">
        <f>AVERAGE(O9:O10)</f>
        <v>163661.29317458783</v>
      </c>
      <c r="Q9">
        <f>((P9/10)*100)/$P$9</f>
        <v>10</v>
      </c>
    </row>
    <row r="10" spans="1:18" ht="15.75" x14ac:dyDescent="0.25">
      <c r="A10" s="44"/>
      <c r="B10" s="47"/>
      <c r="C10" s="3" t="s">
        <v>0</v>
      </c>
      <c r="D10" s="4">
        <v>23.866712190157202</v>
      </c>
      <c r="E10" s="7">
        <f t="shared" si="0"/>
        <v>71879.253721071756</v>
      </c>
      <c r="F10" s="8"/>
      <c r="K10" s="44"/>
      <c r="L10" s="47"/>
      <c r="M10" s="3"/>
      <c r="N10" s="4">
        <v>22.6311147517164</v>
      </c>
      <c r="O10" s="7">
        <f t="shared" si="1"/>
        <v>169260.43433744248</v>
      </c>
      <c r="P10" s="8"/>
    </row>
    <row r="11" spans="1:18" ht="15.75" x14ac:dyDescent="0.25">
      <c r="A11" s="44"/>
      <c r="B11" s="48" t="s">
        <v>10</v>
      </c>
      <c r="C11" s="3"/>
      <c r="D11" s="4">
        <v>24.143584844419902</v>
      </c>
      <c r="E11" s="7">
        <f t="shared" si="0"/>
        <v>59327.57343041346</v>
      </c>
      <c r="F11" s="9">
        <f>AVERAGE(E11:E12)</f>
        <v>56783.972041636909</v>
      </c>
      <c r="G11">
        <f>((F11/10)*100)/$F$11</f>
        <v>9.9999999999999982</v>
      </c>
      <c r="K11" s="44"/>
      <c r="L11" s="48" t="s">
        <v>10</v>
      </c>
      <c r="M11" s="3"/>
      <c r="N11" s="4">
        <v>22.9202912433758</v>
      </c>
      <c r="O11" s="7">
        <f t="shared" si="1"/>
        <v>138517.50263472713</v>
      </c>
      <c r="P11" s="9">
        <f>AVERAGE(O11:O12)</f>
        <v>136571.37373799243</v>
      </c>
      <c r="Q11">
        <f>((P11/10)*100)/$P$11</f>
        <v>10</v>
      </c>
    </row>
    <row r="12" spans="1:18" ht="15.75" x14ac:dyDescent="0.25">
      <c r="A12" s="44"/>
      <c r="B12" s="47"/>
      <c r="C12" s="3"/>
      <c r="D12" s="4">
        <v>24.2729205832518</v>
      </c>
      <c r="E12" s="7">
        <f t="shared" si="0"/>
        <v>54240.370652860365</v>
      </c>
      <c r="K12" s="44"/>
      <c r="L12" s="47"/>
      <c r="M12" s="3"/>
      <c r="N12" s="4">
        <v>22.9614105569798</v>
      </c>
      <c r="O12" s="7">
        <f t="shared" si="1"/>
        <v>134625.24484125769</v>
      </c>
    </row>
    <row r="13" spans="1:18" ht="15.75" x14ac:dyDescent="0.25">
      <c r="A13" s="44"/>
      <c r="B13" s="48" t="s">
        <v>11</v>
      </c>
      <c r="C13" s="3" t="s">
        <v>0</v>
      </c>
      <c r="D13" s="4">
        <v>23.7047910809742</v>
      </c>
      <c r="E13" s="7">
        <f t="shared" si="0"/>
        <v>80416.778311203569</v>
      </c>
      <c r="F13" s="9">
        <f>AVERAGE(E13:E14)</f>
        <v>68852.047887620007</v>
      </c>
      <c r="G13">
        <f>((F13/10)*100)/$F$13</f>
        <v>10.000000000000002</v>
      </c>
      <c r="K13" s="44"/>
      <c r="L13" s="48" t="s">
        <v>11</v>
      </c>
      <c r="M13" s="3" t="s">
        <v>0</v>
      </c>
      <c r="N13" s="4">
        <v>22.823881156792702</v>
      </c>
      <c r="O13" s="7">
        <f t="shared" si="1"/>
        <v>148090.4254780107</v>
      </c>
      <c r="P13" s="9">
        <f>AVERAGE(O13:O14)</f>
        <v>148813.1123920026</v>
      </c>
      <c r="Q13">
        <f>((P13/10)*100)/$P$13</f>
        <v>10</v>
      </c>
    </row>
    <row r="14" spans="1:18" ht="16.5" thickBot="1" x14ac:dyDescent="0.3">
      <c r="A14" s="45"/>
      <c r="B14" s="49"/>
      <c r="C14" s="5" t="s">
        <v>0</v>
      </c>
      <c r="D14" s="6">
        <v>24.194071836737699</v>
      </c>
      <c r="E14" s="7">
        <f t="shared" si="0"/>
        <v>57287.317464036438</v>
      </c>
      <c r="F14" s="32" t="s">
        <v>30</v>
      </c>
      <c r="G14" s="32" t="s">
        <v>6</v>
      </c>
      <c r="H14" s="32" t="s">
        <v>22</v>
      </c>
      <c r="K14" s="45"/>
      <c r="L14" s="49"/>
      <c r="M14" s="5" t="s">
        <v>0</v>
      </c>
      <c r="N14" s="6">
        <v>22.809868614394301</v>
      </c>
      <c r="O14" s="7">
        <f t="shared" si="1"/>
        <v>149535.79930599447</v>
      </c>
      <c r="P14" s="32" t="s">
        <v>30</v>
      </c>
      <c r="Q14" s="32" t="s">
        <v>6</v>
      </c>
      <c r="R14" s="32" t="s">
        <v>22</v>
      </c>
    </row>
    <row r="15" spans="1:18" ht="16.5" thickTop="1" x14ac:dyDescent="0.25">
      <c r="A15" s="50" t="s">
        <v>20</v>
      </c>
      <c r="B15" s="46" t="s">
        <v>7</v>
      </c>
      <c r="C15" s="1" t="s">
        <v>0</v>
      </c>
      <c r="D15" s="2">
        <v>24.5878639274748</v>
      </c>
      <c r="E15" s="7">
        <f>2^(40-D15)</f>
        <v>43602.887973904115</v>
      </c>
      <c r="F15" s="9">
        <f>AVERAGE(E15:E16)</f>
        <v>42217.553677114687</v>
      </c>
      <c r="G15">
        <f>((F15/10)*100)/$F$5</f>
        <v>8.6406181906047177</v>
      </c>
      <c r="H15">
        <f>G15/G15</f>
        <v>1</v>
      </c>
      <c r="K15" s="50" t="s">
        <v>20</v>
      </c>
      <c r="L15" s="46" t="s">
        <v>7</v>
      </c>
      <c r="M15" s="1" t="s">
        <v>0</v>
      </c>
      <c r="N15" s="2">
        <v>24.4316368727693</v>
      </c>
      <c r="O15" s="30">
        <f t="shared" si="1"/>
        <v>48589.707497507086</v>
      </c>
      <c r="P15" s="31">
        <f>AVERAGE(O15:O16)</f>
        <v>48664.92021166566</v>
      </c>
      <c r="Q15" s="24">
        <f>((P15/10)*100)/$P$5</f>
        <v>4.2320896666047982</v>
      </c>
      <c r="R15" s="24">
        <f>Q15/Q15</f>
        <v>1</v>
      </c>
    </row>
    <row r="16" spans="1:18" ht="15.75" x14ac:dyDescent="0.25">
      <c r="A16" s="51"/>
      <c r="B16" s="47"/>
      <c r="C16" s="3" t="s">
        <v>0</v>
      </c>
      <c r="D16" s="4">
        <v>24.682579635009201</v>
      </c>
      <c r="E16" s="7">
        <f>2^(40-D16)</f>
        <v>40832.219380325259</v>
      </c>
      <c r="K16" s="51"/>
      <c r="L16" s="47"/>
      <c r="M16" s="3" t="s">
        <v>0</v>
      </c>
      <c r="N16" s="4">
        <v>24.427177434814698</v>
      </c>
      <c r="O16" s="30">
        <f t="shared" si="1"/>
        <v>48740.132925824233</v>
      </c>
      <c r="P16" s="24"/>
      <c r="Q16" s="24"/>
      <c r="R16" s="24"/>
    </row>
    <row r="17" spans="1:18" ht="15.75" x14ac:dyDescent="0.25">
      <c r="A17" s="51"/>
      <c r="B17" s="48" t="s">
        <v>8</v>
      </c>
      <c r="C17" s="3" t="s">
        <v>0</v>
      </c>
      <c r="D17" s="4">
        <v>24.713129924806299</v>
      </c>
      <c r="E17" s="7">
        <f t="shared" si="0"/>
        <v>39976.653180502661</v>
      </c>
      <c r="F17" s="9">
        <f>AVERAGE(E17:E18)</f>
        <v>39424.474353181722</v>
      </c>
      <c r="G17">
        <f>((F17/10)*100)/$F$7</f>
        <v>5.8083931077446582</v>
      </c>
      <c r="H17">
        <f>G17/G15</f>
        <v>0.67221962359826881</v>
      </c>
      <c r="K17" s="51"/>
      <c r="L17" s="48" t="s">
        <v>8</v>
      </c>
      <c r="M17" s="3" t="s">
        <v>0</v>
      </c>
      <c r="N17" s="4">
        <v>24.3239830357413</v>
      </c>
      <c r="O17" s="30">
        <f t="shared" si="1"/>
        <v>52354.174811297795</v>
      </c>
      <c r="P17" s="31">
        <f>AVERAGE(O17:O18)</f>
        <v>52126.702580701975</v>
      </c>
      <c r="Q17" s="24">
        <f>((P17/10)*100)/$P$7</f>
        <v>3.3462635351494088</v>
      </c>
      <c r="R17" s="24">
        <f>Q17/Q15</f>
        <v>0.79068824121440573</v>
      </c>
    </row>
    <row r="18" spans="1:18" ht="15.75" x14ac:dyDescent="0.25">
      <c r="A18" s="51"/>
      <c r="B18" s="47"/>
      <c r="C18" s="3" t="s">
        <v>0</v>
      </c>
      <c r="D18" s="4">
        <v>24.7535453147804</v>
      </c>
      <c r="E18" s="7">
        <f t="shared" si="0"/>
        <v>38872.295525860784</v>
      </c>
      <c r="K18" s="51"/>
      <c r="L18" s="47"/>
      <c r="M18" s="3" t="s">
        <v>0</v>
      </c>
      <c r="N18" s="4">
        <v>24.336574476439999</v>
      </c>
      <c r="O18" s="30">
        <f t="shared" si="1"/>
        <v>51899.230350106154</v>
      </c>
      <c r="P18" s="24"/>
      <c r="Q18" s="24"/>
      <c r="R18" s="24"/>
    </row>
    <row r="19" spans="1:18" ht="15.75" x14ac:dyDescent="0.25">
      <c r="A19" s="51"/>
      <c r="B19" s="48" t="s">
        <v>9</v>
      </c>
      <c r="C19" s="3" t="s">
        <v>0</v>
      </c>
      <c r="D19" s="4">
        <v>25.142100586079899</v>
      </c>
      <c r="E19" s="7">
        <f t="shared" si="0"/>
        <v>29694.320804485797</v>
      </c>
      <c r="F19" s="9">
        <f>AVERAGE(E19:E20)</f>
        <v>28903.942128364528</v>
      </c>
      <c r="G19">
        <f>((F19/10)*100)/$F$9</f>
        <v>3.9177408808478407</v>
      </c>
      <c r="H19">
        <f>G19/G19</f>
        <v>1</v>
      </c>
      <c r="K19" s="51"/>
      <c r="L19" s="48" t="s">
        <v>9</v>
      </c>
      <c r="M19" s="3" t="s">
        <v>0</v>
      </c>
      <c r="N19" s="4">
        <v>24.7431073697472</v>
      </c>
      <c r="O19" s="30">
        <f t="shared" si="1"/>
        <v>39154.557691192633</v>
      </c>
      <c r="P19" s="31">
        <f>AVERAGE(O19:O20)</f>
        <v>39721.997394314516</v>
      </c>
      <c r="Q19" s="24">
        <f>((P19/10)*100)/$P$9</f>
        <v>2.4270856366716203</v>
      </c>
      <c r="R19" s="24">
        <f>Q19/Q19</f>
        <v>1</v>
      </c>
    </row>
    <row r="20" spans="1:18" ht="15.75" x14ac:dyDescent="0.25">
      <c r="A20" s="51"/>
      <c r="B20" s="47"/>
      <c r="C20" s="3" t="s">
        <v>0</v>
      </c>
      <c r="D20" s="4">
        <v>25.2210212905654</v>
      </c>
      <c r="E20" s="7">
        <f t="shared" si="0"/>
        <v>28113.563452243256</v>
      </c>
      <c r="K20" s="51"/>
      <c r="L20" s="47"/>
      <c r="M20" s="3" t="s">
        <v>0</v>
      </c>
      <c r="N20" s="4">
        <v>24.701885971390201</v>
      </c>
      <c r="O20" s="30">
        <f t="shared" si="1"/>
        <v>40289.437097436406</v>
      </c>
      <c r="P20" s="24"/>
      <c r="Q20" s="24"/>
      <c r="R20" s="24"/>
    </row>
    <row r="21" spans="1:18" ht="15.75" x14ac:dyDescent="0.25">
      <c r="A21" s="51"/>
      <c r="B21" s="48" t="s">
        <v>10</v>
      </c>
      <c r="C21" s="3" t="s">
        <v>0</v>
      </c>
      <c r="D21" s="4">
        <v>24.8677066997253</v>
      </c>
      <c r="E21" s="7">
        <f t="shared" si="0"/>
        <v>35914.860721277139</v>
      </c>
      <c r="F21" s="9">
        <f>AVERAGE(E21:E22)</f>
        <v>35072.979636898614</v>
      </c>
      <c r="G21">
        <f>((F21/10)*100)/$F$11</f>
        <v>6.1765632758450417</v>
      </c>
      <c r="H21">
        <f>G21/G19</f>
        <v>1.5765624791674246</v>
      </c>
      <c r="K21" s="51"/>
      <c r="L21" s="48" t="s">
        <v>10</v>
      </c>
      <c r="M21" s="3" t="s">
        <v>0</v>
      </c>
      <c r="N21" s="4">
        <v>24.4471902447765</v>
      </c>
      <c r="O21" s="30">
        <f t="shared" si="1"/>
        <v>48068.686299960442</v>
      </c>
      <c r="P21" s="31">
        <f>AVERAGE(O21:O22)</f>
        <v>46996.669313742343</v>
      </c>
      <c r="Q21" s="24">
        <f>((P21/10)*100)/$P$11</f>
        <v>3.4411800970753847</v>
      </c>
      <c r="R21" s="24">
        <f>Q21/Q19</f>
        <v>1.4178239305121683</v>
      </c>
    </row>
    <row r="22" spans="1:18" ht="15.75" x14ac:dyDescent="0.25">
      <c r="A22" s="51"/>
      <c r="B22" s="47"/>
      <c r="C22" s="3" t="s">
        <v>0</v>
      </c>
      <c r="D22" s="4">
        <v>24.936980028049</v>
      </c>
      <c r="E22" s="7">
        <f t="shared" si="0"/>
        <v>34231.098552520096</v>
      </c>
      <c r="K22" s="51"/>
      <c r="L22" s="47"/>
      <c r="M22" s="3" t="s">
        <v>0</v>
      </c>
      <c r="N22" s="4">
        <v>24.513018820992102</v>
      </c>
      <c r="O22" s="30">
        <f t="shared" si="1"/>
        <v>45924.652327524251</v>
      </c>
      <c r="P22" s="24"/>
      <c r="Q22" s="24"/>
      <c r="R22" s="24"/>
    </row>
    <row r="23" spans="1:18" ht="15.75" x14ac:dyDescent="0.25">
      <c r="A23" s="51"/>
      <c r="B23" s="48" t="s">
        <v>11</v>
      </c>
      <c r="C23" s="3" t="s">
        <v>0</v>
      </c>
      <c r="D23" s="4">
        <v>26.813293382204701</v>
      </c>
      <c r="E23" s="7">
        <f t="shared" si="0"/>
        <v>9323.8276273166375</v>
      </c>
      <c r="F23" s="9">
        <f>AVERAGE(E23:E24)</f>
        <v>10244.853091579178</v>
      </c>
      <c r="G23">
        <f>((F23/10)*100)/$F$13</f>
        <v>1.4879518338075841</v>
      </c>
      <c r="H23">
        <f>G23/G19</f>
        <v>0.37979842951879339</v>
      </c>
      <c r="K23" s="51"/>
      <c r="L23" s="48" t="s">
        <v>11</v>
      </c>
      <c r="M23" s="3" t="s">
        <v>0</v>
      </c>
      <c r="N23" s="4">
        <v>26.571225747703402</v>
      </c>
      <c r="O23" s="30">
        <f t="shared" si="1"/>
        <v>11027.164541674378</v>
      </c>
      <c r="P23" s="31">
        <f>AVERAGE(O23:O24)</f>
        <v>10954.80511547875</v>
      </c>
      <c r="Q23" s="24">
        <f>((P23/10)*100)/$P$13</f>
        <v>0.73614515141795234</v>
      </c>
      <c r="R23" s="24">
        <f>Q23/Q19</f>
        <v>0.30330415222903456</v>
      </c>
    </row>
    <row r="24" spans="1:18" ht="16.5" thickBot="1" x14ac:dyDescent="0.3">
      <c r="A24" s="52"/>
      <c r="B24" s="49"/>
      <c r="C24" s="5" t="s">
        <v>0</v>
      </c>
      <c r="D24" s="6">
        <v>26.553190850410601</v>
      </c>
      <c r="E24" s="7">
        <f t="shared" si="0"/>
        <v>11165.878555841717</v>
      </c>
      <c r="F24" s="32" t="s">
        <v>30</v>
      </c>
      <c r="G24" s="32" t="s">
        <v>6</v>
      </c>
      <c r="H24" s="32" t="s">
        <v>24</v>
      </c>
      <c r="K24" s="52"/>
      <c r="L24" s="49"/>
      <c r="M24" s="5" t="s">
        <v>0</v>
      </c>
      <c r="N24" s="6">
        <v>26.5902848003245</v>
      </c>
      <c r="O24" s="30">
        <f>2^(40-N24)</f>
        <v>10882.445689283124</v>
      </c>
      <c r="P24" s="32" t="s">
        <v>30</v>
      </c>
      <c r="Q24" s="32" t="s">
        <v>6</v>
      </c>
      <c r="R24" s="32" t="s">
        <v>24</v>
      </c>
    </row>
    <row r="25" spans="1:18" ht="16.5" thickTop="1" x14ac:dyDescent="0.25">
      <c r="A25" s="50" t="s">
        <v>2</v>
      </c>
      <c r="B25" s="46" t="s">
        <v>7</v>
      </c>
      <c r="C25" s="1" t="s">
        <v>0</v>
      </c>
      <c r="D25" s="2">
        <v>34.997410454209401</v>
      </c>
      <c r="E25" s="7">
        <f t="shared" si="0"/>
        <v>32.057489543238773</v>
      </c>
      <c r="F25" s="9">
        <f>AVERAGE(E25:E26)</f>
        <v>38.588336898121469</v>
      </c>
      <c r="G25">
        <f>F25/F5</f>
        <v>7.8978305634946335E-4</v>
      </c>
      <c r="H25">
        <f>G25/G15</f>
        <v>9.1403536058128963E-5</v>
      </c>
      <c r="K25" s="50" t="s">
        <v>2</v>
      </c>
      <c r="L25" s="46" t="s">
        <v>7</v>
      </c>
      <c r="M25" s="1" t="s">
        <v>0</v>
      </c>
      <c r="N25" s="2">
        <v>34.820741232365897</v>
      </c>
      <c r="O25" s="7">
        <f>2^(40-N25)</f>
        <v>36.233663301544844</v>
      </c>
      <c r="P25" s="9">
        <f>AVERAGE(O25:O26)</f>
        <v>37.516504332754266</v>
      </c>
      <c r="Q25">
        <f>((P25/10)*100)/$P$5</f>
        <v>3.2625803067837626E-3</v>
      </c>
      <c r="R25">
        <f>Q25/Q15</f>
        <v>7.7091474042448012E-4</v>
      </c>
    </row>
    <row r="26" spans="1:18" ht="15.75" x14ac:dyDescent="0.25">
      <c r="A26" s="51"/>
      <c r="B26" s="47"/>
      <c r="C26" s="3" t="s">
        <v>0</v>
      </c>
      <c r="D26" s="4">
        <v>34.504330920815299</v>
      </c>
      <c r="E26" s="7">
        <f>2^(40-D26)</f>
        <v>45.119184253004171</v>
      </c>
      <c r="F26" s="7"/>
      <c r="K26" s="51"/>
      <c r="L26" s="47"/>
      <c r="M26" s="3" t="s">
        <v>0</v>
      </c>
      <c r="N26" s="4">
        <v>34.722039594146899</v>
      </c>
      <c r="O26" s="7">
        <f t="shared" si="1"/>
        <v>38.799345363963688</v>
      </c>
      <c r="P26" s="7"/>
    </row>
    <row r="27" spans="1:18" ht="15.75" x14ac:dyDescent="0.25">
      <c r="A27" s="51"/>
      <c r="B27" s="48" t="s">
        <v>8</v>
      </c>
      <c r="C27" s="3" t="s">
        <v>0</v>
      </c>
      <c r="D27" s="4">
        <v>34.831941322286802</v>
      </c>
      <c r="E27" s="7">
        <f t="shared" si="0"/>
        <v>35.953459176846096</v>
      </c>
      <c r="F27" s="9">
        <f>AVERAGE(E27:E28)</f>
        <v>38.865539176157775</v>
      </c>
      <c r="G27">
        <f>F27/F7</f>
        <v>5.7260453965026967E-4</v>
      </c>
      <c r="H27">
        <f>G27/G17</f>
        <v>9.8582263464017908E-5</v>
      </c>
      <c r="K27" s="51"/>
      <c r="L27" s="48" t="s">
        <v>8</v>
      </c>
      <c r="M27" s="3" t="s">
        <v>0</v>
      </c>
      <c r="N27" s="4">
        <v>32.714882191831599</v>
      </c>
      <c r="O27" s="7">
        <f t="shared" si="1"/>
        <v>155.96924942975224</v>
      </c>
      <c r="P27" s="9">
        <f>AVERAGE(O27:O28)</f>
        <v>204.64105045305513</v>
      </c>
      <c r="Q27">
        <f>((P27/10)*100)/$P$7</f>
        <v>1.3136892437528646E-2</v>
      </c>
      <c r="R27">
        <f>Q27/Q17</f>
        <v>3.9258391634543191E-3</v>
      </c>
    </row>
    <row r="28" spans="1:18" ht="15.75" x14ac:dyDescent="0.25">
      <c r="A28" s="51"/>
      <c r="B28" s="47"/>
      <c r="C28" s="3" t="s">
        <v>0</v>
      </c>
      <c r="D28" s="4">
        <v>34.615341626724202</v>
      </c>
      <c r="E28" s="7">
        <f t="shared" si="0"/>
        <v>41.777619175469454</v>
      </c>
      <c r="F28" s="7"/>
      <c r="K28" s="51"/>
      <c r="L28" s="47"/>
      <c r="M28" s="3" t="s">
        <v>0</v>
      </c>
      <c r="N28" s="4">
        <v>32.015223538185197</v>
      </c>
      <c r="O28" s="7">
        <f t="shared" si="1"/>
        <v>253.31285147635805</v>
      </c>
      <c r="P28" s="7"/>
    </row>
    <row r="29" spans="1:18" ht="15.75" x14ac:dyDescent="0.25">
      <c r="A29" s="51"/>
      <c r="B29" s="48" t="s">
        <v>9</v>
      </c>
      <c r="C29" s="3" t="s">
        <v>0</v>
      </c>
      <c r="D29" s="4">
        <v>34.6925905446491</v>
      </c>
      <c r="E29" s="7">
        <f t="shared" si="0"/>
        <v>39.599476562471622</v>
      </c>
      <c r="F29" s="9">
        <f>AVERAGE(E29:E30)</f>
        <v>35.123865259548651</v>
      </c>
      <c r="G29">
        <f>F29/F9</f>
        <v>4.7608109028728942E-4</v>
      </c>
      <c r="H29">
        <f>G29/G19</f>
        <v>1.2151929001089537E-4</v>
      </c>
      <c r="K29" s="51"/>
      <c r="L29" s="48" t="s">
        <v>9</v>
      </c>
      <c r="M29" s="3" t="s">
        <v>0</v>
      </c>
      <c r="N29" s="4">
        <v>32.978049345000798</v>
      </c>
      <c r="O29" s="7">
        <f t="shared" si="1"/>
        <v>129.96241568551292</v>
      </c>
      <c r="P29" s="9">
        <f>AVERAGE(O29:O30)</f>
        <v>150.77374031666454</v>
      </c>
      <c r="Q29">
        <f>((P29/10)*100)/$P$9</f>
        <v>9.2125472915471022E-3</v>
      </c>
      <c r="R29">
        <f>Q29/Q19</f>
        <v>3.7957240372369855E-3</v>
      </c>
    </row>
    <row r="30" spans="1:18" ht="15.75" x14ac:dyDescent="0.25">
      <c r="A30" s="51"/>
      <c r="B30" s="47"/>
      <c r="C30" s="3" t="s">
        <v>0</v>
      </c>
      <c r="D30" s="4">
        <v>35.062267019773103</v>
      </c>
      <c r="E30" s="7">
        <f t="shared" si="0"/>
        <v>30.648253956625684</v>
      </c>
      <c r="F30" s="7"/>
      <c r="K30" s="51"/>
      <c r="L30" s="47"/>
      <c r="M30" s="3" t="s">
        <v>0</v>
      </c>
      <c r="N30" s="4">
        <v>32.577219826521997</v>
      </c>
      <c r="O30" s="7">
        <f t="shared" si="1"/>
        <v>171.58506494781616</v>
      </c>
      <c r="P30" s="7"/>
    </row>
    <row r="31" spans="1:18" ht="15.75" x14ac:dyDescent="0.25">
      <c r="A31" s="51"/>
      <c r="B31" s="48" t="s">
        <v>10</v>
      </c>
      <c r="C31" s="3" t="s">
        <v>0</v>
      </c>
      <c r="D31" s="4">
        <v>33.1841322094294</v>
      </c>
      <c r="E31" s="7">
        <f t="shared" si="0"/>
        <v>112.66282877453364</v>
      </c>
      <c r="F31" s="9">
        <f>AVERAGE(E31:E32)</f>
        <v>76.066751885640784</v>
      </c>
      <c r="G31">
        <f>F31/F11</f>
        <v>1.3395813845122485E-3</v>
      </c>
      <c r="H31">
        <f>G31/G21</f>
        <v>2.1688135046733973E-4</v>
      </c>
      <c r="K31" s="51"/>
      <c r="L31" s="48" t="s">
        <v>10</v>
      </c>
      <c r="M31" s="3" t="s">
        <v>0</v>
      </c>
      <c r="N31" s="4">
        <v>32.513112012616197</v>
      </c>
      <c r="O31" s="7">
        <f t="shared" si="1"/>
        <v>179.38158553487142</v>
      </c>
      <c r="P31" s="9">
        <f>AVERAGE(O31:O32)</f>
        <v>236.04862310845837</v>
      </c>
      <c r="Q31">
        <f>((P31/10)*100)/$P$11</f>
        <v>1.7283901936968847E-2</v>
      </c>
      <c r="R31">
        <f>Q31/Q21</f>
        <v>5.0226670646090904E-3</v>
      </c>
    </row>
    <row r="32" spans="1:18" ht="15.75" x14ac:dyDescent="0.25">
      <c r="A32" s="51"/>
      <c r="B32" s="47"/>
      <c r="C32" s="3" t="s">
        <v>0</v>
      </c>
      <c r="D32" s="4">
        <v>34.697290713823499</v>
      </c>
      <c r="E32" s="7">
        <f t="shared" si="0"/>
        <v>39.470674996747931</v>
      </c>
      <c r="K32" s="51"/>
      <c r="L32" s="47"/>
      <c r="M32" s="3" t="s">
        <v>0</v>
      </c>
      <c r="N32" s="4">
        <v>31.806643876286198</v>
      </c>
      <c r="O32" s="7">
        <f t="shared" si="1"/>
        <v>292.71566068204532</v>
      </c>
    </row>
    <row r="33" spans="1:18" ht="15.75" x14ac:dyDescent="0.25">
      <c r="A33" s="51"/>
      <c r="B33" s="48" t="s">
        <v>11</v>
      </c>
      <c r="C33" s="3"/>
      <c r="D33" s="4">
        <v>35.895691005713701</v>
      </c>
      <c r="E33" s="7">
        <f t="shared" si="0"/>
        <v>17.199670171094265</v>
      </c>
      <c r="F33" s="9">
        <f>AVERAGE(E33:E34)</f>
        <v>25.508413574984289</v>
      </c>
      <c r="G33">
        <f>F33/F13</f>
        <v>3.7048155222077061E-4</v>
      </c>
      <c r="H33">
        <f>G33/G23</f>
        <v>2.4898759744979742E-4</v>
      </c>
      <c r="K33" s="51"/>
      <c r="L33" s="48" t="s">
        <v>11</v>
      </c>
      <c r="M33" s="3"/>
      <c r="N33" s="4">
        <v>32.734719227645002</v>
      </c>
      <c r="O33" s="7">
        <f t="shared" si="1"/>
        <v>153.83935111251341</v>
      </c>
      <c r="P33" s="9">
        <f>AVERAGE(O33:O34)</f>
        <v>162.59791291423781</v>
      </c>
      <c r="Q33">
        <f>((P33/10)*100)/$P$13</f>
        <v>1.0926316256723625E-2</v>
      </c>
      <c r="R33">
        <f>Q33/Q23</f>
        <v>1.4842611182967803E-2</v>
      </c>
    </row>
    <row r="34" spans="1:18" ht="16.5" thickBot="1" x14ac:dyDescent="0.3">
      <c r="A34" s="52"/>
      <c r="B34" s="49"/>
      <c r="C34" s="5"/>
      <c r="D34" s="6">
        <v>34.920316528182198</v>
      </c>
      <c r="E34" s="7">
        <f t="shared" si="0"/>
        <v>33.817156978874308</v>
      </c>
      <c r="F34" s="9"/>
      <c r="K34" s="52"/>
      <c r="L34" s="49"/>
      <c r="M34" s="5"/>
      <c r="N34" s="6">
        <v>32.579143105008797</v>
      </c>
      <c r="O34" s="7">
        <f t="shared" si="1"/>
        <v>171.35647471596221</v>
      </c>
      <c r="P34" s="9"/>
    </row>
    <row r="35" spans="1:18" ht="15.75" customHeight="1" thickTop="1" x14ac:dyDescent="0.25">
      <c r="E35" s="7"/>
      <c r="F35" s="7"/>
      <c r="K35" s="20"/>
      <c r="L35" s="20"/>
      <c r="M35" s="20"/>
      <c r="N35" s="21"/>
      <c r="O35" s="7"/>
    </row>
    <row r="36" spans="1:18" ht="15" customHeight="1" x14ac:dyDescent="0.25">
      <c r="K36" s="20"/>
      <c r="L36" s="20"/>
      <c r="M36" s="20"/>
      <c r="N36" s="21"/>
      <c r="O36" s="7"/>
    </row>
    <row r="37" spans="1:18" ht="15" customHeight="1" x14ac:dyDescent="0.25">
      <c r="K37" s="20"/>
      <c r="L37" s="20"/>
      <c r="M37" s="20"/>
      <c r="N37" s="21"/>
      <c r="O37" s="7"/>
    </row>
    <row r="38" spans="1:18" ht="15.75" customHeight="1" thickBot="1" x14ac:dyDescent="0.3">
      <c r="K38" s="22"/>
      <c r="L38" s="22"/>
      <c r="M38" s="22"/>
      <c r="N38" s="23"/>
      <c r="O38" s="7"/>
    </row>
    <row r="39" spans="1:18" ht="15.75" thickTop="1" x14ac:dyDescent="0.25"/>
  </sheetData>
  <mergeCells count="38">
    <mergeCell ref="B33:B34"/>
    <mergeCell ref="L33:L34"/>
    <mergeCell ref="A25:A34"/>
    <mergeCell ref="B25:B26"/>
    <mergeCell ref="K25:K34"/>
    <mergeCell ref="L25:L26"/>
    <mergeCell ref="B27:B28"/>
    <mergeCell ref="L27:L28"/>
    <mergeCell ref="B29:B30"/>
    <mergeCell ref="L29:L30"/>
    <mergeCell ref="B31:B32"/>
    <mergeCell ref="L31:L32"/>
    <mergeCell ref="A15:A24"/>
    <mergeCell ref="B15:B16"/>
    <mergeCell ref="K15:K24"/>
    <mergeCell ref="L15:L16"/>
    <mergeCell ref="B17:B18"/>
    <mergeCell ref="L17:L18"/>
    <mergeCell ref="B19:B20"/>
    <mergeCell ref="L19:L20"/>
    <mergeCell ref="B21:B22"/>
    <mergeCell ref="L21:L22"/>
    <mergeCell ref="B23:B24"/>
    <mergeCell ref="L23:L24"/>
    <mergeCell ref="B4:D4"/>
    <mergeCell ref="L4:N4"/>
    <mergeCell ref="A5:A14"/>
    <mergeCell ref="B5:B6"/>
    <mergeCell ref="K5:K14"/>
    <mergeCell ref="L5:L6"/>
    <mergeCell ref="B7:B8"/>
    <mergeCell ref="L7:L8"/>
    <mergeCell ref="B9:B10"/>
    <mergeCell ref="L9:L10"/>
    <mergeCell ref="B11:B12"/>
    <mergeCell ref="L11:L12"/>
    <mergeCell ref="B13:B14"/>
    <mergeCell ref="L13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opLeftCell="C7" zoomScale="55" zoomScaleNormal="55" workbookViewId="0">
      <selection activeCell="H30" sqref="H30:H41"/>
    </sheetView>
  </sheetViews>
  <sheetFormatPr baseColWidth="10" defaultRowHeight="15" x14ac:dyDescent="0.25"/>
  <cols>
    <col min="1" max="1" width="23.5703125" customWidth="1"/>
    <col min="2" max="2" width="25.5703125" customWidth="1"/>
    <col min="4" max="4" width="11.5703125" bestFit="1" customWidth="1"/>
    <col min="5" max="5" width="18.7109375" bestFit="1" customWidth="1"/>
    <col min="6" max="6" width="22.42578125" customWidth="1"/>
    <col min="7" max="7" width="14.140625" customWidth="1"/>
    <col min="8" max="8" width="17.7109375" customWidth="1"/>
    <col min="9" max="9" width="13.7109375" customWidth="1"/>
    <col min="11" max="11" width="15.28515625" customWidth="1"/>
    <col min="12" max="12" width="20.140625" customWidth="1"/>
    <col min="14" max="14" width="16.140625" customWidth="1"/>
    <col min="15" max="15" width="20.85546875" customWidth="1"/>
    <col min="16" max="16" width="21.28515625" customWidth="1"/>
    <col min="17" max="17" width="21" customWidth="1"/>
    <col min="21" max="21" width="10.140625" customWidth="1"/>
    <col min="27" max="27" width="22.140625" customWidth="1"/>
  </cols>
  <sheetData>
    <row r="1" spans="1:30" s="10" customFormat="1" ht="16.5" thickTop="1" thickBot="1" x14ac:dyDescent="0.3">
      <c r="A1" s="10" t="s">
        <v>25</v>
      </c>
      <c r="W1" s="40" t="s">
        <v>17</v>
      </c>
      <c r="X1" s="41"/>
      <c r="Y1" s="42"/>
    </row>
    <row r="2" spans="1:30" ht="17.25" thickTop="1" thickBot="1" x14ac:dyDescent="0.3">
      <c r="A2" s="11"/>
      <c r="B2" s="40" t="s">
        <v>3</v>
      </c>
      <c r="C2" s="41"/>
      <c r="D2" s="42"/>
      <c r="E2" s="8" t="s">
        <v>4</v>
      </c>
      <c r="F2" s="8" t="s">
        <v>23</v>
      </c>
      <c r="G2" s="8" t="s">
        <v>6</v>
      </c>
      <c r="H2" s="8"/>
      <c r="I2" s="8"/>
      <c r="J2" s="8"/>
      <c r="K2" s="11">
        <v>43168</v>
      </c>
      <c r="L2" s="40" t="s">
        <v>14</v>
      </c>
      <c r="M2" s="41"/>
      <c r="N2" s="42"/>
      <c r="O2" s="8" t="s">
        <v>4</v>
      </c>
      <c r="P2" s="8" t="s">
        <v>5</v>
      </c>
      <c r="Q2" s="8" t="s">
        <v>6</v>
      </c>
      <c r="V2" s="43" t="s">
        <v>1</v>
      </c>
      <c r="W2" s="46" t="s">
        <v>7</v>
      </c>
      <c r="X2" s="1" t="s">
        <v>0</v>
      </c>
      <c r="Y2" s="2">
        <v>23.916001356537699</v>
      </c>
      <c r="Z2" s="7">
        <f>2^(40-Y2)</f>
        <v>69465.000296123559</v>
      </c>
      <c r="AA2" s="9">
        <f>AVERAGE(Z2:Z3)</f>
        <v>66423.182613172583</v>
      </c>
      <c r="AB2">
        <f>((AA2/10)*100)/AA2</f>
        <v>10</v>
      </c>
    </row>
    <row r="3" spans="1:30" ht="16.5" thickTop="1" x14ac:dyDescent="0.25">
      <c r="A3" s="43" t="s">
        <v>1</v>
      </c>
      <c r="B3" s="46" t="s">
        <v>7</v>
      </c>
      <c r="C3" s="1" t="s">
        <v>0</v>
      </c>
      <c r="D3" s="2">
        <v>24.850741345668599</v>
      </c>
      <c r="E3" s="7">
        <f>2^(40-D3)</f>
        <v>36339.694086552416</v>
      </c>
      <c r="F3" s="9">
        <f>AVERAGE(E3:E4)</f>
        <v>34812.258697106226</v>
      </c>
      <c r="G3">
        <f>((F3/10)*100)/$F$3</f>
        <v>10</v>
      </c>
      <c r="K3" s="43" t="s">
        <v>1</v>
      </c>
      <c r="L3" s="46" t="s">
        <v>7</v>
      </c>
      <c r="M3" s="1"/>
      <c r="N3" s="2">
        <v>32.6</v>
      </c>
      <c r="O3" s="7">
        <f>2^(40-N3)</f>
        <v>168.89701257893029</v>
      </c>
      <c r="P3" s="9">
        <f>AVERAGE(O3:O4)</f>
        <v>168.92833958540359</v>
      </c>
      <c r="Q3">
        <f>((P3/10)*100)/$P$3</f>
        <v>9.9999999999999982</v>
      </c>
      <c r="V3" s="44"/>
      <c r="W3" s="47"/>
      <c r="X3" s="3" t="s">
        <v>0</v>
      </c>
      <c r="Y3" s="4">
        <v>24.048228891672998</v>
      </c>
      <c r="Z3" s="7">
        <f>2^(40-Y3)</f>
        <v>63381.364930221607</v>
      </c>
      <c r="AA3" s="8"/>
    </row>
    <row r="4" spans="1:30" ht="15.75" x14ac:dyDescent="0.25">
      <c r="A4" s="44"/>
      <c r="B4" s="47"/>
      <c r="C4" s="3" t="s">
        <v>0</v>
      </c>
      <c r="D4" s="4">
        <v>24.977423110714501</v>
      </c>
      <c r="E4" s="7">
        <f>2^(40-D4)</f>
        <v>33284.82330766003</v>
      </c>
      <c r="F4" s="8"/>
      <c r="K4" s="44"/>
      <c r="L4" s="47"/>
      <c r="M4" s="3" t="s">
        <v>0</v>
      </c>
      <c r="N4" s="4">
        <v>32.599464917283697</v>
      </c>
      <c r="O4" s="7">
        <f>2^(40-N4)</f>
        <v>168.95966659187687</v>
      </c>
      <c r="P4" s="8"/>
      <c r="V4" s="44"/>
      <c r="W4" s="48" t="s">
        <v>12</v>
      </c>
      <c r="X4" s="3" t="s">
        <v>0</v>
      </c>
      <c r="Y4" s="4">
        <v>23.682897951119099</v>
      </c>
      <c r="Z4" s="7">
        <f t="shared" ref="Z4:Z13" si="0">2^(40-Y4)</f>
        <v>81646.422313544041</v>
      </c>
      <c r="AA4" s="9">
        <f>AVERAGE(Z4:Z5)</f>
        <v>78909.229471389292</v>
      </c>
      <c r="AB4">
        <f>((AA4/10)*100)/AA4</f>
        <v>10</v>
      </c>
    </row>
    <row r="5" spans="1:30" ht="15.75" x14ac:dyDescent="0.25">
      <c r="A5" s="44"/>
      <c r="B5" s="48" t="s">
        <v>12</v>
      </c>
      <c r="C5" s="3" t="s">
        <v>0</v>
      </c>
      <c r="D5" s="4">
        <v>25.552209389192502</v>
      </c>
      <c r="E5" s="7">
        <f t="shared" ref="E5:E14" si="1">2^(40-D5)</f>
        <v>22346.954509538456</v>
      </c>
      <c r="F5" s="9">
        <f>AVERAGE(E5:E6)</f>
        <v>23228.273711272603</v>
      </c>
      <c r="G5">
        <f>((F5/10)*100)/$F$5</f>
        <v>10.000000000000002</v>
      </c>
      <c r="K5" s="44"/>
      <c r="L5" s="48" t="s">
        <v>12</v>
      </c>
      <c r="M5" s="3" t="s">
        <v>0</v>
      </c>
      <c r="N5" s="4">
        <v>32.819373484704002</v>
      </c>
      <c r="O5" s="7">
        <f t="shared" ref="O5:O14" si="2">2^(40-N5)</f>
        <v>145.07212372147367</v>
      </c>
      <c r="P5" s="9">
        <f>AVERAGE(O5:O6)</f>
        <v>168.11223306462455</v>
      </c>
      <c r="Q5">
        <f>((P5/10)*100)/$P$5</f>
        <v>10</v>
      </c>
      <c r="V5" s="44"/>
      <c r="W5" s="47"/>
      <c r="X5" s="3" t="s">
        <v>0</v>
      </c>
      <c r="Y5" s="4">
        <v>23.783026150559699</v>
      </c>
      <c r="Z5" s="7">
        <f t="shared" si="0"/>
        <v>76172.036629234557</v>
      </c>
      <c r="AA5" s="8"/>
    </row>
    <row r="6" spans="1:30" ht="15.75" x14ac:dyDescent="0.25">
      <c r="A6" s="44"/>
      <c r="B6" s="47"/>
      <c r="C6" s="3" t="s">
        <v>0</v>
      </c>
      <c r="D6" s="4">
        <v>25.442680329001799</v>
      </c>
      <c r="E6" s="7">
        <f t="shared" si="1"/>
        <v>24109.592913006749</v>
      </c>
      <c r="F6" s="8"/>
      <c r="K6" s="44"/>
      <c r="L6" s="47"/>
      <c r="M6" s="3" t="s">
        <v>0</v>
      </c>
      <c r="N6" s="4">
        <v>32.421420930955797</v>
      </c>
      <c r="O6" s="7">
        <f t="shared" si="2"/>
        <v>191.15234240777545</v>
      </c>
      <c r="P6" s="8"/>
      <c r="V6" s="44"/>
      <c r="W6" s="48" t="s">
        <v>8</v>
      </c>
      <c r="X6" s="3" t="s">
        <v>0</v>
      </c>
      <c r="Y6" s="4">
        <v>23.606897150903901</v>
      </c>
      <c r="Z6" s="7">
        <f t="shared" si="0"/>
        <v>86062.841239277026</v>
      </c>
      <c r="AA6" s="9">
        <f>AVERAGE(Z6:Z7)</f>
        <v>83727.197775570763</v>
      </c>
      <c r="AB6">
        <f>((AA6/10)*100)/AA6</f>
        <v>10</v>
      </c>
    </row>
    <row r="7" spans="1:30" ht="15.75" x14ac:dyDescent="0.25">
      <c r="A7" s="44"/>
      <c r="B7" s="48" t="s">
        <v>8</v>
      </c>
      <c r="C7" s="3" t="s">
        <v>0</v>
      </c>
      <c r="D7" s="4">
        <v>25.034318555997299</v>
      </c>
      <c r="E7" s="7">
        <f t="shared" si="1"/>
        <v>31997.719002480721</v>
      </c>
      <c r="F7" s="9">
        <f>AVERAGE(E7:E8)</f>
        <v>32319.794259627841</v>
      </c>
      <c r="G7">
        <f>((F7/10)*100)/$F$7</f>
        <v>10.000000000000002</v>
      </c>
      <c r="K7" s="44"/>
      <c r="L7" s="48" t="s">
        <v>8</v>
      </c>
      <c r="M7" s="3"/>
      <c r="N7" s="4">
        <v>32.57</v>
      </c>
      <c r="O7" s="7">
        <f t="shared" si="2"/>
        <v>172.44589783880829</v>
      </c>
      <c r="P7" s="9">
        <f>AVERAGE(O7:O8)</f>
        <v>172.68375640163714</v>
      </c>
      <c r="Q7">
        <f>((P7/10)*100)/$P$7</f>
        <v>10</v>
      </c>
      <c r="V7" s="44"/>
      <c r="W7" s="47"/>
      <c r="X7" s="3" t="s">
        <v>0</v>
      </c>
      <c r="Y7" s="4">
        <v>23.687408521100799</v>
      </c>
      <c r="Z7" s="7">
        <f t="shared" si="0"/>
        <v>81391.554311864485</v>
      </c>
      <c r="AA7" s="8"/>
    </row>
    <row r="8" spans="1:30" ht="15.75" x14ac:dyDescent="0.25">
      <c r="A8" s="44"/>
      <c r="B8" s="47"/>
      <c r="C8" s="3" t="s">
        <v>0</v>
      </c>
      <c r="D8" s="4">
        <v>25.005563932462799</v>
      </c>
      <c r="E8" s="7">
        <f t="shared" si="1"/>
        <v>32641.869516774961</v>
      </c>
      <c r="F8" s="8"/>
      <c r="K8" s="44"/>
      <c r="L8" s="47"/>
      <c r="M8" s="3" t="s">
        <v>0</v>
      </c>
      <c r="N8" s="4">
        <v>32.566025595073903</v>
      </c>
      <c r="O8" s="7">
        <f t="shared" si="2"/>
        <v>172.92161496446602</v>
      </c>
      <c r="P8" s="8"/>
      <c r="V8" s="44"/>
      <c r="W8" s="48" t="s">
        <v>9</v>
      </c>
      <c r="X8" s="3" t="s">
        <v>0</v>
      </c>
      <c r="Y8" s="4">
        <v>23.576400462462299</v>
      </c>
      <c r="Z8" s="7">
        <f t="shared" si="0"/>
        <v>87901.461825775477</v>
      </c>
      <c r="AA8" s="9">
        <f>AVERAGE(Z8:Z9)</f>
        <v>88115.506403949286</v>
      </c>
      <c r="AB8">
        <f>((AA8/10)*100)/AA8</f>
        <v>10.000000000000002</v>
      </c>
    </row>
    <row r="9" spans="1:30" ht="15.75" x14ac:dyDescent="0.25">
      <c r="A9" s="44"/>
      <c r="B9" s="48" t="s">
        <v>9</v>
      </c>
      <c r="C9" s="3" t="s">
        <v>0</v>
      </c>
      <c r="D9" s="4">
        <v>24.8276718163388</v>
      </c>
      <c r="E9" s="7">
        <f t="shared" si="1"/>
        <v>36925.457711673087</v>
      </c>
      <c r="F9" s="9">
        <f>AVERAGE(E9:E10)</f>
        <v>35638.234429821081</v>
      </c>
      <c r="G9">
        <f>((F9/10)*100)/$F$9</f>
        <v>10</v>
      </c>
      <c r="K9" s="44"/>
      <c r="L9" s="48" t="s">
        <v>9</v>
      </c>
      <c r="M9" s="3" t="s">
        <v>0</v>
      </c>
      <c r="N9" s="4">
        <v>32.568070186104499</v>
      </c>
      <c r="O9" s="7">
        <f t="shared" si="2"/>
        <v>172.67672358933009</v>
      </c>
      <c r="P9" s="9">
        <f>AVERAGE(O9:O10)</f>
        <v>153.11088107461742</v>
      </c>
      <c r="Q9">
        <f>((P9/10)*100)/$P$9</f>
        <v>10</v>
      </c>
      <c r="V9" s="44"/>
      <c r="W9" s="47"/>
      <c r="X9" s="3" t="s">
        <v>0</v>
      </c>
      <c r="Y9" s="4">
        <v>23.569391442791499</v>
      </c>
      <c r="Z9" s="7">
        <f t="shared" si="0"/>
        <v>88329.550982123095</v>
      </c>
    </row>
    <row r="10" spans="1:30" ht="15.75" x14ac:dyDescent="0.25">
      <c r="A10" s="44"/>
      <c r="B10" s="47"/>
      <c r="C10" s="3" t="s">
        <v>0</v>
      </c>
      <c r="D10" s="4">
        <v>24.9319350539635</v>
      </c>
      <c r="E10" s="7">
        <f t="shared" si="1"/>
        <v>34351.011147969068</v>
      </c>
      <c r="K10" s="44"/>
      <c r="L10" s="47"/>
      <c r="M10" s="3" t="s">
        <v>0</v>
      </c>
      <c r="N10" s="4">
        <v>32.938817431990799</v>
      </c>
      <c r="O10" s="7">
        <f t="shared" si="2"/>
        <v>133.54503855990475</v>
      </c>
      <c r="V10" s="44"/>
      <c r="W10" s="48" t="s">
        <v>10</v>
      </c>
      <c r="X10" s="3"/>
      <c r="Y10" s="4">
        <v>23.967543410903598</v>
      </c>
      <c r="Z10" s="7">
        <f t="shared" si="0"/>
        <v>67027.085788638462</v>
      </c>
      <c r="AA10" s="9">
        <f>AVERAGE(Z10:Z11)</f>
        <v>70940.963760779952</v>
      </c>
      <c r="AB10">
        <f>((AA10/10)*100)/AA10</f>
        <v>10</v>
      </c>
    </row>
    <row r="11" spans="1:30" ht="15.75" x14ac:dyDescent="0.25">
      <c r="A11" s="44"/>
      <c r="B11" s="48" t="s">
        <v>10</v>
      </c>
      <c r="C11" s="3"/>
      <c r="D11" s="4">
        <v>25.192095487169901</v>
      </c>
      <c r="E11" s="7">
        <f t="shared" si="1"/>
        <v>28682.92460154209</v>
      </c>
      <c r="F11" s="9">
        <f>AVERAGE(E11:E12)</f>
        <v>28284.787513416137</v>
      </c>
      <c r="G11">
        <f>((F11/10)*100)/$F$11</f>
        <v>10</v>
      </c>
      <c r="K11" s="44"/>
      <c r="L11" s="48" t="s">
        <v>10</v>
      </c>
      <c r="M11" s="3"/>
      <c r="N11" s="4">
        <v>32.117354605897603</v>
      </c>
      <c r="O11" s="7">
        <f t="shared" si="2"/>
        <v>236.00038355938378</v>
      </c>
      <c r="P11" s="9">
        <f>AVERAGE(O11:O12)</f>
        <v>235.78421105967612</v>
      </c>
      <c r="Q11">
        <f>((P11/10)*100)/$P$11</f>
        <v>10</v>
      </c>
      <c r="V11" s="44"/>
      <c r="W11" s="47"/>
      <c r="X11" s="3"/>
      <c r="Y11" s="4">
        <v>23.8081919852869</v>
      </c>
      <c r="Z11" s="7">
        <f t="shared" si="0"/>
        <v>74854.841732921443</v>
      </c>
    </row>
    <row r="12" spans="1:30" ht="15.75" x14ac:dyDescent="0.25">
      <c r="A12" s="44"/>
      <c r="B12" s="47"/>
      <c r="C12" s="3"/>
      <c r="D12" s="4">
        <v>25.232712963425001</v>
      </c>
      <c r="E12" s="7">
        <f t="shared" si="1"/>
        <v>27886.650425290183</v>
      </c>
      <c r="K12" s="44"/>
      <c r="L12" s="47"/>
      <c r="M12" s="3"/>
      <c r="N12" s="4">
        <v>32.119999999999997</v>
      </c>
      <c r="O12" s="7">
        <f t="shared" si="2"/>
        <v>235.56803855996847</v>
      </c>
      <c r="V12" s="44"/>
      <c r="W12" s="48" t="s">
        <v>11</v>
      </c>
      <c r="X12" s="3" t="s">
        <v>0</v>
      </c>
      <c r="Y12" s="4">
        <v>23.703892670140799</v>
      </c>
      <c r="Z12" s="7">
        <f t="shared" si="0"/>
        <v>80466.871922645892</v>
      </c>
      <c r="AA12" s="9">
        <f>AVERAGE(Z12:Z13)</f>
        <v>79469.244183855932</v>
      </c>
      <c r="AB12">
        <f>((AA12/10)*100)/AA12</f>
        <v>10</v>
      </c>
    </row>
    <row r="13" spans="1:30" ht="16.5" thickBot="1" x14ac:dyDescent="0.3">
      <c r="A13" s="44"/>
      <c r="B13" s="48" t="s">
        <v>11</v>
      </c>
      <c r="C13" s="3" t="s">
        <v>0</v>
      </c>
      <c r="D13" s="4">
        <v>24.982040048300099</v>
      </c>
      <c r="E13" s="7">
        <f t="shared" si="1"/>
        <v>33178.474901039364</v>
      </c>
      <c r="F13" s="9">
        <f>AVERAGE(E13:E14)</f>
        <v>32233.061568141718</v>
      </c>
      <c r="G13">
        <f>((F13/10)*100)/$F$13</f>
        <v>10.000000000000002</v>
      </c>
      <c r="K13" s="44"/>
      <c r="L13" s="48" t="s">
        <v>11</v>
      </c>
      <c r="M13" s="3" t="s">
        <v>0</v>
      </c>
      <c r="N13" s="4">
        <v>32.4209316544339</v>
      </c>
      <c r="O13" s="7">
        <f t="shared" si="2"/>
        <v>191.21718092990326</v>
      </c>
      <c r="P13" s="9">
        <f>AVERAGE(O13:O14)</f>
        <v>370.68274012329073</v>
      </c>
      <c r="Q13">
        <f>((P13/10)*100)/$P$13</f>
        <v>10</v>
      </c>
      <c r="V13" s="45"/>
      <c r="W13" s="49"/>
      <c r="X13" s="5" t="s">
        <v>0</v>
      </c>
      <c r="Y13" s="6">
        <v>23.7401167017169</v>
      </c>
      <c r="Z13" s="7">
        <f t="shared" si="0"/>
        <v>78471.616445065971</v>
      </c>
    </row>
    <row r="14" spans="1:30" ht="17.25" thickTop="1" thickBot="1" x14ac:dyDescent="0.3">
      <c r="A14" s="45"/>
      <c r="B14" s="49"/>
      <c r="C14" s="5" t="s">
        <v>0</v>
      </c>
      <c r="D14" s="6">
        <v>25.0666943992914</v>
      </c>
      <c r="E14" s="7">
        <f t="shared" si="1"/>
        <v>31287.648235244069</v>
      </c>
      <c r="K14" s="45"/>
      <c r="L14" s="49"/>
      <c r="M14" s="5" t="s">
        <v>0</v>
      </c>
      <c r="N14" s="6">
        <v>30.896323242770499</v>
      </c>
      <c r="O14" s="7">
        <f t="shared" si="2"/>
        <v>550.14829931667816</v>
      </c>
      <c r="Z14" s="7"/>
      <c r="AA14" s="9"/>
    </row>
    <row r="15" spans="1:30" ht="17.25" customHeight="1" thickTop="1" thickBot="1" x14ac:dyDescent="0.35">
      <c r="E15" s="7"/>
      <c r="F15" s="9"/>
      <c r="I15" s="24"/>
      <c r="O15" s="7"/>
      <c r="P15" s="9"/>
      <c r="V15" s="11"/>
      <c r="W15" s="40" t="s">
        <v>17</v>
      </c>
      <c r="X15" s="41"/>
      <c r="Y15" s="42"/>
      <c r="Z15" s="8" t="s">
        <v>4</v>
      </c>
      <c r="AA15" s="8" t="s">
        <v>23</v>
      </c>
      <c r="AB15" s="33" t="s">
        <v>6</v>
      </c>
      <c r="AC15" s="18" t="s">
        <v>15</v>
      </c>
      <c r="AD15" s="18" t="s">
        <v>16</v>
      </c>
    </row>
    <row r="16" spans="1:30" ht="17.25" customHeight="1" thickTop="1" thickBot="1" x14ac:dyDescent="0.35">
      <c r="A16" s="11"/>
      <c r="B16" s="40" t="s">
        <v>3</v>
      </c>
      <c r="C16" s="41"/>
      <c r="D16" s="42"/>
      <c r="E16" s="8" t="s">
        <v>4</v>
      </c>
      <c r="F16" s="8" t="s">
        <v>23</v>
      </c>
      <c r="G16" s="33" t="s">
        <v>6</v>
      </c>
      <c r="H16" s="33" t="s">
        <v>15</v>
      </c>
      <c r="I16" s="33" t="s">
        <v>22</v>
      </c>
      <c r="K16" s="11">
        <v>43168</v>
      </c>
      <c r="L16" s="40" t="s">
        <v>14</v>
      </c>
      <c r="M16" s="41"/>
      <c r="N16" s="42"/>
      <c r="O16" s="8" t="s">
        <v>4</v>
      </c>
      <c r="P16" s="8" t="s">
        <v>23</v>
      </c>
      <c r="Q16" s="33" t="s">
        <v>6</v>
      </c>
      <c r="V16" s="43" t="s">
        <v>13</v>
      </c>
      <c r="W16" s="46" t="s">
        <v>7</v>
      </c>
      <c r="X16" s="1" t="s">
        <v>0</v>
      </c>
      <c r="Y16" s="2">
        <v>25.625314098274298</v>
      </c>
      <c r="Z16" s="7">
        <f>2^(40-Y16)</f>
        <v>21242.793856720658</v>
      </c>
      <c r="AA16" s="9">
        <f>AVERAGE(Z16:Z17)</f>
        <v>20839.959928292006</v>
      </c>
      <c r="AB16">
        <f>((AA16/10)*100)/AA2</f>
        <v>3.1374527850701281</v>
      </c>
      <c r="AC16" s="24">
        <f>AB16/Q17</f>
        <v>0.11506539892103887</v>
      </c>
      <c r="AD16" s="24">
        <f>AC16/AC16</f>
        <v>1</v>
      </c>
    </row>
    <row r="17" spans="1:30" ht="16.5" thickTop="1" x14ac:dyDescent="0.25">
      <c r="A17" s="43" t="s">
        <v>13</v>
      </c>
      <c r="B17" s="46" t="s">
        <v>7</v>
      </c>
      <c r="C17" s="1" t="s">
        <v>0</v>
      </c>
      <c r="D17" s="2">
        <v>26.2236070976363</v>
      </c>
      <c r="E17" s="7">
        <f>2^(40-D17)</f>
        <v>14031.609690579427</v>
      </c>
      <c r="F17" s="9">
        <f>AVERAGE(E17:E18)</f>
        <v>13429.553062535273</v>
      </c>
      <c r="G17" s="24">
        <f>((F17/10)*100)/$F$3</f>
        <v>3.8577080503114867</v>
      </c>
      <c r="H17" s="24">
        <f>G17/Q17</f>
        <v>0.14148060421571335</v>
      </c>
      <c r="I17" s="24">
        <f>H17/H17</f>
        <v>1</v>
      </c>
      <c r="K17" s="43" t="s">
        <v>13</v>
      </c>
      <c r="L17" s="46" t="s">
        <v>7</v>
      </c>
      <c r="M17" s="1" t="s">
        <v>0</v>
      </c>
      <c r="N17" s="2">
        <v>31.149470690723501</v>
      </c>
      <c r="O17" s="7">
        <f>2^(40-N17)</f>
        <v>461.60956537166402</v>
      </c>
      <c r="P17" s="9">
        <f>AVERAGE(O17:O18)</f>
        <v>460.61169950247256</v>
      </c>
      <c r="Q17">
        <f>((P17/10)*100)/$P$3</f>
        <v>27.266691937713933</v>
      </c>
      <c r="V17" s="44"/>
      <c r="W17" s="47"/>
      <c r="X17" s="3" t="s">
        <v>0</v>
      </c>
      <c r="Y17" s="4">
        <v>25.6810952909691</v>
      </c>
      <c r="Z17" s="7">
        <f>2^(40-Y17)</f>
        <v>20437.125999863354</v>
      </c>
      <c r="AA17" s="8"/>
      <c r="AC17" s="24"/>
      <c r="AD17" s="24"/>
    </row>
    <row r="18" spans="1:30" ht="23.25" x14ac:dyDescent="0.35">
      <c r="A18" s="44"/>
      <c r="B18" s="47"/>
      <c r="C18" s="3" t="s">
        <v>0</v>
      </c>
      <c r="D18" s="4">
        <v>26.353047995930201</v>
      </c>
      <c r="E18" s="7">
        <f>2^(40-D18)</f>
        <v>12827.49643449112</v>
      </c>
      <c r="F18" s="8"/>
      <c r="G18" s="24"/>
      <c r="H18" s="24"/>
      <c r="I18" s="24"/>
      <c r="K18" s="44"/>
      <c r="L18" s="47"/>
      <c r="M18" s="3" t="s">
        <v>0</v>
      </c>
      <c r="N18" s="4">
        <v>31.155721588799601</v>
      </c>
      <c r="O18" s="7">
        <f>2^(40-N18)</f>
        <v>459.61383363328105</v>
      </c>
      <c r="P18" s="8"/>
      <c r="U18" s="17"/>
      <c r="V18" s="44"/>
      <c r="W18" s="48" t="s">
        <v>12</v>
      </c>
      <c r="X18" s="3" t="s">
        <v>0</v>
      </c>
      <c r="Y18" s="4">
        <v>27.6275866386353</v>
      </c>
      <c r="Z18" s="7">
        <f t="shared" ref="Z18:Z27" si="3">2^(40-Y18)</f>
        <v>5302.3396108855313</v>
      </c>
      <c r="AA18" s="9">
        <f>AVERAGE(Z18:Z19)</f>
        <v>5304.1654284099877</v>
      </c>
      <c r="AB18">
        <f>((AA18/10)*100)/AA4</f>
        <v>0.67218568270688261</v>
      </c>
      <c r="AC18" s="24">
        <f>AB18/Q19</f>
        <v>2.4241390563311725E-2</v>
      </c>
      <c r="AD18" s="24">
        <f>AC18/AC16</f>
        <v>0.21067489263168376</v>
      </c>
    </row>
    <row r="19" spans="1:30" ht="15.75" x14ac:dyDescent="0.25">
      <c r="A19" s="44"/>
      <c r="B19" s="48" t="s">
        <v>12</v>
      </c>
      <c r="C19" s="3" t="s">
        <v>0</v>
      </c>
      <c r="D19" s="4">
        <v>28.6890538746466</v>
      </c>
      <c r="E19" s="7">
        <f t="shared" ref="E19:E28" si="4">2^(40-D19)</f>
        <v>2540.5869506602703</v>
      </c>
      <c r="F19" s="9">
        <f>AVERAGE(E19:E20)</f>
        <v>2527.2225766097113</v>
      </c>
      <c r="G19" s="24">
        <f>((F19/10)*100)/$F$5</f>
        <v>1.0879941436987886</v>
      </c>
      <c r="H19" s="24">
        <f>G19/Q19</f>
        <v>3.9236912725942805E-2</v>
      </c>
      <c r="I19" s="24">
        <f>H19/H17</f>
        <v>0.27733068390151117</v>
      </c>
      <c r="K19" s="44"/>
      <c r="L19" s="48" t="s">
        <v>12</v>
      </c>
      <c r="M19" s="3" t="s">
        <v>0</v>
      </c>
      <c r="N19" s="4">
        <v>30.899057044230499</v>
      </c>
      <c r="O19" s="7">
        <f t="shared" ref="O19:O28" si="5">2^(40-N19)</f>
        <v>549.10679567273542</v>
      </c>
      <c r="P19" s="9">
        <f>AVERAGE(O19:O20)</f>
        <v>466.15575067276757</v>
      </c>
      <c r="Q19">
        <f>((P19/10)*100)/$P$5</f>
        <v>27.728841749045781</v>
      </c>
      <c r="V19" s="44"/>
      <c r="W19" s="47"/>
      <c r="X19" s="3" t="s">
        <v>0</v>
      </c>
      <c r="Y19" s="4">
        <v>27.626593419993199</v>
      </c>
      <c r="Z19" s="7">
        <f t="shared" si="3"/>
        <v>5305.9912459344441</v>
      </c>
      <c r="AA19" s="8"/>
      <c r="AC19" s="24"/>
      <c r="AD19" s="24"/>
    </row>
    <row r="20" spans="1:30" ht="15.75" x14ac:dyDescent="0.25">
      <c r="A20" s="44"/>
      <c r="B20" s="47"/>
      <c r="C20" s="3" t="s">
        <v>0</v>
      </c>
      <c r="D20" s="4">
        <v>28.704312440374299</v>
      </c>
      <c r="E20" s="7">
        <f t="shared" si="4"/>
        <v>2513.8582025591522</v>
      </c>
      <c r="F20" s="8"/>
      <c r="G20" s="24"/>
      <c r="H20" s="24"/>
      <c r="I20" s="24"/>
      <c r="K20" s="44"/>
      <c r="L20" s="47"/>
      <c r="M20" s="3" t="s">
        <v>0</v>
      </c>
      <c r="N20" s="4">
        <v>31.418028533052201</v>
      </c>
      <c r="O20" s="7">
        <f t="shared" si="5"/>
        <v>383.20470567279972</v>
      </c>
      <c r="P20" s="8"/>
      <c r="V20" s="44"/>
      <c r="W20" s="48" t="s">
        <v>8</v>
      </c>
      <c r="X20" s="3" t="s">
        <v>0</v>
      </c>
      <c r="Y20" s="4">
        <v>25.279497613728601</v>
      </c>
      <c r="Z20" s="7">
        <f t="shared" si="3"/>
        <v>26996.82985917636</v>
      </c>
      <c r="AA20" s="9">
        <f>AVERAGE(Z20:Z21)</f>
        <v>26034.990690279283</v>
      </c>
      <c r="AB20">
        <f>((AA20/10)*100)/AA6</f>
        <v>3.109502214568987</v>
      </c>
      <c r="AC20" s="24">
        <f>AB20/Q21</f>
        <v>9.8571205024363506E-2</v>
      </c>
      <c r="AD20" s="24">
        <f>AC20/AC16</f>
        <v>0.85665374603190536</v>
      </c>
    </row>
    <row r="21" spans="1:30" ht="15.75" x14ac:dyDescent="0.25">
      <c r="A21" s="44"/>
      <c r="B21" s="48" t="s">
        <v>8</v>
      </c>
      <c r="C21" s="3" t="s">
        <v>0</v>
      </c>
      <c r="D21" s="4">
        <v>25.664646033836402</v>
      </c>
      <c r="E21" s="7">
        <f t="shared" si="4"/>
        <v>20671.478604839431</v>
      </c>
      <c r="F21" s="9">
        <f>AVERAGE(E21:E22)</f>
        <v>19993.781507348787</v>
      </c>
      <c r="G21" s="24">
        <f>((F21/10)*100)/$F$7</f>
        <v>6.1862341532055947</v>
      </c>
      <c r="H21" s="24">
        <f>G21/Q21</f>
        <v>0.19610359246162221</v>
      </c>
      <c r="I21" s="24">
        <f>H21/H17</f>
        <v>1.3860811066556233</v>
      </c>
      <c r="K21" s="44"/>
      <c r="L21" s="48" t="s">
        <v>8</v>
      </c>
      <c r="M21" s="3" t="s">
        <v>0</v>
      </c>
      <c r="N21" s="4">
        <v>30.949037973803701</v>
      </c>
      <c r="O21" s="7">
        <f t="shared" si="5"/>
        <v>530.40921362736515</v>
      </c>
      <c r="P21" s="9">
        <f>AVERAGE(O21:O22)</f>
        <v>544.74379492293269</v>
      </c>
      <c r="Q21">
        <f>((P21/10)*100)/$P$7</f>
        <v>31.545746182167726</v>
      </c>
      <c r="V21" s="44"/>
      <c r="W21" s="47"/>
      <c r="X21" s="3" t="s">
        <v>0</v>
      </c>
      <c r="Y21" s="4">
        <v>25.386144276113001</v>
      </c>
      <c r="Z21" s="7">
        <f t="shared" si="3"/>
        <v>25073.151521382206</v>
      </c>
      <c r="AA21" s="8"/>
      <c r="AC21" s="24"/>
      <c r="AD21" s="24"/>
    </row>
    <row r="22" spans="1:30" ht="15.75" x14ac:dyDescent="0.25">
      <c r="A22" s="44"/>
      <c r="B22" s="47"/>
      <c r="C22" s="3" t="s">
        <v>0</v>
      </c>
      <c r="D22" s="4">
        <v>25.762484947343101</v>
      </c>
      <c r="E22" s="7">
        <f t="shared" si="4"/>
        <v>19316.08440985814</v>
      </c>
      <c r="F22" s="8"/>
      <c r="G22" s="24"/>
      <c r="H22" s="24"/>
      <c r="I22" s="24"/>
      <c r="K22" s="44"/>
      <c r="L22" s="47"/>
      <c r="M22" s="3" t="s">
        <v>0</v>
      </c>
      <c r="N22" s="4">
        <v>30.8730932640877</v>
      </c>
      <c r="O22" s="7">
        <f t="shared" si="5"/>
        <v>559.07837621850035</v>
      </c>
      <c r="P22" s="8"/>
      <c r="V22" s="44"/>
      <c r="W22" s="48" t="s">
        <v>9</v>
      </c>
      <c r="X22" s="3" t="s">
        <v>0</v>
      </c>
      <c r="Y22" s="4">
        <v>26.575900464168399</v>
      </c>
      <c r="Z22" s="7">
        <f t="shared" si="3"/>
        <v>10991.491415835013</v>
      </c>
      <c r="AA22" s="9">
        <f>AVERAGE(Z22:Z23)</f>
        <v>10588.235494511136</v>
      </c>
      <c r="AB22">
        <f>((AA22/10)*100)/AA8</f>
        <v>1.2016313503291149</v>
      </c>
      <c r="AC22" s="24">
        <f>AB22/Q23</f>
        <v>4.352783696320911E-2</v>
      </c>
      <c r="AD22" s="24">
        <f>AC22/AC22</f>
        <v>1</v>
      </c>
    </row>
    <row r="23" spans="1:30" ht="15.75" x14ac:dyDescent="0.25">
      <c r="A23" s="44"/>
      <c r="B23" s="48" t="s">
        <v>9</v>
      </c>
      <c r="C23" s="3" t="s">
        <v>0</v>
      </c>
      <c r="D23" s="4">
        <v>26.856017795127102</v>
      </c>
      <c r="E23" s="7">
        <f t="shared" si="4"/>
        <v>9051.7574086035729</v>
      </c>
      <c r="F23" s="9">
        <f>AVERAGE(E23:E24)</f>
        <v>8929.6367814547848</v>
      </c>
      <c r="G23" s="24">
        <f>((F23/10)*100)/$F$9</f>
        <v>2.5056338857187361</v>
      </c>
      <c r="H23" s="24">
        <f>G23/Q23</f>
        <v>9.0763962871961937E-2</v>
      </c>
      <c r="I23" s="24">
        <f>H23/H23</f>
        <v>1</v>
      </c>
      <c r="K23" s="44"/>
      <c r="L23" s="48" t="s">
        <v>9</v>
      </c>
      <c r="M23" s="3" t="s">
        <v>0</v>
      </c>
      <c r="N23" s="4">
        <v>31.08333208322</v>
      </c>
      <c r="O23" s="7">
        <f t="shared" si="5"/>
        <v>483.2640668472157</v>
      </c>
      <c r="P23" s="9">
        <f>AVERAGE(O23:O24)</f>
        <v>422.67856069043876</v>
      </c>
      <c r="Q23">
        <f>((P23/10)*100)/$P$9</f>
        <v>27.606043262493511</v>
      </c>
      <c r="V23" s="44"/>
      <c r="W23" s="47"/>
      <c r="X23" s="3" t="s">
        <v>0</v>
      </c>
      <c r="Y23" s="4">
        <v>26.685844533587201</v>
      </c>
      <c r="Z23" s="7">
        <f t="shared" si="3"/>
        <v>10184.97957318726</v>
      </c>
      <c r="AC23" s="24"/>
      <c r="AD23" s="24"/>
    </row>
    <row r="24" spans="1:30" ht="15.75" x14ac:dyDescent="0.25">
      <c r="A24" s="44"/>
      <c r="B24" s="47"/>
      <c r="C24" s="3" t="s">
        <v>0</v>
      </c>
      <c r="D24" s="4">
        <v>26.895480499496099</v>
      </c>
      <c r="E24" s="7">
        <f t="shared" si="4"/>
        <v>8807.5161543059949</v>
      </c>
      <c r="G24" s="24"/>
      <c r="H24" s="24"/>
      <c r="I24" s="24"/>
      <c r="K24" s="44"/>
      <c r="L24" s="47"/>
      <c r="M24" s="3" t="s">
        <v>0</v>
      </c>
      <c r="N24" s="4">
        <v>31.499783306114701</v>
      </c>
      <c r="O24" s="7">
        <f t="shared" si="5"/>
        <v>362.09305453366181</v>
      </c>
      <c r="V24" s="44"/>
      <c r="W24" s="48" t="s">
        <v>10</v>
      </c>
      <c r="X24" s="3"/>
      <c r="Y24" s="4">
        <v>25.849096597138999</v>
      </c>
      <c r="Z24" s="7">
        <f t="shared" si="3"/>
        <v>18190.573440731798</v>
      </c>
      <c r="AA24" s="9">
        <f>AVERAGE(Z24:Z25)</f>
        <v>18457.63468118012</v>
      </c>
      <c r="AB24">
        <f>((AA24/10)*100)/AA10</f>
        <v>2.6018302688163519</v>
      </c>
      <c r="AC24" s="24">
        <f>AB24/Q25</f>
        <v>0.17379366276138131</v>
      </c>
      <c r="AD24" s="24">
        <f>AC24/AC22</f>
        <v>3.9927015649382338</v>
      </c>
    </row>
    <row r="25" spans="1:30" ht="15.75" x14ac:dyDescent="0.25">
      <c r="A25" s="44"/>
      <c r="B25" s="48" t="s">
        <v>10</v>
      </c>
      <c r="C25" s="3"/>
      <c r="D25" s="4">
        <v>26.439047939044301</v>
      </c>
      <c r="E25" s="7">
        <f t="shared" si="4"/>
        <v>12085.186033359041</v>
      </c>
      <c r="F25" s="9">
        <f>AVERAGE(E25:E26)</f>
        <v>12049.086957110652</v>
      </c>
      <c r="G25" s="24">
        <f>((F25/10)*100)/$F$11</f>
        <v>4.2599177919917164</v>
      </c>
      <c r="H25" s="24">
        <f>G25/Q25</f>
        <v>0.28454842923686241</v>
      </c>
      <c r="I25" s="24">
        <f>H25/H23</f>
        <v>3.1350375218661015</v>
      </c>
      <c r="K25" s="44"/>
      <c r="L25" s="48" t="s">
        <v>10</v>
      </c>
      <c r="M25" s="3"/>
      <c r="N25" s="4">
        <v>32.210711836889899</v>
      </c>
      <c r="O25" s="7">
        <f t="shared" si="5"/>
        <v>221.21235639584168</v>
      </c>
      <c r="P25" s="9">
        <f>AVERAGE(O25:O26)</f>
        <v>352.98784057871177</v>
      </c>
      <c r="Q25">
        <f>((P25/10)*100)/$P$11</f>
        <v>14.970800588906771</v>
      </c>
      <c r="V25" s="44"/>
      <c r="W25" s="47"/>
      <c r="X25" s="3"/>
      <c r="Y25" s="4">
        <v>25.8073453301201</v>
      </c>
      <c r="Z25" s="7">
        <f t="shared" si="3"/>
        <v>18724.695921628441</v>
      </c>
      <c r="AC25" s="24"/>
      <c r="AD25" s="24"/>
    </row>
    <row r="26" spans="1:30" ht="15.75" x14ac:dyDescent="0.25">
      <c r="A26" s="44"/>
      <c r="B26" s="47"/>
      <c r="C26" s="3"/>
      <c r="D26" s="4">
        <v>26.447692596402</v>
      </c>
      <c r="E26" s="7">
        <f t="shared" si="4"/>
        <v>12012.987880862265</v>
      </c>
      <c r="G26" s="24"/>
      <c r="H26" s="24"/>
      <c r="I26" s="24"/>
      <c r="K26" s="44"/>
      <c r="L26" s="47"/>
      <c r="M26" s="3"/>
      <c r="N26" s="4">
        <v>31.078863255775101</v>
      </c>
      <c r="O26" s="7">
        <f t="shared" si="5"/>
        <v>484.76332476158188</v>
      </c>
      <c r="V26" s="44"/>
      <c r="W26" s="48" t="s">
        <v>11</v>
      </c>
      <c r="X26" s="3" t="s">
        <v>0</v>
      </c>
      <c r="Y26" s="4">
        <v>28.6421945084386</v>
      </c>
      <c r="Z26" s="7">
        <f t="shared" si="3"/>
        <v>2624.4610871726077</v>
      </c>
      <c r="AA26" s="9">
        <f>AVERAGE(Z26:Z27)</f>
        <v>2549.6926173645666</v>
      </c>
      <c r="AB26">
        <f>((AA26/10)*100)/AA12</f>
        <v>0.32084017452912095</v>
      </c>
      <c r="AC26" s="24">
        <f>AB26/Q27</f>
        <v>2.0587699593541963E-2</v>
      </c>
      <c r="AD26" s="24">
        <f>AC26/AC22</f>
        <v>0.47297777766773103</v>
      </c>
    </row>
    <row r="27" spans="1:30" ht="16.5" thickBot="1" x14ac:dyDescent="0.3">
      <c r="A27" s="44"/>
      <c r="B27" s="48" t="s">
        <v>11</v>
      </c>
      <c r="C27" s="3" t="s">
        <v>0</v>
      </c>
      <c r="D27" s="4">
        <v>29.2877813905633</v>
      </c>
      <c r="E27" s="7">
        <f t="shared" si="4"/>
        <v>1677.6413484595485</v>
      </c>
      <c r="F27" s="9">
        <f>AVERAGE(E27:E28)</f>
        <v>1705.7248749160485</v>
      </c>
      <c r="G27" s="24">
        <f>((F27/10)*100)/$F$13</f>
        <v>0.52918487786526014</v>
      </c>
      <c r="H27" s="24">
        <f>G27/Q27</f>
        <v>3.3956780228425895E-2</v>
      </c>
      <c r="I27" s="24">
        <f>H27/H23</f>
        <v>0.37412183375386254</v>
      </c>
      <c r="K27" s="44"/>
      <c r="L27" s="48" t="s">
        <v>11</v>
      </c>
      <c r="M27" s="3" t="s">
        <v>0</v>
      </c>
      <c r="N27" s="4">
        <v>30.3242236115148</v>
      </c>
      <c r="O27" s="7">
        <f t="shared" si="5"/>
        <v>817.89758201805967</v>
      </c>
      <c r="P27" s="9">
        <f>AVERAGE(O27:O28)</f>
        <v>577.67461826281863</v>
      </c>
      <c r="Q27">
        <f>((P27/10)*100)/$P$13</f>
        <v>15.584071113499416</v>
      </c>
      <c r="V27" s="45"/>
      <c r="W27" s="49"/>
      <c r="X27" s="5" t="s">
        <v>0</v>
      </c>
      <c r="Y27" s="6">
        <v>28.726831405750101</v>
      </c>
      <c r="Z27" s="7">
        <f t="shared" si="3"/>
        <v>2474.9241475565254</v>
      </c>
    </row>
    <row r="28" spans="1:30" ht="17.25" thickTop="1" thickBot="1" x14ac:dyDescent="0.3">
      <c r="A28" s="45"/>
      <c r="B28" s="49"/>
      <c r="C28" s="5" t="s">
        <v>0</v>
      </c>
      <c r="D28" s="6">
        <v>29.240271236421901</v>
      </c>
      <c r="E28" s="7">
        <f t="shared" si="4"/>
        <v>1733.8084013725488</v>
      </c>
      <c r="K28" s="45"/>
      <c r="L28" s="49"/>
      <c r="M28" s="5" t="s">
        <v>0</v>
      </c>
      <c r="N28" s="6">
        <v>31.601462983019399</v>
      </c>
      <c r="O28" s="7">
        <f t="shared" si="5"/>
        <v>337.45165450757764</v>
      </c>
    </row>
    <row r="29" spans="1:30" ht="20.25" thickTop="1" thickBot="1" x14ac:dyDescent="0.35">
      <c r="E29" s="7"/>
      <c r="F29" s="9"/>
      <c r="O29" s="7"/>
      <c r="P29" s="9"/>
      <c r="V29" s="11"/>
      <c r="W29" s="40" t="s">
        <v>17</v>
      </c>
      <c r="X29" s="41"/>
      <c r="Y29" s="42"/>
      <c r="Z29" s="8" t="s">
        <v>4</v>
      </c>
      <c r="AA29" s="8" t="s">
        <v>23</v>
      </c>
      <c r="AB29" s="33" t="s">
        <v>6</v>
      </c>
      <c r="AC29" s="18" t="s">
        <v>24</v>
      </c>
    </row>
    <row r="30" spans="1:30" ht="20.25" thickTop="1" thickBot="1" x14ac:dyDescent="0.35">
      <c r="A30" s="11"/>
      <c r="B30" s="40" t="s">
        <v>3</v>
      </c>
      <c r="C30" s="41"/>
      <c r="D30" s="42"/>
      <c r="E30" s="8" t="s">
        <v>4</v>
      </c>
      <c r="F30" s="8" t="s">
        <v>23</v>
      </c>
      <c r="G30" s="33" t="s">
        <v>6</v>
      </c>
      <c r="H30" s="33" t="s">
        <v>24</v>
      </c>
      <c r="I30" s="33"/>
      <c r="K30" s="11">
        <v>43168</v>
      </c>
      <c r="L30" s="40" t="s">
        <v>14</v>
      </c>
      <c r="M30" s="41"/>
      <c r="N30" s="42"/>
      <c r="O30" s="7"/>
      <c r="V30" s="43" t="s">
        <v>2</v>
      </c>
      <c r="W30" s="46" t="s">
        <v>7</v>
      </c>
      <c r="X30" s="1" t="s">
        <v>0</v>
      </c>
      <c r="Y30" s="2">
        <v>32.734725924371801</v>
      </c>
      <c r="Z30" s="7">
        <f>2^(40-Y30)</f>
        <v>153.83863702000929</v>
      </c>
      <c r="AA30" s="9">
        <f>AVERAGE(Z30:Z31)</f>
        <v>142.95248005756022</v>
      </c>
      <c r="AB30">
        <f>((AA30/10)*100)/AA2</f>
        <v>2.1521474044697595E-2</v>
      </c>
      <c r="AC30">
        <f>AB30/AB16</f>
        <v>6.8595371847855703E-3</v>
      </c>
    </row>
    <row r="31" spans="1:30" ht="16.5" thickTop="1" x14ac:dyDescent="0.25">
      <c r="A31" s="43" t="s">
        <v>2</v>
      </c>
      <c r="B31" s="46" t="s">
        <v>7</v>
      </c>
      <c r="C31" s="1" t="s">
        <v>0</v>
      </c>
      <c r="D31" s="2">
        <v>35.324323520514199</v>
      </c>
      <c r="E31" s="7">
        <f>2^(40-D31)</f>
        <v>25.557529475916283</v>
      </c>
      <c r="F31" s="9">
        <f>AVERAGE(E31:E32)</f>
        <v>29.806433676840726</v>
      </c>
      <c r="G31" s="24">
        <f>((F31/10)*100)/$F$3</f>
        <v>8.5620510683262242E-3</v>
      </c>
      <c r="H31" s="24">
        <f>G31/G17</f>
        <v>2.2194657959237972E-3</v>
      </c>
      <c r="I31" s="24"/>
      <c r="K31" s="43" t="s">
        <v>2</v>
      </c>
      <c r="L31" s="46" t="s">
        <v>7</v>
      </c>
      <c r="M31" s="1" t="s">
        <v>0</v>
      </c>
      <c r="N31" s="2">
        <v>30.856536156506898</v>
      </c>
      <c r="O31" s="7"/>
      <c r="P31" s="9"/>
      <c r="V31" s="44"/>
      <c r="W31" s="47"/>
      <c r="X31" s="3" t="s">
        <v>0</v>
      </c>
      <c r="Y31" s="4">
        <v>32.954881183896397</v>
      </c>
      <c r="Z31" s="7">
        <f>2^(40-Y31)</f>
        <v>132.06632309511116</v>
      </c>
      <c r="AA31" s="8"/>
    </row>
    <row r="32" spans="1:30" ht="15.75" x14ac:dyDescent="0.25">
      <c r="A32" s="44"/>
      <c r="B32" s="47"/>
      <c r="C32" s="3" t="s">
        <v>0</v>
      </c>
      <c r="D32" s="4">
        <v>34.910190959262302</v>
      </c>
      <c r="E32" s="7">
        <f>2^(40-D32)</f>
        <v>34.055337877765169</v>
      </c>
      <c r="F32" s="8"/>
      <c r="G32" s="24"/>
      <c r="H32" s="24"/>
      <c r="I32" s="24"/>
      <c r="K32" s="44"/>
      <c r="L32" s="47"/>
      <c r="M32" s="3" t="s">
        <v>0</v>
      </c>
      <c r="N32" s="4">
        <v>30.858671529585099</v>
      </c>
      <c r="O32" s="7"/>
      <c r="P32" s="9"/>
      <c r="V32" s="44"/>
      <c r="W32" s="48" t="s">
        <v>12</v>
      </c>
      <c r="X32" s="3" t="s">
        <v>0</v>
      </c>
      <c r="Y32" s="4">
        <v>34.903794821003899</v>
      </c>
      <c r="Z32" s="7">
        <f t="shared" ref="Z32:Z41" si="6">2^(40-Y32)</f>
        <v>34.206656217572494</v>
      </c>
      <c r="AA32" s="9">
        <f>AVERAGE(Z32:Z33)</f>
        <v>107.56603564196871</v>
      </c>
      <c r="AB32">
        <f>((AA32/10)*100)/AA4</f>
        <v>1.363161652477797E-2</v>
      </c>
      <c r="AC32">
        <f>AB32/AB18</f>
        <v>2.0279540126299084E-2</v>
      </c>
    </row>
    <row r="33" spans="1:29" ht="15.75" customHeight="1" x14ac:dyDescent="0.25">
      <c r="A33" s="44"/>
      <c r="B33" s="48" t="s">
        <v>12</v>
      </c>
      <c r="C33" s="3" t="s">
        <v>0</v>
      </c>
      <c r="D33" s="4">
        <v>34.941832477630797</v>
      </c>
      <c r="E33" s="7">
        <f t="shared" ref="E33:E42" si="7">2^(40-D33)</f>
        <v>33.316559542154607</v>
      </c>
      <c r="F33" s="9">
        <f>AVERAGE(E33:E34)</f>
        <v>36.251538899307548</v>
      </c>
      <c r="G33" s="24">
        <f>((F33/10)*100)/$F$5</f>
        <v>1.5606643588720413E-2</v>
      </c>
      <c r="H33" s="24">
        <f>G33/G19</f>
        <v>1.4344418744446032E-2</v>
      </c>
      <c r="I33" s="24"/>
      <c r="K33" s="44"/>
      <c r="L33" s="48" t="s">
        <v>12</v>
      </c>
      <c r="M33" s="3" t="s">
        <v>0</v>
      </c>
      <c r="N33" s="4">
        <v>31.797625678092501</v>
      </c>
      <c r="O33" s="7"/>
      <c r="P33" s="7"/>
      <c r="V33" s="44"/>
      <c r="W33" s="47"/>
      <c r="X33" s="3" t="s">
        <v>0</v>
      </c>
      <c r="Y33" s="4">
        <v>32.500748728884197</v>
      </c>
      <c r="Z33" s="7">
        <f t="shared" si="6"/>
        <v>180.92541506636493</v>
      </c>
      <c r="AA33" s="8"/>
    </row>
    <row r="34" spans="1:29" ht="15" customHeight="1" x14ac:dyDescent="0.25">
      <c r="A34" s="44"/>
      <c r="B34" s="47"/>
      <c r="C34" s="3" t="s">
        <v>0</v>
      </c>
      <c r="D34" s="4">
        <v>34.707714510720201</v>
      </c>
      <c r="E34" s="7">
        <f t="shared" si="7"/>
        <v>39.186518256460481</v>
      </c>
      <c r="F34" s="8"/>
      <c r="G34" s="24"/>
      <c r="H34" s="24"/>
      <c r="I34" s="24"/>
      <c r="K34" s="44"/>
      <c r="L34" s="47"/>
      <c r="M34" s="3" t="s">
        <v>0</v>
      </c>
      <c r="N34" s="4">
        <v>31.667177663275002</v>
      </c>
      <c r="V34" s="44"/>
      <c r="W34" s="48" t="s">
        <v>8</v>
      </c>
      <c r="X34" s="3" t="s">
        <v>0</v>
      </c>
      <c r="Y34" s="4">
        <v>35.860110098943402</v>
      </c>
      <c r="Z34" s="7">
        <f t="shared" si="6"/>
        <v>17.629136439157445</v>
      </c>
      <c r="AA34" s="9">
        <f>AVERAGE(Z34:Z35)</f>
        <v>29.657774359437852</v>
      </c>
      <c r="AB34">
        <f>((AA34/10)*100)/AA6</f>
        <v>3.542191205172658E-3</v>
      </c>
      <c r="AC34">
        <f>AB34/AB20</f>
        <v>1.1391505651857678E-3</v>
      </c>
    </row>
    <row r="35" spans="1:29" ht="15" customHeight="1" x14ac:dyDescent="0.25">
      <c r="A35" s="44"/>
      <c r="B35" s="48" t="s">
        <v>8</v>
      </c>
      <c r="C35" s="3" t="s">
        <v>0</v>
      </c>
      <c r="D35" s="4">
        <v>35.201211520820401</v>
      </c>
      <c r="E35" s="7">
        <f t="shared" si="7"/>
        <v>27.834234069593936</v>
      </c>
      <c r="F35" s="9">
        <f>AVERAGE(E35:E36)</f>
        <v>18.191011726028929</v>
      </c>
      <c r="G35" s="24">
        <f>((F35/10)*100)/$F$7</f>
        <v>5.6284429225937765E-3</v>
      </c>
      <c r="H35" s="24">
        <f>G35/G21</f>
        <v>9.0983347594064462E-4</v>
      </c>
      <c r="I35" s="24"/>
      <c r="K35" s="44"/>
      <c r="L35" s="48" t="s">
        <v>8</v>
      </c>
      <c r="M35" s="3" t="s">
        <v>0</v>
      </c>
      <c r="N35" s="4">
        <v>31.433957670124599</v>
      </c>
      <c r="V35" s="44"/>
      <c r="W35" s="47"/>
      <c r="X35" s="3" t="s">
        <v>0</v>
      </c>
      <c r="Y35" s="4">
        <v>34.6184946924527</v>
      </c>
      <c r="Z35" s="7">
        <f t="shared" si="6"/>
        <v>41.686412279718262</v>
      </c>
      <c r="AA35" s="8"/>
    </row>
    <row r="36" spans="1:29" ht="15.75" customHeight="1" x14ac:dyDescent="0.25">
      <c r="A36" s="44"/>
      <c r="B36" s="47"/>
      <c r="C36" s="3" t="s">
        <v>0</v>
      </c>
      <c r="D36" s="4">
        <v>36.9044486395711</v>
      </c>
      <c r="E36" s="7">
        <f t="shared" si="7"/>
        <v>8.5477893824639199</v>
      </c>
      <c r="F36" s="8"/>
      <c r="G36" s="24"/>
      <c r="H36" s="24"/>
      <c r="I36" s="24"/>
      <c r="K36" s="44"/>
      <c r="L36" s="47"/>
      <c r="M36" s="3" t="s">
        <v>0</v>
      </c>
      <c r="N36" s="4">
        <v>30.7857478008812</v>
      </c>
      <c r="V36" s="44"/>
      <c r="W36" s="48" t="s">
        <v>9</v>
      </c>
      <c r="X36" s="3" t="s">
        <v>0</v>
      </c>
      <c r="Y36" s="4">
        <v>33.109951964579501</v>
      </c>
      <c r="Z36" s="7">
        <f t="shared" si="6"/>
        <v>118.60722095674203</v>
      </c>
      <c r="AA36" s="9">
        <f>AVERAGE(Z36:Z37)</f>
        <v>121.48223968776607</v>
      </c>
      <c r="AB36">
        <f>((AA36/10)*100)/AA8</f>
        <v>1.3786703912345821E-2</v>
      </c>
      <c r="AC36">
        <f>AB36/AB22</f>
        <v>1.1473322420033216E-2</v>
      </c>
    </row>
    <row r="37" spans="1:29" ht="15.75" x14ac:dyDescent="0.25">
      <c r="A37" s="44"/>
      <c r="B37" s="48" t="s">
        <v>9</v>
      </c>
      <c r="C37" s="3" t="s">
        <v>0</v>
      </c>
      <c r="D37" s="4">
        <v>33.202508300962798</v>
      </c>
      <c r="E37" s="7">
        <f t="shared" si="7"/>
        <v>111.23690497933241</v>
      </c>
      <c r="F37" s="9">
        <f>AVERAGE(E37:E38)</f>
        <v>64.181223655471996</v>
      </c>
      <c r="G37" s="24">
        <f>((F37/10)*100)/$F$9</f>
        <v>1.8009091831375054E-2</v>
      </c>
      <c r="H37" s="24">
        <f>G37/G23</f>
        <v>7.1874394475668502E-3</v>
      </c>
      <c r="I37" s="24"/>
      <c r="K37" s="44"/>
      <c r="L37" s="48" t="s">
        <v>9</v>
      </c>
      <c r="M37" s="3" t="s">
        <v>0</v>
      </c>
      <c r="N37" s="4">
        <v>31.252735315278201</v>
      </c>
      <c r="V37" s="44"/>
      <c r="W37" s="47"/>
      <c r="X37" s="3" t="s">
        <v>0</v>
      </c>
      <c r="Y37" s="4">
        <v>33.041653093750597</v>
      </c>
      <c r="Z37" s="7">
        <f t="shared" si="6"/>
        <v>124.35725841879011</v>
      </c>
    </row>
    <row r="38" spans="1:29" ht="15.75" x14ac:dyDescent="0.25">
      <c r="A38" s="44"/>
      <c r="B38" s="47"/>
      <c r="C38" s="3" t="s">
        <v>0</v>
      </c>
      <c r="D38" s="4">
        <v>35.901922229054797</v>
      </c>
      <c r="E38" s="7">
        <f t="shared" si="7"/>
        <v>17.12554233161157</v>
      </c>
      <c r="G38" s="24"/>
      <c r="H38" s="24"/>
      <c r="I38" s="24"/>
      <c r="K38" s="44"/>
      <c r="L38" s="47"/>
      <c r="M38" s="3" t="s">
        <v>0</v>
      </c>
      <c r="N38" s="4">
        <v>31.2726013519117</v>
      </c>
      <c r="V38" s="44"/>
      <c r="W38" s="48" t="s">
        <v>10</v>
      </c>
      <c r="X38" s="3"/>
      <c r="Y38" s="4">
        <v>32</v>
      </c>
      <c r="Z38" s="7">
        <f t="shared" si="6"/>
        <v>256</v>
      </c>
      <c r="AA38" s="9">
        <f>AVERAGE(Z38:Z39)</f>
        <v>212.44850628946514</v>
      </c>
      <c r="AB38">
        <f>((AA38/10)*100)/AA10</f>
        <v>2.9947225837791382E-2</v>
      </c>
      <c r="AC38">
        <f>AB38/AB24</f>
        <v>1.1510061281366845E-2</v>
      </c>
    </row>
    <row r="39" spans="1:29" ht="15.75" x14ac:dyDescent="0.25">
      <c r="A39" s="44"/>
      <c r="B39" s="48" t="s">
        <v>10</v>
      </c>
      <c r="C39" s="3"/>
      <c r="D39" s="4">
        <v>35.843416798687798</v>
      </c>
      <c r="E39" s="7">
        <f t="shared" si="7"/>
        <v>17.834306373625544</v>
      </c>
      <c r="F39" s="9">
        <f>AVERAGE(E39:E40)</f>
        <v>20.091746868103968</v>
      </c>
      <c r="G39" s="24">
        <f>((F39/10)*100)/$F$11</f>
        <v>7.1033755719656661E-3</v>
      </c>
      <c r="H39" s="24">
        <f>G39/G25</f>
        <v>1.6674912331217774E-3</v>
      </c>
      <c r="I39" s="24"/>
      <c r="K39" s="44"/>
      <c r="L39" s="48" t="s">
        <v>10</v>
      </c>
      <c r="M39" s="3"/>
      <c r="N39" s="4">
        <v>30.779673361904699</v>
      </c>
      <c r="V39" s="44"/>
      <c r="W39" s="47"/>
      <c r="X39" s="3"/>
      <c r="Y39" s="4">
        <v>32.6</v>
      </c>
      <c r="Z39" s="7">
        <f t="shared" si="6"/>
        <v>168.89701257893029</v>
      </c>
    </row>
    <row r="40" spans="1:29" ht="15.75" x14ac:dyDescent="0.25">
      <c r="A40" s="44"/>
      <c r="B40" s="47"/>
      <c r="C40" s="3"/>
      <c r="D40" s="4">
        <v>35.517849530495397</v>
      </c>
      <c r="E40" s="7">
        <f t="shared" si="7"/>
        <v>22.349187362582388</v>
      </c>
      <c r="G40" s="24"/>
      <c r="H40" s="24"/>
      <c r="I40" s="24"/>
      <c r="K40" s="44"/>
      <c r="L40" s="47"/>
      <c r="M40" s="3"/>
      <c r="N40" s="4">
        <v>31.125837908967799</v>
      </c>
      <c r="V40" s="44"/>
      <c r="W40" s="48" t="s">
        <v>11</v>
      </c>
      <c r="X40" s="3" t="s">
        <v>0</v>
      </c>
      <c r="Y40" s="4">
        <v>33.397679336529997</v>
      </c>
      <c r="Z40" s="7">
        <f t="shared" si="6"/>
        <v>97.162025700525277</v>
      </c>
      <c r="AA40" s="9">
        <f>AVERAGE(Z40:Z41)</f>
        <v>57.168967795935686</v>
      </c>
      <c r="AB40">
        <f>((AA40/10)*100)/AA12</f>
        <v>7.1938481840436944E-3</v>
      </c>
      <c r="AC40">
        <f>AB40/AB26</f>
        <v>2.242190584331186E-2</v>
      </c>
    </row>
    <row r="41" spans="1:29" ht="16.5" thickBot="1" x14ac:dyDescent="0.3">
      <c r="A41" s="44"/>
      <c r="B41" s="48" t="s">
        <v>11</v>
      </c>
      <c r="C41" s="3" t="s">
        <v>0</v>
      </c>
      <c r="D41" s="4">
        <v>35.446073317164199</v>
      </c>
      <c r="E41" s="7">
        <f t="shared" si="7"/>
        <v>23.489216433966703</v>
      </c>
      <c r="F41" s="9">
        <f>AVERAGE(E41:E42)</f>
        <v>67.0857488282779</v>
      </c>
      <c r="G41" s="24">
        <f>((F41/10)*100)/$F$13</f>
        <v>2.0812713892056606E-2</v>
      </c>
      <c r="H41" s="24">
        <f>G41/G27</f>
        <v>3.9329759338580142E-2</v>
      </c>
      <c r="I41" s="24"/>
      <c r="K41" s="44"/>
      <c r="L41" s="48" t="s">
        <v>11</v>
      </c>
      <c r="M41" s="3" t="s">
        <v>0</v>
      </c>
      <c r="N41" s="4">
        <v>31.555760780517499</v>
      </c>
      <c r="V41" s="45"/>
      <c r="W41" s="49"/>
      <c r="X41" s="5" t="s">
        <v>0</v>
      </c>
      <c r="Y41" s="6">
        <v>35.897685377483398</v>
      </c>
      <c r="Z41" s="7">
        <f t="shared" si="6"/>
        <v>17.175909891346095</v>
      </c>
    </row>
    <row r="42" spans="1:29" ht="17.25" thickTop="1" thickBot="1" x14ac:dyDescent="0.3">
      <c r="A42" s="45"/>
      <c r="B42" s="49"/>
      <c r="C42" s="5" t="s">
        <v>0</v>
      </c>
      <c r="D42" s="6">
        <v>33.209719526121397</v>
      </c>
      <c r="E42" s="7">
        <f t="shared" si="7"/>
        <v>110.68228122258911</v>
      </c>
      <c r="G42" s="24"/>
      <c r="H42" s="24"/>
      <c r="I42" s="24"/>
      <c r="K42" s="45"/>
      <c r="L42" s="49"/>
      <c r="M42" s="5" t="s">
        <v>0</v>
      </c>
      <c r="N42" s="6">
        <v>31.694981944697201</v>
      </c>
    </row>
    <row r="43" spans="1:29" ht="21.75" thickTop="1" x14ac:dyDescent="0.35">
      <c r="G43" s="12"/>
    </row>
    <row r="45" spans="1:29" ht="15.75" x14ac:dyDescent="0.25">
      <c r="A45" s="26"/>
      <c r="B45" s="26"/>
      <c r="C45" s="26"/>
      <c r="D45" s="26"/>
      <c r="E45" s="26"/>
      <c r="F45" s="26"/>
    </row>
    <row r="46" spans="1:29" ht="15.75" x14ac:dyDescent="0.25">
      <c r="A46" s="26"/>
      <c r="B46" s="26"/>
      <c r="C46" s="26"/>
      <c r="D46" s="26"/>
      <c r="E46" s="26"/>
      <c r="F46" s="26"/>
    </row>
    <row r="47" spans="1:29" ht="15.75" customHeight="1" x14ac:dyDescent="0.25">
      <c r="A47" s="27"/>
      <c r="B47" s="27"/>
      <c r="C47" s="28"/>
      <c r="D47" s="28"/>
      <c r="E47" s="28"/>
      <c r="F47" s="28"/>
    </row>
    <row r="48" spans="1:29" ht="15" customHeight="1" x14ac:dyDescent="0.25">
      <c r="A48" s="27"/>
      <c r="B48" s="27"/>
      <c r="C48" s="28"/>
      <c r="D48" s="28"/>
      <c r="E48" s="28"/>
      <c r="F48" s="28"/>
    </row>
    <row r="49" spans="1:8" ht="15" customHeight="1" x14ac:dyDescent="0.25">
      <c r="A49" s="27"/>
      <c r="B49" s="27"/>
      <c r="C49" s="28"/>
      <c r="D49" s="28"/>
      <c r="E49" s="28"/>
      <c r="F49" s="28"/>
    </row>
    <row r="50" spans="1:8" ht="15" customHeight="1" x14ac:dyDescent="0.25">
      <c r="A50" s="27"/>
      <c r="B50" s="27"/>
      <c r="C50" s="28"/>
      <c r="D50" s="28"/>
      <c r="E50" s="28"/>
      <c r="F50" s="28"/>
    </row>
    <row r="51" spans="1:8" ht="15" customHeight="1" x14ac:dyDescent="0.35">
      <c r="A51" s="27"/>
      <c r="B51" s="27"/>
      <c r="C51" s="29"/>
      <c r="D51" s="29"/>
      <c r="E51" s="29"/>
      <c r="F51" s="29"/>
      <c r="G51" s="12"/>
      <c r="H51" s="12"/>
    </row>
    <row r="52" spans="1:8" ht="15" customHeight="1" x14ac:dyDescent="0.35">
      <c r="A52" s="27"/>
      <c r="B52" s="27"/>
      <c r="C52" s="29"/>
      <c r="D52" s="29"/>
      <c r="E52" s="29"/>
      <c r="F52" s="29"/>
      <c r="G52" s="12"/>
      <c r="H52" s="12"/>
    </row>
    <row r="53" spans="1:8" ht="15" customHeight="1" x14ac:dyDescent="0.35">
      <c r="A53" s="27"/>
      <c r="B53" s="27"/>
      <c r="C53" s="29"/>
      <c r="D53" s="29"/>
      <c r="E53" s="29"/>
      <c r="F53" s="29"/>
      <c r="G53" s="12"/>
      <c r="H53" s="12"/>
    </row>
    <row r="54" spans="1:8" ht="15" customHeight="1" x14ac:dyDescent="0.25">
      <c r="A54" s="27"/>
      <c r="B54" s="27"/>
      <c r="C54" s="28"/>
      <c r="D54" s="28"/>
      <c r="E54" s="28"/>
      <c r="F54" s="28"/>
    </row>
    <row r="55" spans="1:8" ht="15" customHeight="1" x14ac:dyDescent="0.25">
      <c r="A55" s="27"/>
      <c r="B55" s="27"/>
      <c r="C55" s="28"/>
      <c r="D55" s="28"/>
      <c r="E55" s="28"/>
      <c r="F55" s="28"/>
    </row>
    <row r="56" spans="1:8" ht="15" customHeight="1" x14ac:dyDescent="0.25">
      <c r="A56" s="27"/>
      <c r="B56" s="27"/>
      <c r="C56" s="28"/>
      <c r="D56" s="28"/>
      <c r="E56" s="28"/>
      <c r="F56" s="28"/>
    </row>
    <row r="57" spans="1:8" ht="15" customHeight="1" x14ac:dyDescent="0.25">
      <c r="A57" s="27"/>
      <c r="B57" s="27"/>
      <c r="C57" s="28"/>
      <c r="D57" s="28"/>
      <c r="E57" s="28"/>
      <c r="F57" s="28"/>
    </row>
  </sheetData>
  <mergeCells count="72">
    <mergeCell ref="W1:Y1"/>
    <mergeCell ref="W34:W35"/>
    <mergeCell ref="W40:W41"/>
    <mergeCell ref="W29:Y29"/>
    <mergeCell ref="W18:W19"/>
    <mergeCell ref="W20:W21"/>
    <mergeCell ref="W22:W23"/>
    <mergeCell ref="W24:W25"/>
    <mergeCell ref="W36:W37"/>
    <mergeCell ref="W38:W39"/>
    <mergeCell ref="W15:Y15"/>
    <mergeCell ref="V2:V13"/>
    <mergeCell ref="W2:W3"/>
    <mergeCell ref="W4:W5"/>
    <mergeCell ref="W6:W7"/>
    <mergeCell ref="W8:W9"/>
    <mergeCell ref="W10:W11"/>
    <mergeCell ref="W12:W13"/>
    <mergeCell ref="B30:D30"/>
    <mergeCell ref="L30:N30"/>
    <mergeCell ref="V16:V27"/>
    <mergeCell ref="W16:W17"/>
    <mergeCell ref="W26:W27"/>
    <mergeCell ref="B23:B24"/>
    <mergeCell ref="L23:L24"/>
    <mergeCell ref="B25:B26"/>
    <mergeCell ref="L25:L26"/>
    <mergeCell ref="B27:B28"/>
    <mergeCell ref="L27:L28"/>
    <mergeCell ref="B16:D16"/>
    <mergeCell ref="L16:N16"/>
    <mergeCell ref="V30:V41"/>
    <mergeCell ref="W30:W31"/>
    <mergeCell ref="W32:W33"/>
    <mergeCell ref="A31:A42"/>
    <mergeCell ref="B31:B32"/>
    <mergeCell ref="K31:K42"/>
    <mergeCell ref="L31:L32"/>
    <mergeCell ref="B33:B34"/>
    <mergeCell ref="L33:L34"/>
    <mergeCell ref="B35:B36"/>
    <mergeCell ref="L35:L36"/>
    <mergeCell ref="B39:B40"/>
    <mergeCell ref="L39:L40"/>
    <mergeCell ref="B41:B42"/>
    <mergeCell ref="L41:L42"/>
    <mergeCell ref="B37:B38"/>
    <mergeCell ref="L37:L38"/>
    <mergeCell ref="A17:A28"/>
    <mergeCell ref="B17:B18"/>
    <mergeCell ref="K17:K28"/>
    <mergeCell ref="L17:L18"/>
    <mergeCell ref="B19:B20"/>
    <mergeCell ref="L19:L20"/>
    <mergeCell ref="B21:B22"/>
    <mergeCell ref="L21:L22"/>
    <mergeCell ref="B2:D2"/>
    <mergeCell ref="L2:N2"/>
    <mergeCell ref="A3:A14"/>
    <mergeCell ref="B3:B4"/>
    <mergeCell ref="K3:K14"/>
    <mergeCell ref="L3:L4"/>
    <mergeCell ref="B5:B6"/>
    <mergeCell ref="L5:L6"/>
    <mergeCell ref="B7:B8"/>
    <mergeCell ref="L7:L8"/>
    <mergeCell ref="B9:B10"/>
    <mergeCell ref="L9:L10"/>
    <mergeCell ref="B11:B12"/>
    <mergeCell ref="L11:L12"/>
    <mergeCell ref="B13:B14"/>
    <mergeCell ref="L13:L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opLeftCell="M16" zoomScale="85" zoomScaleNormal="85" workbookViewId="0">
      <selection activeCell="Z40" sqref="Z40"/>
    </sheetView>
  </sheetViews>
  <sheetFormatPr baseColWidth="10" defaultRowHeight="15" x14ac:dyDescent="0.25"/>
  <cols>
    <col min="1" max="1" width="23.5703125" customWidth="1"/>
    <col min="2" max="2" width="25.5703125" customWidth="1"/>
    <col min="4" max="4" width="11.5703125" bestFit="1" customWidth="1"/>
    <col min="5" max="5" width="18.7109375" bestFit="1" customWidth="1"/>
    <col min="6" max="6" width="22.42578125" customWidth="1"/>
    <col min="7" max="7" width="14.140625" customWidth="1"/>
    <col min="8" max="8" width="17.7109375" customWidth="1"/>
    <col min="9" max="9" width="18.7109375" customWidth="1"/>
    <col min="10" max="10" width="16.85546875" customWidth="1"/>
    <col min="11" max="11" width="15.28515625" customWidth="1"/>
    <col min="12" max="12" width="20.140625" customWidth="1"/>
    <col min="14" max="14" width="16.140625" customWidth="1"/>
    <col min="15" max="15" width="20.85546875" customWidth="1"/>
    <col min="16" max="16" width="21.28515625" customWidth="1"/>
    <col min="17" max="17" width="21" customWidth="1"/>
    <col min="20" max="20" width="14.28515625" customWidth="1"/>
    <col min="21" max="21" width="14.85546875" customWidth="1"/>
    <col min="24" max="24" width="16.5703125" customWidth="1"/>
    <col min="25" max="25" width="17.140625" customWidth="1"/>
  </cols>
  <sheetData>
    <row r="1" spans="1:27" s="10" customFormat="1" ht="21" customHeight="1" thickBot="1" x14ac:dyDescent="0.3">
      <c r="A1" s="10" t="s">
        <v>25</v>
      </c>
    </row>
    <row r="2" spans="1:27" ht="17.25" thickTop="1" thickBot="1" x14ac:dyDescent="0.3">
      <c r="A2" s="11"/>
      <c r="B2" s="40" t="s">
        <v>3</v>
      </c>
      <c r="C2" s="41"/>
      <c r="D2" s="42"/>
      <c r="E2" s="8" t="s">
        <v>4</v>
      </c>
      <c r="F2" s="8" t="s">
        <v>21</v>
      </c>
      <c r="G2" s="8" t="s">
        <v>6</v>
      </c>
      <c r="H2" s="8"/>
      <c r="I2" s="8"/>
      <c r="J2" s="8"/>
      <c r="K2" s="11"/>
      <c r="L2" s="40" t="s">
        <v>14</v>
      </c>
      <c r="M2" s="41"/>
      <c r="N2" s="42"/>
      <c r="O2" s="8" t="s">
        <v>4</v>
      </c>
      <c r="P2" s="8" t="s">
        <v>5</v>
      </c>
      <c r="Q2" s="8" t="s">
        <v>6</v>
      </c>
      <c r="S2" s="11"/>
      <c r="T2" s="40" t="s">
        <v>17</v>
      </c>
      <c r="U2" s="41"/>
      <c r="V2" s="42"/>
      <c r="W2" s="8" t="s">
        <v>4</v>
      </c>
      <c r="X2" s="8" t="s">
        <v>5</v>
      </c>
      <c r="Y2" s="8" t="s">
        <v>6</v>
      </c>
    </row>
    <row r="3" spans="1:27" ht="16.5" thickTop="1" x14ac:dyDescent="0.25">
      <c r="A3" s="43" t="s">
        <v>1</v>
      </c>
      <c r="B3" s="46" t="s">
        <v>7</v>
      </c>
      <c r="C3" s="1" t="s">
        <v>0</v>
      </c>
      <c r="D3" s="2">
        <v>24.950617725084999</v>
      </c>
      <c r="E3" s="7">
        <f>2^(40-D3)</f>
        <v>33909.038933227595</v>
      </c>
      <c r="F3" s="9">
        <f>AVERAGE(E3:E4)</f>
        <v>32033.989196745115</v>
      </c>
      <c r="G3">
        <f>((F3/10)*100)/$F$3</f>
        <v>10</v>
      </c>
      <c r="K3" s="43" t="s">
        <v>1</v>
      </c>
      <c r="L3" s="46" t="s">
        <v>7</v>
      </c>
      <c r="M3" s="1"/>
      <c r="N3" s="2">
        <v>32.973498826323301</v>
      </c>
      <c r="O3" s="7">
        <f>2^(40-N3)</f>
        <v>130.37298760103451</v>
      </c>
      <c r="P3" s="9">
        <f>AVERAGE(O3:O4)</f>
        <v>203.65106657451292</v>
      </c>
      <c r="Q3">
        <f>((P3/10)*100)/$P$3</f>
        <v>10</v>
      </c>
      <c r="S3" s="43" t="s">
        <v>1</v>
      </c>
      <c r="T3" s="46" t="s">
        <v>7</v>
      </c>
      <c r="U3" s="1" t="s">
        <v>0</v>
      </c>
      <c r="V3" s="2">
        <v>23.580126977610199</v>
      </c>
      <c r="W3" s="7">
        <f>2^(40-V3)</f>
        <v>87674.703274408588</v>
      </c>
      <c r="X3" s="9">
        <f>AVERAGE(W3:W4)</f>
        <v>86682.254978481971</v>
      </c>
      <c r="Y3">
        <f>((X3/10)*100)/X3</f>
        <v>10.000000000000002</v>
      </c>
    </row>
    <row r="4" spans="1:27" ht="15.75" x14ac:dyDescent="0.25">
      <c r="A4" s="44"/>
      <c r="B4" s="47"/>
      <c r="C4" s="3" t="s">
        <v>0</v>
      </c>
      <c r="D4" s="4">
        <v>25.119701923353301</v>
      </c>
      <c r="E4" s="7">
        <f>2^(40-D4)</f>
        <v>30158.939460262634</v>
      </c>
      <c r="F4" s="8"/>
      <c r="K4" s="44"/>
      <c r="L4" s="47"/>
      <c r="M4" s="3"/>
      <c r="N4" s="4">
        <v>31.886626911360501</v>
      </c>
      <c r="O4" s="7">
        <f>2^(40-N4)</f>
        <v>276.92914554799137</v>
      </c>
      <c r="P4" s="8"/>
      <c r="S4" s="44"/>
      <c r="T4" s="47"/>
      <c r="U4" s="3" t="s">
        <v>0</v>
      </c>
      <c r="V4" s="4">
        <v>23.613164023150901</v>
      </c>
      <c r="W4" s="7">
        <f>2^(40-V4)</f>
        <v>85689.80668255534</v>
      </c>
      <c r="X4" s="8"/>
    </row>
    <row r="5" spans="1:27" ht="15.75" x14ac:dyDescent="0.25">
      <c r="A5" s="44"/>
      <c r="B5" s="48" t="s">
        <v>12</v>
      </c>
      <c r="C5" s="3" t="s">
        <v>0</v>
      </c>
      <c r="D5" s="4">
        <v>24.992357676694201</v>
      </c>
      <c r="E5" s="7">
        <f>2^(40-D5)</f>
        <v>32942.041009814529</v>
      </c>
      <c r="F5" s="9">
        <f>AVERAGE(E5:E6)</f>
        <v>32319.878278661403</v>
      </c>
      <c r="G5">
        <f>((F5/10)*100)/$F$5</f>
        <v>10</v>
      </c>
      <c r="K5" s="44"/>
      <c r="L5" s="48" t="s">
        <v>12</v>
      </c>
      <c r="M5" s="3"/>
      <c r="N5" s="4">
        <v>31.969091538611</v>
      </c>
      <c r="O5" s="7">
        <f t="shared" ref="O5:O14" si="0">2^(40-N5)</f>
        <v>261.54374576829434</v>
      </c>
      <c r="P5" s="9">
        <f>AVERAGE(O5:O6)</f>
        <v>242.79287832939687</v>
      </c>
      <c r="Q5">
        <f>((P5/10)*100)/$P$5</f>
        <v>10</v>
      </c>
      <c r="S5" s="44"/>
      <c r="T5" s="48" t="s">
        <v>12</v>
      </c>
      <c r="U5" s="3" t="s">
        <v>0</v>
      </c>
      <c r="V5" s="4">
        <v>23.603828814938002</v>
      </c>
      <c r="W5" s="7">
        <f t="shared" ref="W5:W14" si="1">2^(40-V5)</f>
        <v>86246.075197693121</v>
      </c>
      <c r="X5" s="9">
        <f>AVERAGE(W5:W6)</f>
        <v>85129.599619084474</v>
      </c>
      <c r="Y5">
        <f>((X5/10)*100)/X5</f>
        <v>10</v>
      </c>
    </row>
    <row r="6" spans="1:27" ht="15.75" x14ac:dyDescent="0.25">
      <c r="A6" s="44"/>
      <c r="B6" s="47"/>
      <c r="C6" s="3" t="s">
        <v>0</v>
      </c>
      <c r="D6" s="4">
        <v>25.047908751285899</v>
      </c>
      <c r="E6" s="7">
        <f t="shared" ref="E6:E14" si="2">2^(40-D6)</f>
        <v>31697.71554750828</v>
      </c>
      <c r="F6" s="8"/>
      <c r="K6" s="44"/>
      <c r="L6" s="47"/>
      <c r="M6" s="3"/>
      <c r="N6" s="4">
        <v>32.192374527850703</v>
      </c>
      <c r="O6" s="7">
        <f t="shared" si="0"/>
        <v>224.0420108904994</v>
      </c>
      <c r="P6" s="8"/>
      <c r="S6" s="44"/>
      <c r="T6" s="47"/>
      <c r="U6" s="3" t="s">
        <v>0</v>
      </c>
      <c r="V6" s="4">
        <v>23.641672905545398</v>
      </c>
      <c r="W6" s="7">
        <f t="shared" si="1"/>
        <v>84013.124040475814</v>
      </c>
      <c r="X6" s="8"/>
    </row>
    <row r="7" spans="1:27" ht="15.75" x14ac:dyDescent="0.25">
      <c r="A7" s="44"/>
      <c r="B7" s="48" t="s">
        <v>8</v>
      </c>
      <c r="C7" s="3" t="s">
        <v>0</v>
      </c>
      <c r="D7" s="4">
        <v>25.516736174142402</v>
      </c>
      <c r="E7" s="7">
        <f t="shared" si="2"/>
        <v>22903.235922045737</v>
      </c>
      <c r="F7" s="9">
        <f>AVERAGE(E7:E8)</f>
        <v>22867.049241676032</v>
      </c>
      <c r="G7">
        <f>((F7/10)*100)/$F$7</f>
        <v>10</v>
      </c>
      <c r="K7" s="44"/>
      <c r="L7" s="48" t="s">
        <v>8</v>
      </c>
      <c r="M7" s="3"/>
      <c r="N7" s="4">
        <v>32.528211183640401</v>
      </c>
      <c r="O7" s="7">
        <f t="shared" si="0"/>
        <v>177.51397741212773</v>
      </c>
      <c r="P7" s="9">
        <f>AVERAGE(O7:O8)</f>
        <v>177.40399466516294</v>
      </c>
      <c r="Q7">
        <f>((P7/10)*100)/$P$7</f>
        <v>10</v>
      </c>
      <c r="S7" s="44"/>
      <c r="T7" s="48" t="s">
        <v>8</v>
      </c>
      <c r="U7" s="3" t="s">
        <v>0</v>
      </c>
      <c r="V7" s="4">
        <v>23.9436873900233</v>
      </c>
      <c r="W7" s="7">
        <f t="shared" si="1"/>
        <v>68144.642166967416</v>
      </c>
      <c r="X7" s="9">
        <f>AVERAGE(W7:W8)</f>
        <v>65247.373982477831</v>
      </c>
      <c r="Y7">
        <f>((X7/10)*100)/X7</f>
        <v>10</v>
      </c>
    </row>
    <row r="8" spans="1:27" ht="15.75" x14ac:dyDescent="0.25">
      <c r="A8" s="44"/>
      <c r="B8" s="47"/>
      <c r="C8" s="3" t="s">
        <v>0</v>
      </c>
      <c r="D8" s="4">
        <v>25.5213022541244</v>
      </c>
      <c r="E8" s="7">
        <f t="shared" si="2"/>
        <v>22830.862561306323</v>
      </c>
      <c r="F8" s="8"/>
      <c r="K8" s="44"/>
      <c r="L8" s="47"/>
      <c r="M8" s="3"/>
      <c r="N8" s="4">
        <v>32.53</v>
      </c>
      <c r="O8" s="7">
        <f t="shared" si="0"/>
        <v>177.29401191819818</v>
      </c>
      <c r="P8" s="8"/>
      <c r="S8" s="44"/>
      <c r="T8" s="47"/>
      <c r="U8" s="3" t="s">
        <v>0</v>
      </c>
      <c r="V8" s="4">
        <v>24.0718956123747</v>
      </c>
      <c r="W8" s="7">
        <f t="shared" si="1"/>
        <v>62350.105797988253</v>
      </c>
      <c r="X8" s="8"/>
    </row>
    <row r="9" spans="1:27" ht="15.75" x14ac:dyDescent="0.25">
      <c r="A9" s="44"/>
      <c r="B9" s="48" t="s">
        <v>9</v>
      </c>
      <c r="C9" s="3" t="s">
        <v>0</v>
      </c>
      <c r="D9" s="4">
        <v>24.924166041719499</v>
      </c>
      <c r="E9" s="7">
        <f t="shared" si="2"/>
        <v>34536.492678089468</v>
      </c>
      <c r="F9" s="9">
        <f>AVERAGE(E9:E10)</f>
        <v>35018.958451726445</v>
      </c>
      <c r="G9">
        <f>((F9/10)*100)/$F$9</f>
        <v>10</v>
      </c>
      <c r="K9" s="44"/>
      <c r="L9" s="48" t="s">
        <v>9</v>
      </c>
      <c r="M9" s="3"/>
      <c r="N9" s="4">
        <v>31.93</v>
      </c>
      <c r="O9" s="7">
        <f t="shared" si="0"/>
        <v>268.72747100750519</v>
      </c>
      <c r="P9" s="9">
        <f>AVERAGE(O9:O10)</f>
        <v>268.57733033267903</v>
      </c>
      <c r="Q9">
        <f>((P9/10)*100)/$P$9</f>
        <v>10</v>
      </c>
      <c r="S9" s="44"/>
      <c r="T9" s="48" t="s">
        <v>9</v>
      </c>
      <c r="U9" s="3" t="s">
        <v>0</v>
      </c>
      <c r="V9" s="4">
        <v>23.734982631228899</v>
      </c>
      <c r="W9" s="7">
        <f t="shared" si="1"/>
        <v>78751.368232840992</v>
      </c>
      <c r="X9" s="9">
        <f>AVERAGE(W9:W10)</f>
        <v>79338.246450852777</v>
      </c>
      <c r="Y9">
        <f>((X9/10)*100)/X9</f>
        <v>10</v>
      </c>
    </row>
    <row r="10" spans="1:27" ht="15.75" x14ac:dyDescent="0.25">
      <c r="A10" s="44"/>
      <c r="B10" s="47"/>
      <c r="C10" s="3" t="s">
        <v>0</v>
      </c>
      <c r="D10" s="4">
        <v>24.884410717476801</v>
      </c>
      <c r="E10" s="7">
        <f t="shared" si="2"/>
        <v>35501.424225363429</v>
      </c>
      <c r="K10" s="44"/>
      <c r="L10" s="47"/>
      <c r="M10" s="3"/>
      <c r="N10" s="4">
        <v>31.9316129971156</v>
      </c>
      <c r="O10" s="7">
        <f t="shared" si="0"/>
        <v>268.42718965785292</v>
      </c>
      <c r="S10" s="44"/>
      <c r="T10" s="47"/>
      <c r="U10" s="3" t="s">
        <v>0</v>
      </c>
      <c r="V10" s="4">
        <v>23.713638531097398</v>
      </c>
      <c r="W10" s="7">
        <f t="shared" si="1"/>
        <v>79925.124668864577</v>
      </c>
    </row>
    <row r="11" spans="1:27" ht="15.75" x14ac:dyDescent="0.25">
      <c r="A11" s="44"/>
      <c r="B11" s="48" t="s">
        <v>10</v>
      </c>
      <c r="C11" s="3"/>
      <c r="D11" s="4">
        <v>25.593476067173899</v>
      </c>
      <c r="E11" s="7">
        <f t="shared" si="2"/>
        <v>21716.800264165009</v>
      </c>
      <c r="F11" s="9">
        <f>AVERAGE(E11:E12)</f>
        <v>21328.950846676111</v>
      </c>
      <c r="G11">
        <f>((F11/10)*100)/$F$11</f>
        <v>10</v>
      </c>
      <c r="K11" s="44"/>
      <c r="L11" s="48" t="s">
        <v>10</v>
      </c>
      <c r="M11" s="3"/>
      <c r="N11" s="4">
        <v>32.1</v>
      </c>
      <c r="O11" s="7">
        <f t="shared" si="0"/>
        <v>238.85644583342244</v>
      </c>
      <c r="P11" s="9">
        <f>AVERAGE(O11:O12)</f>
        <v>239.1985788029603</v>
      </c>
      <c r="Q11">
        <f>((P11/10)*100)/$P$11</f>
        <v>9.9999999999999982</v>
      </c>
      <c r="S11" s="44"/>
      <c r="T11" s="48" t="s">
        <v>10</v>
      </c>
      <c r="U11" s="3"/>
      <c r="V11" s="4">
        <v>24.173670599518498</v>
      </c>
      <c r="W11" s="7">
        <f t="shared" si="1"/>
        <v>58103.17581633525</v>
      </c>
      <c r="X11" s="9">
        <f>AVERAGE(W11:W12)</f>
        <v>57426.214155034308</v>
      </c>
      <c r="Y11">
        <f>((X11/10)*100)/X11</f>
        <v>9.9999999999999982</v>
      </c>
    </row>
    <row r="12" spans="1:27" ht="15.75" x14ac:dyDescent="0.25">
      <c r="A12" s="44"/>
      <c r="B12" s="47"/>
      <c r="C12" s="3"/>
      <c r="D12" s="4">
        <v>25.645950295438901</v>
      </c>
      <c r="E12" s="7">
        <f t="shared" si="2"/>
        <v>20941.101429187212</v>
      </c>
      <c r="K12" s="44"/>
      <c r="L12" s="47"/>
      <c r="M12" s="3"/>
      <c r="N12" s="4">
        <v>32.095872936389902</v>
      </c>
      <c r="O12" s="7">
        <f t="shared" si="0"/>
        <v>239.54071177249816</v>
      </c>
      <c r="S12" s="44"/>
      <c r="T12" s="47"/>
      <c r="U12" s="3"/>
      <c r="V12" s="4">
        <v>24.207686231230898</v>
      </c>
      <c r="W12" s="7">
        <f t="shared" si="1"/>
        <v>56749.252493733358</v>
      </c>
    </row>
    <row r="13" spans="1:27" ht="15.75" x14ac:dyDescent="0.25">
      <c r="A13" s="44"/>
      <c r="B13" s="48" t="s">
        <v>11</v>
      </c>
      <c r="C13" s="3" t="s">
        <v>0</v>
      </c>
      <c r="D13" s="4">
        <v>25.4016321488151</v>
      </c>
      <c r="E13" s="7">
        <f t="shared" si="2"/>
        <v>24805.421492388628</v>
      </c>
      <c r="F13" s="9">
        <f>AVERAGE(E13:E14)</f>
        <v>24354.465343630742</v>
      </c>
      <c r="G13">
        <f>((F13/10)*100)/$F$13</f>
        <v>10</v>
      </c>
      <c r="K13" s="44"/>
      <c r="L13" s="48" t="s">
        <v>11</v>
      </c>
      <c r="M13" s="3"/>
      <c r="N13" s="4">
        <v>33.048901670613702</v>
      </c>
      <c r="O13" s="7">
        <f t="shared" si="0"/>
        <v>123.73401344352699</v>
      </c>
      <c r="P13" s="9">
        <f>AVERAGE(O13:O14)</f>
        <v>142.72509489375767</v>
      </c>
      <c r="Q13">
        <f>((P13/10)*100)/$P$13</f>
        <v>10</v>
      </c>
      <c r="S13" s="44"/>
      <c r="T13" s="48" t="s">
        <v>11</v>
      </c>
      <c r="U13" s="3" t="s">
        <v>0</v>
      </c>
      <c r="V13" s="4">
        <v>24.134481021350702</v>
      </c>
      <c r="W13" s="7">
        <f t="shared" si="1"/>
        <v>59703.131274900166</v>
      </c>
      <c r="X13" s="9">
        <f>AVERAGE(W13:W14)</f>
        <v>59009.796378299448</v>
      </c>
      <c r="Y13">
        <f>((X13/10)*100)/X13</f>
        <v>10.000000000000002</v>
      </c>
    </row>
    <row r="14" spans="1:27" ht="16.5" thickBot="1" x14ac:dyDescent="0.3">
      <c r="A14" s="45"/>
      <c r="B14" s="49"/>
      <c r="C14" s="5" t="s">
        <v>0</v>
      </c>
      <c r="D14" s="6">
        <v>25.4550651894243</v>
      </c>
      <c r="E14" s="7">
        <f t="shared" si="2"/>
        <v>23903.509194872855</v>
      </c>
      <c r="K14" s="45"/>
      <c r="L14" s="49"/>
      <c r="M14" s="5"/>
      <c r="N14" s="6">
        <v>32.662679812526903</v>
      </c>
      <c r="O14" s="7">
        <f t="shared" si="0"/>
        <v>161.71617634398834</v>
      </c>
      <c r="S14" s="45"/>
      <c r="T14" s="49"/>
      <c r="U14" s="5" t="s">
        <v>0</v>
      </c>
      <c r="V14" s="6">
        <v>24.168384437783001</v>
      </c>
      <c r="W14" s="7">
        <f t="shared" si="1"/>
        <v>58316.461481698738</v>
      </c>
    </row>
    <row r="15" spans="1:27" ht="16.5" thickTop="1" thickBot="1" x14ac:dyDescent="0.3">
      <c r="E15" s="7"/>
      <c r="F15" s="9"/>
      <c r="I15" s="24"/>
      <c r="J15" s="24"/>
      <c r="O15" s="7"/>
      <c r="P15" s="9"/>
      <c r="W15" s="7"/>
      <c r="X15" s="9"/>
    </row>
    <row r="16" spans="1:27" ht="20.25" thickTop="1" thickBot="1" x14ac:dyDescent="0.35">
      <c r="A16" s="11"/>
      <c r="B16" s="40" t="s">
        <v>3</v>
      </c>
      <c r="C16" s="41"/>
      <c r="D16" s="42"/>
      <c r="E16" s="8" t="s">
        <v>4</v>
      </c>
      <c r="F16" s="33" t="s">
        <v>23</v>
      </c>
      <c r="G16" s="33" t="s">
        <v>6</v>
      </c>
      <c r="H16" s="33" t="s">
        <v>15</v>
      </c>
      <c r="I16" s="33" t="s">
        <v>22</v>
      </c>
      <c r="J16" s="24"/>
      <c r="K16" s="11"/>
      <c r="L16" s="40" t="s">
        <v>14</v>
      </c>
      <c r="M16" s="41"/>
      <c r="N16" s="42"/>
      <c r="O16" s="8" t="s">
        <v>4</v>
      </c>
      <c r="P16" s="33" t="s">
        <v>23</v>
      </c>
      <c r="Q16" s="33" t="s">
        <v>6</v>
      </c>
      <c r="R16" s="36"/>
      <c r="S16" s="36"/>
      <c r="T16" s="40" t="s">
        <v>17</v>
      </c>
      <c r="U16" s="41"/>
      <c r="V16" s="42"/>
      <c r="W16" s="8" t="s">
        <v>4</v>
      </c>
      <c r="X16" s="33" t="s">
        <v>23</v>
      </c>
      <c r="Y16" s="33" t="s">
        <v>6</v>
      </c>
      <c r="Z16" s="33" t="s">
        <v>15</v>
      </c>
      <c r="AA16" s="33" t="s">
        <v>22</v>
      </c>
    </row>
    <row r="17" spans="1:27" ht="16.5" thickTop="1" x14ac:dyDescent="0.25">
      <c r="A17" s="43" t="s">
        <v>13</v>
      </c>
      <c r="B17" s="46" t="s">
        <v>7</v>
      </c>
      <c r="C17" s="1" t="s">
        <v>0</v>
      </c>
      <c r="D17" s="2">
        <v>26.070612295854801</v>
      </c>
      <c r="E17" s="7">
        <f>2^(40-D17)</f>
        <v>15601.398147395599</v>
      </c>
      <c r="F17" s="31">
        <f>AVERAGE(E17:E18)</f>
        <v>15602.376114998358</v>
      </c>
      <c r="G17" s="24">
        <f>((F17/10)*100)/$F$3</f>
        <v>4.8705692004739998</v>
      </c>
      <c r="H17" s="24">
        <f>G17/Q17</f>
        <v>0.18182716050340672</v>
      </c>
      <c r="I17" s="24">
        <f>H17/H17</f>
        <v>1</v>
      </c>
      <c r="J17" s="24"/>
      <c r="K17" s="43" t="s">
        <v>13</v>
      </c>
      <c r="L17" s="46" t="s">
        <v>7</v>
      </c>
      <c r="M17" s="1" t="s">
        <v>0</v>
      </c>
      <c r="N17" s="2">
        <v>30.754643701917701</v>
      </c>
      <c r="O17" s="7">
        <f>2^(40-N17)</f>
        <v>606.91736878345205</v>
      </c>
      <c r="P17" s="9">
        <f>AVERAGE(O17:O18)</f>
        <v>545.51619777558949</v>
      </c>
      <c r="Q17">
        <f>((P17/10)*100)/$P$3</f>
        <v>26.786807795872413</v>
      </c>
      <c r="S17" s="43" t="s">
        <v>13</v>
      </c>
      <c r="T17" s="46" t="s">
        <v>7</v>
      </c>
      <c r="U17" s="1" t="s">
        <v>0</v>
      </c>
      <c r="V17" s="2">
        <v>25.5961626667148</v>
      </c>
      <c r="W17" s="7">
        <f>2^(40-V17)</f>
        <v>21676.39667713286</v>
      </c>
      <c r="X17" s="9">
        <f>AVERAGE(W17:W18)</f>
        <v>21246.396194223336</v>
      </c>
      <c r="Y17">
        <f>((X17/10)*100)/X3</f>
        <v>2.4510663917889013</v>
      </c>
      <c r="Z17" s="24">
        <f>Y17/Q17</f>
        <v>9.1502743084100779E-2</v>
      </c>
      <c r="AA17" s="24">
        <f>Z17/Z17</f>
        <v>1</v>
      </c>
    </row>
    <row r="18" spans="1:27" ht="15.75" x14ac:dyDescent="0.25">
      <c r="A18" s="44"/>
      <c r="B18" s="47"/>
      <c r="C18" s="3" t="s">
        <v>0</v>
      </c>
      <c r="D18" s="4">
        <v>26.070431437631399</v>
      </c>
      <c r="E18" s="7">
        <f>2^(40-D18)</f>
        <v>15603.354082601116</v>
      </c>
      <c r="F18" s="34"/>
      <c r="G18" s="24"/>
      <c r="H18" s="24"/>
      <c r="I18" s="24"/>
      <c r="J18" s="24"/>
      <c r="K18" s="44"/>
      <c r="L18" s="47"/>
      <c r="M18" s="3" t="s">
        <v>0</v>
      </c>
      <c r="N18" s="4">
        <v>31.080793934562301</v>
      </c>
      <c r="O18" s="7">
        <f>2^(40-N18)</f>
        <v>484.11502676772704</v>
      </c>
      <c r="P18" s="8"/>
      <c r="S18" s="44"/>
      <c r="T18" s="47"/>
      <c r="U18" s="3" t="s">
        <v>0</v>
      </c>
      <c r="V18" s="4">
        <v>25.654567327968799</v>
      </c>
      <c r="W18" s="7">
        <f>2^(40-V18)</f>
        <v>20816.395711313813</v>
      </c>
      <c r="X18" s="8"/>
      <c r="Z18" s="24"/>
      <c r="AA18" s="24"/>
    </row>
    <row r="19" spans="1:27" ht="15.75" x14ac:dyDescent="0.25">
      <c r="A19" s="44"/>
      <c r="B19" s="48" t="s">
        <v>12</v>
      </c>
      <c r="C19" s="3" t="s">
        <v>0</v>
      </c>
      <c r="D19" s="4">
        <v>28.078479315646899</v>
      </c>
      <c r="E19" s="7">
        <f t="shared" ref="E19:E28" si="3">2^(40-D19)</f>
        <v>3879.1388043775328</v>
      </c>
      <c r="F19" s="31">
        <f>AVERAGE(E19:E20)</f>
        <v>3429.7029856555546</v>
      </c>
      <c r="G19" s="24">
        <f>((F19/10)*100)/$F$5</f>
        <v>1.0611744747565934</v>
      </c>
      <c r="H19" s="24">
        <f>G19/Q19</f>
        <v>4.322253687654122E-2</v>
      </c>
      <c r="I19" s="24">
        <f>H19/H17</f>
        <v>0.23771221393369008</v>
      </c>
      <c r="J19" s="24"/>
      <c r="K19" s="44"/>
      <c r="L19" s="48" t="s">
        <v>12</v>
      </c>
      <c r="M19" s="3" t="s">
        <v>0</v>
      </c>
      <c r="N19" s="4">
        <v>30.852522020037501</v>
      </c>
      <c r="O19" s="7">
        <f>2^(40-N19)</f>
        <v>567.10732472519828</v>
      </c>
      <c r="P19" s="9">
        <f>AVERAGE(O19:O20)</f>
        <v>596.09089089741724</v>
      </c>
      <c r="Q19">
        <f>((P19/10)*100)/$P$5</f>
        <v>24.551415799301214</v>
      </c>
      <c r="S19" s="44"/>
      <c r="T19" s="48" t="s">
        <v>12</v>
      </c>
      <c r="U19" s="3" t="s">
        <v>0</v>
      </c>
      <c r="V19" s="4">
        <v>26.931744230336299</v>
      </c>
      <c r="W19" s="7">
        <f t="shared" ref="W19:W28" si="4">2^(40-V19)</f>
        <v>8588.8887543811979</v>
      </c>
      <c r="X19" s="9">
        <f>AVERAGE(W19:W20)</f>
        <v>8471.7218491655804</v>
      </c>
      <c r="Y19">
        <f>((X19/10)*100)/X5</f>
        <v>0.99515584321700223</v>
      </c>
      <c r="Z19" s="24">
        <f t="shared" ref="Z19:Z27" si="5">Y19/Q19</f>
        <v>4.0533541990084597E-2</v>
      </c>
      <c r="AA19" s="24">
        <f>Z19/Z17</f>
        <v>0.44297624993416806</v>
      </c>
    </row>
    <row r="20" spans="1:27" ht="15.75" x14ac:dyDescent="0.25">
      <c r="A20" s="44"/>
      <c r="B20" s="47"/>
      <c r="C20" s="3" t="s">
        <v>0</v>
      </c>
      <c r="D20" s="4">
        <v>28.458774048028602</v>
      </c>
      <c r="E20" s="7">
        <f t="shared" si="3"/>
        <v>2980.2671669335768</v>
      </c>
      <c r="F20" s="34"/>
      <c r="G20" s="24"/>
      <c r="H20" s="24"/>
      <c r="I20" s="24"/>
      <c r="J20" s="24"/>
      <c r="K20" s="44"/>
      <c r="L20" s="47"/>
      <c r="M20" s="3" t="s">
        <v>0</v>
      </c>
      <c r="N20" s="4">
        <v>30.712115760535099</v>
      </c>
      <c r="O20" s="7">
        <f t="shared" ref="O20:O28" si="6">2^(40-N20)</f>
        <v>625.0744570696362</v>
      </c>
      <c r="P20" s="8"/>
      <c r="S20" s="44"/>
      <c r="T20" s="47"/>
      <c r="U20" s="3" t="s">
        <v>0</v>
      </c>
      <c r="V20" s="4">
        <v>26.971652738907601</v>
      </c>
      <c r="W20" s="7">
        <f t="shared" si="4"/>
        <v>8354.5549439499628</v>
      </c>
      <c r="X20" s="8"/>
      <c r="Z20" s="24"/>
      <c r="AA20" s="24"/>
    </row>
    <row r="21" spans="1:27" ht="15.75" x14ac:dyDescent="0.25">
      <c r="A21" s="44"/>
      <c r="B21" s="48" t="s">
        <v>8</v>
      </c>
      <c r="C21" s="3" t="s">
        <v>0</v>
      </c>
      <c r="D21" s="4">
        <v>25.690742427199901</v>
      </c>
      <c r="E21" s="7">
        <f t="shared" si="3"/>
        <v>20300.921183390223</v>
      </c>
      <c r="F21" s="31">
        <f>AVERAGE(E21:E22)</f>
        <v>20841.068909124049</v>
      </c>
      <c r="G21" s="24">
        <f>((F21/10)*100)/$F$7</f>
        <v>9.1140175931140437</v>
      </c>
      <c r="H21" s="24">
        <f>G21/Q21</f>
        <v>0.23467369343484057</v>
      </c>
      <c r="I21" s="24">
        <f>H21/H17</f>
        <v>1.2906415784370329</v>
      </c>
      <c r="J21" s="24"/>
      <c r="K21" s="44"/>
      <c r="L21" s="48" t="s">
        <v>8</v>
      </c>
      <c r="M21" s="3" t="s">
        <v>0</v>
      </c>
      <c r="N21" s="4">
        <v>30.7604957545506</v>
      </c>
      <c r="O21" s="7">
        <f>2^(40-N21)</f>
        <v>604.46049567442265</v>
      </c>
      <c r="P21" s="9">
        <f>AVERAGE(O21:O22)</f>
        <v>688.98354340510809</v>
      </c>
      <c r="Q21">
        <f>((P21/10)*100)/$P$7</f>
        <v>38.836980232914939</v>
      </c>
      <c r="S21" s="44"/>
      <c r="T21" s="48" t="s">
        <v>8</v>
      </c>
      <c r="U21" s="3" t="s">
        <v>0</v>
      </c>
      <c r="V21" s="4">
        <v>24.807758290220502</v>
      </c>
      <c r="W21" s="7">
        <f t="shared" si="4"/>
        <v>37438.67378364881</v>
      </c>
      <c r="X21" s="9">
        <f>AVERAGE(W21:W22)</f>
        <v>38444.237009645833</v>
      </c>
      <c r="Y21">
        <f>((X21/10)*100)/X7</f>
        <v>5.8920742189517119</v>
      </c>
      <c r="Z21" s="24">
        <f t="shared" si="5"/>
        <v>0.1517129855003013</v>
      </c>
      <c r="AA21" s="24">
        <f>Z21/Z17</f>
        <v>1.6580157095493944</v>
      </c>
    </row>
    <row r="22" spans="1:27" ht="15.75" x14ac:dyDescent="0.25">
      <c r="A22" s="44"/>
      <c r="B22" s="47"/>
      <c r="C22" s="3" t="s">
        <v>0</v>
      </c>
      <c r="D22" s="4">
        <v>25.615943672764601</v>
      </c>
      <c r="E22" s="7">
        <f t="shared" si="3"/>
        <v>21381.216634857876</v>
      </c>
      <c r="F22" s="34"/>
      <c r="G22" s="24"/>
      <c r="H22" s="24"/>
      <c r="I22" s="24"/>
      <c r="J22" s="24"/>
      <c r="K22" s="44"/>
      <c r="L22" s="47"/>
      <c r="M22" s="3" t="s">
        <v>0</v>
      </c>
      <c r="N22" s="4">
        <v>30.404730225133498</v>
      </c>
      <c r="O22" s="7">
        <f t="shared" si="6"/>
        <v>773.50659113579366</v>
      </c>
      <c r="P22" s="8"/>
      <c r="S22" s="44"/>
      <c r="T22" s="47"/>
      <c r="U22" s="3" t="s">
        <v>0</v>
      </c>
      <c r="V22" s="4">
        <v>24.732269625656102</v>
      </c>
      <c r="W22" s="7">
        <f t="shared" si="4"/>
        <v>39449.800235642848</v>
      </c>
      <c r="X22" s="8"/>
      <c r="Z22" s="24"/>
      <c r="AA22" s="24"/>
    </row>
    <row r="23" spans="1:27" ht="15.75" x14ac:dyDescent="0.25">
      <c r="A23" s="44"/>
      <c r="B23" s="48" t="s">
        <v>9</v>
      </c>
      <c r="C23" s="3" t="s">
        <v>0</v>
      </c>
      <c r="D23" s="4">
        <v>26.6843747879044</v>
      </c>
      <c r="E23" s="7">
        <f t="shared" si="3"/>
        <v>10195.360808947786</v>
      </c>
      <c r="F23" s="31">
        <f>AVERAGE(E23:E24)</f>
        <v>10075.900797329818</v>
      </c>
      <c r="G23" s="24">
        <f>((F23/10)*100)/$F$9</f>
        <v>2.877270268109037</v>
      </c>
      <c r="H23" s="24">
        <f>G23/Q23</f>
        <v>0.11998402923352788</v>
      </c>
      <c r="I23" s="24">
        <f>H23/H23</f>
        <v>1</v>
      </c>
      <c r="J23" s="24"/>
      <c r="K23" s="44"/>
      <c r="L23" s="48" t="s">
        <v>9</v>
      </c>
      <c r="M23" s="3" t="s">
        <v>0</v>
      </c>
      <c r="N23" s="4">
        <v>30.7144879684191</v>
      </c>
      <c r="O23" s="7">
        <f t="shared" si="6"/>
        <v>624.04749842650665</v>
      </c>
      <c r="P23" s="9">
        <f>AVERAGE(O23:O24)</f>
        <v>644.06035719158604</v>
      </c>
      <c r="Q23">
        <f>((P23/10)*100)/$P$9</f>
        <v>23.980443784805182</v>
      </c>
      <c r="S23" s="44"/>
      <c r="T23" s="48" t="s">
        <v>9</v>
      </c>
      <c r="U23" s="3" t="s">
        <v>0</v>
      </c>
      <c r="V23" s="4">
        <v>26.5571061610562</v>
      </c>
      <c r="W23" s="7">
        <f t="shared" si="4"/>
        <v>11135.616710558312</v>
      </c>
      <c r="X23" s="9">
        <f>AVERAGE(W23:W24)</f>
        <v>10477.061309864002</v>
      </c>
      <c r="Y23">
        <f>((X23/10)*100)/X9</f>
        <v>1.3205561981199281</v>
      </c>
      <c r="Z23" s="24">
        <f t="shared" si="5"/>
        <v>5.5068046695477629E-2</v>
      </c>
      <c r="AA23" s="24">
        <f>Z23/Z23</f>
        <v>1</v>
      </c>
    </row>
    <row r="24" spans="1:27" ht="15.75" x14ac:dyDescent="0.25">
      <c r="A24" s="44"/>
      <c r="B24" s="47"/>
      <c r="C24" s="3" t="s">
        <v>0</v>
      </c>
      <c r="D24" s="4">
        <v>26.718585613455701</v>
      </c>
      <c r="E24" s="7">
        <f t="shared" si="3"/>
        <v>9956.4407857118513</v>
      </c>
      <c r="F24" s="24"/>
      <c r="G24" s="24"/>
      <c r="H24" s="24"/>
      <c r="I24" s="24"/>
      <c r="J24" s="24"/>
      <c r="K24" s="44"/>
      <c r="L24" s="47"/>
      <c r="M24" s="3" t="s">
        <v>0</v>
      </c>
      <c r="N24" s="4">
        <v>30.624801498661402</v>
      </c>
      <c r="O24" s="7">
        <f t="shared" si="6"/>
        <v>664.07321595666554</v>
      </c>
      <c r="S24" s="44"/>
      <c r="T24" s="47"/>
      <c r="U24" s="3" t="s">
        <v>0</v>
      </c>
      <c r="V24" s="4">
        <v>26.738712210291499</v>
      </c>
      <c r="W24" s="7">
        <f t="shared" si="4"/>
        <v>9818.5059091696912</v>
      </c>
      <c r="Z24" s="24"/>
      <c r="AA24" s="24"/>
    </row>
    <row r="25" spans="1:27" ht="15.75" x14ac:dyDescent="0.25">
      <c r="A25" s="44"/>
      <c r="B25" s="48" t="s">
        <v>10</v>
      </c>
      <c r="C25" s="3"/>
      <c r="D25" s="4">
        <v>25.933575321604501</v>
      </c>
      <c r="E25" s="7">
        <f t="shared" si="3"/>
        <v>17155.98903306319</v>
      </c>
      <c r="F25" s="31">
        <f>AVERAGE(E25:E26)</f>
        <v>16982.609890761247</v>
      </c>
      <c r="G25" s="24">
        <f>((F25/10)*100)/$F$11</f>
        <v>7.9622340605692781</v>
      </c>
      <c r="H25" s="24">
        <f>G25/Q25</f>
        <v>0.42953750234475702</v>
      </c>
      <c r="I25" s="24">
        <f>H25/H23</f>
        <v>3.5799556415024001</v>
      </c>
      <c r="J25" s="24"/>
      <c r="K25" s="44"/>
      <c r="L25" s="48" t="s">
        <v>10</v>
      </c>
      <c r="M25" s="3"/>
      <c r="N25" s="4">
        <v>30.797997855947902</v>
      </c>
      <c r="O25" s="7">
        <f t="shared" si="6"/>
        <v>588.95032465965437</v>
      </c>
      <c r="P25" s="9">
        <f>AVERAGE(O25:O26)</f>
        <v>443.39669085658886</v>
      </c>
      <c r="Q25">
        <f>((P25/10)*100)/$P$11</f>
        <v>18.536761090952659</v>
      </c>
      <c r="S25" s="44"/>
      <c r="T25" s="48" t="s">
        <v>10</v>
      </c>
      <c r="U25" s="3"/>
      <c r="V25" s="4">
        <v>25.268860382905999</v>
      </c>
      <c r="W25" s="7">
        <f t="shared" si="4"/>
        <v>27196.61761123695</v>
      </c>
      <c r="X25" s="9">
        <f>AVERAGE(W25:W26)</f>
        <v>25878.865268544181</v>
      </c>
      <c r="Y25">
        <f>((X25/10)*100)/X11</f>
        <v>4.5064550483301353</v>
      </c>
      <c r="Z25" s="24">
        <f t="shared" si="5"/>
        <v>0.24310908611373463</v>
      </c>
      <c r="AA25" s="24">
        <f>Z25/Z23</f>
        <v>4.4147032753515036</v>
      </c>
    </row>
    <row r="26" spans="1:27" ht="15.75" x14ac:dyDescent="0.25">
      <c r="A26" s="44"/>
      <c r="B26" s="47"/>
      <c r="C26" s="3"/>
      <c r="D26" s="4">
        <v>25.9630339173385</v>
      </c>
      <c r="E26" s="7">
        <f t="shared" si="3"/>
        <v>16809.230748459308</v>
      </c>
      <c r="F26" s="24"/>
      <c r="G26" s="24"/>
      <c r="H26" s="24"/>
      <c r="I26" s="24"/>
      <c r="J26" s="24"/>
      <c r="K26" s="44"/>
      <c r="L26" s="47"/>
      <c r="M26" s="3"/>
      <c r="N26" s="4">
        <v>31.7815914810622</v>
      </c>
      <c r="O26" s="7">
        <f t="shared" si="6"/>
        <v>297.8430570535233</v>
      </c>
      <c r="S26" s="44"/>
      <c r="T26" s="47"/>
      <c r="U26" s="3"/>
      <c r="V26" s="4">
        <v>25.4159116861175</v>
      </c>
      <c r="W26" s="7">
        <f t="shared" si="4"/>
        <v>24561.112925851412</v>
      </c>
      <c r="Z26" s="24"/>
      <c r="AA26" s="24"/>
    </row>
    <row r="27" spans="1:27" ht="15.75" x14ac:dyDescent="0.25">
      <c r="A27" s="44"/>
      <c r="B27" s="48" t="s">
        <v>11</v>
      </c>
      <c r="C27" s="3" t="s">
        <v>0</v>
      </c>
      <c r="D27" s="4">
        <v>28.9190773925496</v>
      </c>
      <c r="E27" s="7">
        <f t="shared" si="3"/>
        <v>2166.1577680802247</v>
      </c>
      <c r="F27" s="31">
        <f>AVERAGE(E27:E28)</f>
        <v>1969.4604109931893</v>
      </c>
      <c r="G27" s="24">
        <f>((F27/10)*100)/$F$13</f>
        <v>0.80866501612947495</v>
      </c>
      <c r="H27" s="24">
        <f>G27/Q27</f>
        <v>3.2270675711677979E-2</v>
      </c>
      <c r="I27" s="24">
        <f>H27/H23</f>
        <v>0.26895809315478786</v>
      </c>
      <c r="J27" s="24"/>
      <c r="K27" s="44"/>
      <c r="L27" s="48" t="s">
        <v>11</v>
      </c>
      <c r="M27" s="3" t="s">
        <v>0</v>
      </c>
      <c r="N27" s="4">
        <v>31.546524908387202</v>
      </c>
      <c r="O27" s="7">
        <f t="shared" si="6"/>
        <v>350.54967610322308</v>
      </c>
      <c r="P27" s="9">
        <f>AVERAGE(O27:O28)</f>
        <v>357.65222952110304</v>
      </c>
      <c r="Q27">
        <f>((P27/10)*100)/$P$13</f>
        <v>25.058818828415131</v>
      </c>
      <c r="S27" s="44"/>
      <c r="T27" s="48" t="s">
        <v>11</v>
      </c>
      <c r="U27" s="3" t="s">
        <v>0</v>
      </c>
      <c r="V27" s="4">
        <v>28.836537554170199</v>
      </c>
      <c r="W27" s="7">
        <f t="shared" si="4"/>
        <v>2293.7023084120074</v>
      </c>
      <c r="X27" s="9">
        <f>AVERAGE(W27:W28)</f>
        <v>2367.289242169687</v>
      </c>
      <c r="Y27">
        <f>((X27/10)*100)/X13</f>
        <v>0.40116885457348322</v>
      </c>
      <c r="Z27" s="24">
        <f t="shared" si="5"/>
        <v>1.6009088749170525E-2</v>
      </c>
      <c r="AA27" s="24">
        <f>Z27/Z23</f>
        <v>0.29071466503432825</v>
      </c>
    </row>
    <row r="28" spans="1:27" ht="16.5" thickBot="1" x14ac:dyDescent="0.3">
      <c r="A28" s="45"/>
      <c r="B28" s="49"/>
      <c r="C28" s="5" t="s">
        <v>0</v>
      </c>
      <c r="D28" s="6">
        <v>29.2082159956826</v>
      </c>
      <c r="E28" s="7">
        <f t="shared" si="3"/>
        <v>1772.7630539061536</v>
      </c>
      <c r="J28" s="24"/>
      <c r="K28" s="45"/>
      <c r="L28" s="49"/>
      <c r="M28" s="5" t="s">
        <v>0</v>
      </c>
      <c r="N28" s="6">
        <v>31.489216914255898</v>
      </c>
      <c r="O28" s="7">
        <f t="shared" si="6"/>
        <v>364.754782938983</v>
      </c>
      <c r="S28" s="45"/>
      <c r="T28" s="49"/>
      <c r="U28" s="5" t="s">
        <v>0</v>
      </c>
      <c r="V28" s="6">
        <v>28.746816605350599</v>
      </c>
      <c r="W28" s="7">
        <f t="shared" si="4"/>
        <v>2440.8761759273666</v>
      </c>
    </row>
    <row r="29" spans="1:27" ht="16.5" thickTop="1" thickBot="1" x14ac:dyDescent="0.3">
      <c r="E29" s="7"/>
      <c r="F29" s="9"/>
      <c r="G29" s="24"/>
      <c r="H29" s="24"/>
      <c r="I29" s="24"/>
      <c r="O29" s="7"/>
      <c r="P29" s="9"/>
    </row>
    <row r="30" spans="1:27" ht="20.25" thickTop="1" thickBot="1" x14ac:dyDescent="0.35">
      <c r="A30" s="11"/>
      <c r="B30" s="40" t="s">
        <v>3</v>
      </c>
      <c r="C30" s="41"/>
      <c r="D30" s="42"/>
      <c r="E30" s="8" t="s">
        <v>4</v>
      </c>
      <c r="F30" s="8" t="s">
        <v>23</v>
      </c>
      <c r="G30" s="33" t="s">
        <v>6</v>
      </c>
      <c r="H30" s="33" t="s">
        <v>24</v>
      </c>
      <c r="I30" s="24"/>
      <c r="K30" s="11"/>
      <c r="L30" s="40" t="s">
        <v>14</v>
      </c>
      <c r="M30" s="41"/>
      <c r="N30" s="42"/>
      <c r="O30" s="8" t="s">
        <v>4</v>
      </c>
      <c r="P30" s="33" t="s">
        <v>23</v>
      </c>
      <c r="Q30" s="33" t="s">
        <v>6</v>
      </c>
      <c r="S30" s="36"/>
      <c r="T30" s="40" t="s">
        <v>17</v>
      </c>
      <c r="U30" s="41"/>
      <c r="V30" s="42"/>
      <c r="W30" s="8" t="s">
        <v>4</v>
      </c>
      <c r="X30" s="33" t="s">
        <v>23</v>
      </c>
      <c r="Y30" s="33" t="s">
        <v>6</v>
      </c>
      <c r="Z30" s="33" t="s">
        <v>24</v>
      </c>
    </row>
    <row r="31" spans="1:27" ht="16.5" thickTop="1" x14ac:dyDescent="0.25">
      <c r="A31" s="43" t="s">
        <v>2</v>
      </c>
      <c r="B31" s="46" t="s">
        <v>7</v>
      </c>
      <c r="C31" s="1" t="s">
        <v>0</v>
      </c>
      <c r="D31" s="2">
        <v>32.587444157973003</v>
      </c>
      <c r="E31" s="7">
        <f>2^(40-D31)</f>
        <v>170.37334611443225</v>
      </c>
      <c r="F31" s="9">
        <f>AVERAGE(E31:E32)</f>
        <v>143.77027060594145</v>
      </c>
      <c r="G31" s="24">
        <f>((F31/10)*100)/$F$3</f>
        <v>4.4880539143263981E-2</v>
      </c>
      <c r="H31" s="24">
        <f>G31/G17</f>
        <v>9.2146394591614139E-3</v>
      </c>
      <c r="I31" s="24"/>
      <c r="K31" s="43" t="s">
        <v>2</v>
      </c>
      <c r="L31" s="46" t="s">
        <v>7</v>
      </c>
      <c r="M31" s="1" t="s">
        <v>0</v>
      </c>
      <c r="N31" s="2">
        <v>32.8113365080563</v>
      </c>
      <c r="O31" s="7">
        <f>2^(40-N31)</f>
        <v>145.88254788858873</v>
      </c>
      <c r="P31" s="9">
        <f>AVERAGE(O31:O32)</f>
        <v>251.27537812829536</v>
      </c>
      <c r="Q31">
        <f>((P31/10)*100)/$P$3</f>
        <v>12.338525024928234</v>
      </c>
      <c r="S31" s="43" t="s">
        <v>2</v>
      </c>
      <c r="T31" s="46" t="s">
        <v>7</v>
      </c>
      <c r="U31" s="1" t="s">
        <v>0</v>
      </c>
      <c r="V31" s="2">
        <v>32.564782766993197</v>
      </c>
      <c r="W31" s="7">
        <f>2^(40-V31)</f>
        <v>173.07064468218709</v>
      </c>
      <c r="X31" s="9">
        <f>AVERAGE(W31:W32)</f>
        <v>144.0316212449888</v>
      </c>
      <c r="Y31">
        <f>((X31/10)*100)/X3</f>
        <v>1.6616044573453156E-2</v>
      </c>
      <c r="Z31" s="24">
        <f>Y31/Y17</f>
        <v>6.779108321633834E-3</v>
      </c>
    </row>
    <row r="32" spans="1:27" ht="15.75" x14ac:dyDescent="0.25">
      <c r="A32" s="44"/>
      <c r="B32" s="47"/>
      <c r="C32" s="3" t="s">
        <v>0</v>
      </c>
      <c r="D32" s="4">
        <v>33.127575114996397</v>
      </c>
      <c r="E32" s="7">
        <f>2^(40-D32)</f>
        <v>117.16719509745063</v>
      </c>
      <c r="F32" s="8"/>
      <c r="G32" s="24"/>
      <c r="H32" s="24"/>
      <c r="I32" s="24"/>
      <c r="K32" s="44"/>
      <c r="L32" s="47"/>
      <c r="M32" s="3" t="s">
        <v>0</v>
      </c>
      <c r="N32" s="4">
        <v>31.521561183357701</v>
      </c>
      <c r="O32" s="7">
        <f>2^(40-N32)</f>
        <v>356.66820836800201</v>
      </c>
      <c r="P32" s="8"/>
      <c r="S32" s="44"/>
      <c r="T32" s="47"/>
      <c r="U32" s="3" t="s">
        <v>0</v>
      </c>
      <c r="V32" s="4">
        <v>33.154602813835602</v>
      </c>
      <c r="W32" s="7">
        <f>2^(40-V32)</f>
        <v>114.99259780779053</v>
      </c>
      <c r="X32" s="8"/>
      <c r="Z32" s="24"/>
    </row>
    <row r="33" spans="1:26" ht="15.75" customHeight="1" x14ac:dyDescent="0.25">
      <c r="A33" s="44"/>
      <c r="B33" s="48" t="s">
        <v>12</v>
      </c>
      <c r="C33" s="3" t="s">
        <v>0</v>
      </c>
      <c r="D33" s="4">
        <v>32.119993351140302</v>
      </c>
      <c r="E33" s="7">
        <f t="shared" ref="E33:E42" si="7">2^(40-D33)</f>
        <v>235.56912421036714</v>
      </c>
      <c r="F33" s="9">
        <f>AVERAGE(E33:E34)</f>
        <v>206.34537670876847</v>
      </c>
      <c r="G33" s="24">
        <f>((F33/10)*100)/$F$5</f>
        <v>6.3844725815382822E-2</v>
      </c>
      <c r="H33" s="24">
        <f>G33/G19</f>
        <v>6.0164211761715422E-2</v>
      </c>
      <c r="I33" s="24"/>
      <c r="K33" s="44"/>
      <c r="L33" s="48" t="s">
        <v>12</v>
      </c>
      <c r="M33" s="3" t="s">
        <v>0</v>
      </c>
      <c r="N33" s="4">
        <v>30.616480034603601</v>
      </c>
      <c r="O33" s="7">
        <f>2^(40-N33)</f>
        <v>667.91465790150698</v>
      </c>
      <c r="P33" s="9">
        <f>AVERAGE(O33:O34)</f>
        <v>632.68708461512779</v>
      </c>
      <c r="Q33">
        <f>((P33/10)*100)/$P$5</f>
        <v>26.058716753493972</v>
      </c>
      <c r="S33" s="44"/>
      <c r="T33" s="48" t="s">
        <v>12</v>
      </c>
      <c r="U33" s="3" t="s">
        <v>0</v>
      </c>
      <c r="V33" s="4">
        <v>32.552187091809202</v>
      </c>
      <c r="W33" s="7">
        <f t="shared" ref="W33:W42" si="8">2^(40-V33)</f>
        <v>174.58828041110408</v>
      </c>
      <c r="X33" s="9">
        <f>AVERAGE(W33:W34)</f>
        <v>181.9549783626326</v>
      </c>
      <c r="Y33">
        <f t="shared" ref="Y33:Y41" si="9">((X33/10)*100)/X5</f>
        <v>2.1373879259011772E-2</v>
      </c>
      <c r="Z33" s="24">
        <f>Y33/Y19</f>
        <v>2.1477921678997786E-2</v>
      </c>
    </row>
    <row r="34" spans="1:26" ht="15" customHeight="1" x14ac:dyDescent="0.25">
      <c r="A34" s="44"/>
      <c r="B34" s="47"/>
      <c r="C34" s="3" t="s">
        <v>0</v>
      </c>
      <c r="D34" s="4">
        <v>32.531403412677598</v>
      </c>
      <c r="E34" s="7">
        <f t="shared" si="7"/>
        <v>177.12162920716983</v>
      </c>
      <c r="F34" s="8"/>
      <c r="G34" s="24"/>
      <c r="H34" s="24"/>
      <c r="I34" s="24"/>
      <c r="K34" s="44"/>
      <c r="L34" s="47"/>
      <c r="M34" s="3" t="s">
        <v>0</v>
      </c>
      <c r="N34" s="4">
        <v>30.7773028624615</v>
      </c>
      <c r="O34" s="7">
        <f t="shared" ref="O34" si="10">2^(40-N34)</f>
        <v>597.45951132874859</v>
      </c>
      <c r="P34" s="8"/>
      <c r="S34" s="44"/>
      <c r="T34" s="47"/>
      <c r="U34" s="3" t="s">
        <v>0</v>
      </c>
      <c r="V34" s="4">
        <v>32.435304208900398</v>
      </c>
      <c r="W34" s="7">
        <f t="shared" si="8"/>
        <v>189.32167631416112</v>
      </c>
      <c r="X34" s="8"/>
      <c r="Z34" s="24"/>
    </row>
    <row r="35" spans="1:26" ht="15" customHeight="1" x14ac:dyDescent="0.25">
      <c r="A35" s="44"/>
      <c r="B35" s="48" t="s">
        <v>8</v>
      </c>
      <c r="C35" s="3" t="s">
        <v>0</v>
      </c>
      <c r="D35" s="4">
        <v>31.891350383203701</v>
      </c>
      <c r="E35" s="7">
        <f t="shared" si="7"/>
        <v>276.02394522923811</v>
      </c>
      <c r="F35" s="9">
        <f>AVERAGE(E35:E36)</f>
        <v>219.37053985835891</v>
      </c>
      <c r="G35" s="24">
        <f>((F35/10)*100)/$F$7</f>
        <v>9.5933033396608122E-2</v>
      </c>
      <c r="H35" s="24">
        <f>G35/G21</f>
        <v>1.0525877574461657E-2</v>
      </c>
      <c r="I35" s="24"/>
      <c r="K35" s="44"/>
      <c r="L35" s="48" t="s">
        <v>8</v>
      </c>
      <c r="M35" s="3" t="s">
        <v>0</v>
      </c>
      <c r="N35" s="4">
        <v>31.305684583887299</v>
      </c>
      <c r="O35" s="7">
        <f>2^(40-N35)</f>
        <v>414.2378051858941</v>
      </c>
      <c r="P35" s="9">
        <f>AVERAGE(O35:O36)</f>
        <v>401.35575124739563</v>
      </c>
      <c r="Q35">
        <f>((P35/10)*100)/$P$7</f>
        <v>22.623828285542569</v>
      </c>
      <c r="S35" s="44"/>
      <c r="T35" s="48" t="s">
        <v>8</v>
      </c>
      <c r="U35" s="3" t="s">
        <v>0</v>
      </c>
      <c r="V35" s="4">
        <v>32.172244303042802</v>
      </c>
      <c r="W35" s="7">
        <f t="shared" si="8"/>
        <v>227.19002718648616</v>
      </c>
      <c r="X35" s="9">
        <f>AVERAGE(W35:W36)</f>
        <v>186.82279226367712</v>
      </c>
      <c r="Y35">
        <f t="shared" si="9"/>
        <v>2.8632997906375256E-2</v>
      </c>
      <c r="Z35" s="24">
        <f>Y35/Y21</f>
        <v>4.8595786207644709E-3</v>
      </c>
    </row>
    <row r="36" spans="1:26" ht="15.75" customHeight="1" x14ac:dyDescent="0.25">
      <c r="A36" s="44"/>
      <c r="B36" s="47"/>
      <c r="C36" s="3" t="s">
        <v>0</v>
      </c>
      <c r="D36" s="4">
        <v>32.653777632118697</v>
      </c>
      <c r="E36" s="7">
        <f t="shared" si="7"/>
        <v>162.71713448747971</v>
      </c>
      <c r="F36" s="8"/>
      <c r="G36" s="24"/>
      <c r="H36" s="24"/>
      <c r="I36" s="24"/>
      <c r="K36" s="44"/>
      <c r="L36" s="47"/>
      <c r="M36" s="3" t="s">
        <v>0</v>
      </c>
      <c r="N36" s="4">
        <v>31.398326889962</v>
      </c>
      <c r="O36" s="7">
        <f t="shared" ref="O36:O42" si="11">2^(40-N36)</f>
        <v>388.47369730889716</v>
      </c>
      <c r="P36" s="8"/>
      <c r="S36" s="44"/>
      <c r="T36" s="47"/>
      <c r="U36" s="3" t="s">
        <v>0</v>
      </c>
      <c r="V36" s="4">
        <v>32.8056808720712</v>
      </c>
      <c r="W36" s="7">
        <f t="shared" si="8"/>
        <v>146.4555573408681</v>
      </c>
      <c r="X36" s="8"/>
      <c r="Z36" s="24"/>
    </row>
    <row r="37" spans="1:26" ht="15.75" x14ac:dyDescent="0.25">
      <c r="A37" s="44"/>
      <c r="B37" s="48" t="s">
        <v>9</v>
      </c>
      <c r="C37" s="3" t="s">
        <v>0</v>
      </c>
      <c r="D37" s="4">
        <v>33.056135820042201</v>
      </c>
      <c r="E37" s="7">
        <f t="shared" si="7"/>
        <v>123.11512319006162</v>
      </c>
      <c r="F37" s="9">
        <f>AVERAGE(E37:E38)</f>
        <v>215.50946620232591</v>
      </c>
      <c r="G37" s="24">
        <f>((F37/10)*100)/$F$9</f>
        <v>6.1540798393363183E-2</v>
      </c>
      <c r="H37" s="24">
        <f>G37/G23</f>
        <v>2.1388605399870288E-2</v>
      </c>
      <c r="I37" s="24"/>
      <c r="K37" s="44"/>
      <c r="L37" s="48" t="s">
        <v>9</v>
      </c>
      <c r="M37" s="3"/>
      <c r="N37" s="4">
        <v>31.2603315245773</v>
      </c>
      <c r="O37" s="7">
        <f t="shared" si="11"/>
        <v>427.46677359346864</v>
      </c>
      <c r="P37" s="9">
        <f>AVERAGE(O37:O38)</f>
        <v>494.72476074593737</v>
      </c>
      <c r="Q37">
        <f>((P37/10)*100)/$P$9</f>
        <v>18.42019801645716</v>
      </c>
      <c r="S37" s="44"/>
      <c r="T37" s="48" t="s">
        <v>9</v>
      </c>
      <c r="U37" s="3" t="s">
        <v>0</v>
      </c>
      <c r="V37" s="4">
        <v>34.9503179792816</v>
      </c>
      <c r="W37" s="7">
        <f t="shared" si="8"/>
        <v>33.121176637653456</v>
      </c>
      <c r="X37" s="9">
        <f>AVERAGE(W37:W38)</f>
        <v>100.80206276582408</v>
      </c>
      <c r="Y37">
        <f t="shared" si="9"/>
        <v>1.2705355522102113E-2</v>
      </c>
      <c r="Z37" s="24">
        <f>Y37/Y23</f>
        <v>9.621215318356531E-3</v>
      </c>
    </row>
    <row r="38" spans="1:26" ht="15.75" x14ac:dyDescent="0.25">
      <c r="A38" s="44"/>
      <c r="B38" s="47"/>
      <c r="C38" s="3" t="s">
        <v>0</v>
      </c>
      <c r="D38" s="4">
        <v>31.733664094511902</v>
      </c>
      <c r="E38" s="7">
        <f t="shared" si="7"/>
        <v>307.90380921459018</v>
      </c>
      <c r="G38" s="24"/>
      <c r="H38" s="24"/>
      <c r="I38" s="24"/>
      <c r="K38" s="44"/>
      <c r="L38" s="47"/>
      <c r="M38" s="3" t="s">
        <v>0</v>
      </c>
      <c r="N38" s="4">
        <v>30.8656179678635</v>
      </c>
      <c r="O38" s="7">
        <f t="shared" si="11"/>
        <v>561.98274789840605</v>
      </c>
      <c r="S38" s="44"/>
      <c r="T38" s="47"/>
      <c r="U38" s="3" t="s">
        <v>0</v>
      </c>
      <c r="V38" s="4">
        <v>32.603541217576698</v>
      </c>
      <c r="W38" s="7">
        <f t="shared" si="8"/>
        <v>168.48294889399469</v>
      </c>
      <c r="Z38" s="24"/>
    </row>
    <row r="39" spans="1:26" ht="15.75" x14ac:dyDescent="0.25">
      <c r="A39" s="44"/>
      <c r="B39" s="48" t="s">
        <v>10</v>
      </c>
      <c r="C39" s="3"/>
      <c r="D39" s="4">
        <v>31.8784288259215</v>
      </c>
      <c r="E39" s="7">
        <f t="shared" si="7"/>
        <v>278.50726940776582</v>
      </c>
      <c r="F39" s="9">
        <f>AVERAGE(E39:E40)</f>
        <v>214.29834346471864</v>
      </c>
      <c r="G39" s="24">
        <f>((F39/10)*100)/$F$11</f>
        <v>0.10047298857089107</v>
      </c>
      <c r="H39" s="24">
        <f>G39/G25</f>
        <v>1.2618693171613134E-2</v>
      </c>
      <c r="I39" s="24"/>
      <c r="K39" s="44"/>
      <c r="L39" s="48" t="s">
        <v>10</v>
      </c>
      <c r="M39" s="3"/>
      <c r="N39" s="4">
        <v>31.520272556603</v>
      </c>
      <c r="O39" s="7">
        <f t="shared" si="11"/>
        <v>356.98692958669039</v>
      </c>
      <c r="P39" s="9">
        <f>AVERAGE(O39:O40)</f>
        <v>423.48617186504691</v>
      </c>
      <c r="Q39">
        <f>((P39/10)*100)/$P$11</f>
        <v>17.704376588871515</v>
      </c>
      <c r="S39" s="44"/>
      <c r="T39" s="48" t="s">
        <v>10</v>
      </c>
      <c r="U39" s="3"/>
      <c r="V39" s="4">
        <v>33.4055114050065</v>
      </c>
      <c r="W39" s="7">
        <f t="shared" si="8"/>
        <v>96.635983982879154</v>
      </c>
      <c r="X39" s="9">
        <f>AVERAGE(W39:W40)</f>
        <v>109.51435901689712</v>
      </c>
      <c r="Y39">
        <f t="shared" si="9"/>
        <v>1.9070447291064625E-2</v>
      </c>
      <c r="Z39" s="24">
        <f>Y39/Y25</f>
        <v>4.2318068385329109E-3</v>
      </c>
    </row>
    <row r="40" spans="1:26" ht="15.75" x14ac:dyDescent="0.25">
      <c r="A40" s="44"/>
      <c r="B40" s="47"/>
      <c r="C40" s="3"/>
      <c r="D40" s="4">
        <v>32.770321550969697</v>
      </c>
      <c r="E40" s="7">
        <f t="shared" si="7"/>
        <v>150.08941752167144</v>
      </c>
      <c r="G40" s="24"/>
      <c r="H40" s="24"/>
      <c r="I40" s="24"/>
      <c r="K40" s="44"/>
      <c r="L40" s="47"/>
      <c r="M40" s="3"/>
      <c r="N40" s="4">
        <v>31.063405006418201</v>
      </c>
      <c r="O40" s="7">
        <f t="shared" si="11"/>
        <v>489.98541414340349</v>
      </c>
      <c r="S40" s="44"/>
      <c r="T40" s="47"/>
      <c r="U40" s="3"/>
      <c r="V40" s="4">
        <v>33.064625896474602</v>
      </c>
      <c r="W40" s="7">
        <f t="shared" si="8"/>
        <v>122.39273405091507</v>
      </c>
      <c r="Z40" s="24"/>
    </row>
    <row r="41" spans="1:26" ht="15.75" x14ac:dyDescent="0.25">
      <c r="A41" s="44"/>
      <c r="B41" s="48" t="s">
        <v>11</v>
      </c>
      <c r="C41" s="3" t="s">
        <v>0</v>
      </c>
      <c r="D41" s="4">
        <v>32.163615299450299</v>
      </c>
      <c r="E41" s="7">
        <f t="shared" si="7"/>
        <v>228.55296115671865</v>
      </c>
      <c r="F41" s="9">
        <f>AVERAGE(E41:E42)</f>
        <v>253.84761657612847</v>
      </c>
      <c r="G41" s="24">
        <f>((F41/10)*100)/$F$13</f>
        <v>0.10423042057973797</v>
      </c>
      <c r="H41" s="24">
        <f>G41/G27</f>
        <v>0.12889196206189002</v>
      </c>
      <c r="I41" s="24"/>
      <c r="K41" s="44"/>
      <c r="L41" s="48" t="s">
        <v>11</v>
      </c>
      <c r="M41" s="3" t="s">
        <v>0</v>
      </c>
      <c r="N41" s="4">
        <v>32.166715460435199</v>
      </c>
      <c r="O41" s="7">
        <f t="shared" si="11"/>
        <v>228.06235835646532</v>
      </c>
      <c r="P41" s="9">
        <f>AVERAGE(O41:O42)</f>
        <v>358.09035488382432</v>
      </c>
      <c r="Q41">
        <f>((P41/10)*100)/$P$13</f>
        <v>25.089515978278467</v>
      </c>
      <c r="S41" s="44"/>
      <c r="T41" s="48" t="s">
        <v>11</v>
      </c>
      <c r="U41" s="3" t="s">
        <v>0</v>
      </c>
      <c r="V41" s="4">
        <v>34.783604255620403</v>
      </c>
      <c r="W41" s="7">
        <f t="shared" si="8"/>
        <v>37.178476417435157</v>
      </c>
      <c r="X41" s="9">
        <f>AVERAGE(W41:W42)</f>
        <v>94.769237725518437</v>
      </c>
      <c r="Y41">
        <f t="shared" si="9"/>
        <v>1.6059916071896385E-2</v>
      </c>
      <c r="Z41" s="24">
        <f>Y41/Y27</f>
        <v>4.0032808850455376E-2</v>
      </c>
    </row>
    <row r="42" spans="1:26" ht="16.5" thickBot="1" x14ac:dyDescent="0.3">
      <c r="A42" s="45"/>
      <c r="B42" s="49"/>
      <c r="C42" s="5" t="s">
        <v>0</v>
      </c>
      <c r="D42" s="6">
        <v>31.875143194311399</v>
      </c>
      <c r="E42" s="7">
        <f t="shared" si="7"/>
        <v>279.14227199553829</v>
      </c>
      <c r="G42" s="24"/>
      <c r="H42" s="24"/>
      <c r="I42" s="24"/>
      <c r="K42" s="45"/>
      <c r="L42" s="49"/>
      <c r="M42" s="5" t="s">
        <v>0</v>
      </c>
      <c r="N42" s="6">
        <v>31.068912817575399</v>
      </c>
      <c r="O42" s="7">
        <f t="shared" si="11"/>
        <v>488.11835141118331</v>
      </c>
      <c r="S42" s="45"/>
      <c r="T42" s="49"/>
      <c r="U42" s="5" t="s">
        <v>0</v>
      </c>
      <c r="V42" s="6">
        <v>32.748659626362198</v>
      </c>
      <c r="W42" s="7">
        <f t="shared" si="8"/>
        <v>152.35999903360172</v>
      </c>
    </row>
    <row r="43" spans="1:26" ht="21.75" thickTop="1" x14ac:dyDescent="0.35">
      <c r="G43" s="35"/>
    </row>
    <row r="45" spans="1:26" ht="15.75" x14ac:dyDescent="0.25">
      <c r="F45" s="25"/>
    </row>
    <row r="46" spans="1:26" ht="15.75" x14ac:dyDescent="0.25">
      <c r="F46" s="25"/>
    </row>
    <row r="47" spans="1:26" ht="15.75" customHeight="1" x14ac:dyDescent="0.25">
      <c r="F47" s="24"/>
    </row>
    <row r="48" spans="1:26" ht="15" customHeight="1" x14ac:dyDescent="0.25"/>
    <row r="49" spans="6:8" ht="15" customHeight="1" x14ac:dyDescent="0.25"/>
    <row r="50" spans="6:8" ht="15" customHeight="1" x14ac:dyDescent="0.25"/>
    <row r="51" spans="6:8" ht="15" customHeight="1" x14ac:dyDescent="0.35">
      <c r="F51" s="12"/>
      <c r="G51" s="12"/>
      <c r="H51" s="12"/>
    </row>
    <row r="52" spans="6:8" ht="15" customHeight="1" x14ac:dyDescent="0.35">
      <c r="F52" s="12"/>
      <c r="G52" s="12"/>
      <c r="H52" s="12"/>
    </row>
    <row r="53" spans="6:8" ht="15" customHeight="1" x14ac:dyDescent="0.35">
      <c r="F53" s="12"/>
      <c r="G53" s="12"/>
      <c r="H53" s="12"/>
    </row>
    <row r="54" spans="6:8" ht="15" customHeight="1" x14ac:dyDescent="0.25"/>
    <row r="55" spans="6:8" ht="15" customHeight="1" x14ac:dyDescent="0.25"/>
    <row r="56" spans="6:8" ht="15" customHeight="1" x14ac:dyDescent="0.25"/>
    <row r="57" spans="6:8" ht="15" customHeight="1" x14ac:dyDescent="0.25"/>
  </sheetData>
  <mergeCells count="72">
    <mergeCell ref="T30:V30"/>
    <mergeCell ref="S31:S42"/>
    <mergeCell ref="T31:T32"/>
    <mergeCell ref="T33:T34"/>
    <mergeCell ref="T35:T36"/>
    <mergeCell ref="T37:T38"/>
    <mergeCell ref="T39:T40"/>
    <mergeCell ref="T41:T42"/>
    <mergeCell ref="T16:V16"/>
    <mergeCell ref="S17:S28"/>
    <mergeCell ref="T17:T18"/>
    <mergeCell ref="T19:T20"/>
    <mergeCell ref="T21:T22"/>
    <mergeCell ref="T23:T24"/>
    <mergeCell ref="T25:T26"/>
    <mergeCell ref="T27:T28"/>
    <mergeCell ref="T2:V2"/>
    <mergeCell ref="S3:S14"/>
    <mergeCell ref="T3:T4"/>
    <mergeCell ref="T5:T6"/>
    <mergeCell ref="T7:T8"/>
    <mergeCell ref="T9:T10"/>
    <mergeCell ref="T11:T12"/>
    <mergeCell ref="T13:T14"/>
    <mergeCell ref="B30:D30"/>
    <mergeCell ref="L30:N30"/>
    <mergeCell ref="A31:A42"/>
    <mergeCell ref="B31:B32"/>
    <mergeCell ref="K31:K42"/>
    <mergeCell ref="L31:L32"/>
    <mergeCell ref="B33:B34"/>
    <mergeCell ref="L33:L34"/>
    <mergeCell ref="B35:B36"/>
    <mergeCell ref="L35:L36"/>
    <mergeCell ref="B37:B38"/>
    <mergeCell ref="L37:L38"/>
    <mergeCell ref="B39:B40"/>
    <mergeCell ref="L39:L40"/>
    <mergeCell ref="B41:B42"/>
    <mergeCell ref="L41:L42"/>
    <mergeCell ref="B16:D16"/>
    <mergeCell ref="L16:N16"/>
    <mergeCell ref="A17:A28"/>
    <mergeCell ref="B17:B18"/>
    <mergeCell ref="K17:K28"/>
    <mergeCell ref="L17:L18"/>
    <mergeCell ref="B19:B20"/>
    <mergeCell ref="L19:L20"/>
    <mergeCell ref="B21:B22"/>
    <mergeCell ref="L21:L22"/>
    <mergeCell ref="B23:B24"/>
    <mergeCell ref="L23:L24"/>
    <mergeCell ref="B25:B26"/>
    <mergeCell ref="L25:L26"/>
    <mergeCell ref="B27:B28"/>
    <mergeCell ref="L27:L28"/>
    <mergeCell ref="B2:D2"/>
    <mergeCell ref="L2:N2"/>
    <mergeCell ref="A3:A14"/>
    <mergeCell ref="B3:B4"/>
    <mergeCell ref="K3:K14"/>
    <mergeCell ref="L3:L4"/>
    <mergeCell ref="B5:B6"/>
    <mergeCell ref="L5:L6"/>
    <mergeCell ref="B7:B8"/>
    <mergeCell ref="L7:L8"/>
    <mergeCell ref="B9:B10"/>
    <mergeCell ref="L9:L10"/>
    <mergeCell ref="B11:B12"/>
    <mergeCell ref="L11:L12"/>
    <mergeCell ref="B13:B14"/>
    <mergeCell ref="L13:L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topLeftCell="A4" zoomScaleNormal="100" workbookViewId="0">
      <selection activeCell="G31" sqref="G31"/>
    </sheetView>
  </sheetViews>
  <sheetFormatPr baseColWidth="10" defaultRowHeight="15" x14ac:dyDescent="0.25"/>
  <cols>
    <col min="1" max="1" width="11.42578125" style="14"/>
    <col min="2" max="2" width="11.42578125" style="15" customWidth="1"/>
    <col min="3" max="3" width="13.7109375" style="15" customWidth="1"/>
    <col min="4" max="4" width="11.42578125" style="15" customWidth="1"/>
    <col min="5" max="6" width="11.42578125" style="14"/>
    <col min="7" max="7" width="15.7109375" style="14" customWidth="1"/>
    <col min="8" max="8" width="15.85546875" style="14" customWidth="1"/>
    <col min="9" max="9" width="16.85546875" style="14" customWidth="1"/>
    <col min="10" max="10" width="24.5703125" style="14" customWidth="1"/>
    <col min="11" max="15" width="11.42578125" style="14"/>
    <col min="16" max="16" width="13.140625" style="14" customWidth="1"/>
    <col min="17" max="16384" width="11.42578125" style="14"/>
  </cols>
  <sheetData>
    <row r="1" spans="1:7" s="10" customFormat="1" ht="22.5" customHeight="1" x14ac:dyDescent="0.25">
      <c r="A1" s="10" t="s">
        <v>25</v>
      </c>
    </row>
    <row r="2" spans="1:7" ht="18.75" x14ac:dyDescent="0.3">
      <c r="A2" s="39"/>
    </row>
    <row r="3" spans="1:7" ht="15.75" customHeight="1" thickBot="1" x14ac:dyDescent="0.3"/>
    <row r="4" spans="1:7" ht="15" customHeight="1" thickTop="1" thickBot="1" x14ac:dyDescent="0.35">
      <c r="A4" s="38" t="s">
        <v>18</v>
      </c>
      <c r="B4" s="16"/>
      <c r="C4" s="16" t="s">
        <v>31</v>
      </c>
      <c r="D4" s="16" t="s">
        <v>32</v>
      </c>
      <c r="E4" s="16" t="s">
        <v>33</v>
      </c>
      <c r="F4" s="16" t="s">
        <v>27</v>
      </c>
      <c r="G4" s="16" t="s">
        <v>28</v>
      </c>
    </row>
    <row r="5" spans="1:7" ht="15" customHeight="1" thickTop="1" x14ac:dyDescent="0.25">
      <c r="A5" s="53" t="s">
        <v>13</v>
      </c>
      <c r="B5" s="56" t="s">
        <v>7</v>
      </c>
      <c r="C5" s="13">
        <v>1</v>
      </c>
      <c r="D5" s="13">
        <v>1</v>
      </c>
      <c r="E5" s="13">
        <v>1</v>
      </c>
      <c r="F5" s="13">
        <f>AVERAGE(C5,D5,E5)</f>
        <v>1</v>
      </c>
      <c r="G5" s="13">
        <f>(_xlfn.STDEV.S(C5,D5,E5))/SQRT(3)</f>
        <v>0</v>
      </c>
    </row>
    <row r="6" spans="1:7" ht="15" customHeight="1" x14ac:dyDescent="0.25">
      <c r="A6" s="54"/>
      <c r="B6" s="57"/>
      <c r="C6" s="13"/>
      <c r="D6" s="13"/>
      <c r="E6" s="13"/>
      <c r="F6" s="13"/>
      <c r="G6" s="13"/>
    </row>
    <row r="7" spans="1:7" ht="15" customHeight="1" x14ac:dyDescent="0.25">
      <c r="A7" s="54"/>
      <c r="B7" s="58" t="s">
        <v>12</v>
      </c>
      <c r="C7" s="13">
        <v>0.23771221393369008</v>
      </c>
      <c r="D7" s="13">
        <v>0.27733068390151117</v>
      </c>
      <c r="E7" s="13" t="s">
        <v>29</v>
      </c>
      <c r="F7" s="13">
        <f>AVERAGE(C7,D7)</f>
        <v>0.25752144891760065</v>
      </c>
      <c r="G7" s="13">
        <f>(_xlfn.STDEV.S(C7,D7,E7))/SQRT(2)</f>
        <v>1.9809234983910542E-2</v>
      </c>
    </row>
    <row r="8" spans="1:7" ht="15" customHeight="1" x14ac:dyDescent="0.25">
      <c r="A8" s="54"/>
      <c r="B8" s="57"/>
      <c r="C8" s="13"/>
      <c r="D8" s="13"/>
      <c r="E8" s="13"/>
      <c r="F8" s="13"/>
      <c r="G8" s="13"/>
    </row>
    <row r="9" spans="1:7" ht="15" customHeight="1" x14ac:dyDescent="0.25">
      <c r="A9" s="54"/>
      <c r="B9" s="58" t="s">
        <v>8</v>
      </c>
      <c r="C9" s="13">
        <v>1.2906415784370329</v>
      </c>
      <c r="D9" s="13">
        <v>1.3860811066556233</v>
      </c>
      <c r="E9" s="13">
        <v>0.67221962359826881</v>
      </c>
      <c r="F9" s="13">
        <f>AVERAGE(C9,D9,E9)</f>
        <v>1.116314102896975</v>
      </c>
      <c r="G9" s="13">
        <f>(_xlfn.STDEV.S(C9,D9,E9))/SQRT(3)</f>
        <v>0.2237499391391638</v>
      </c>
    </row>
    <row r="10" spans="1:7" ht="15" customHeight="1" x14ac:dyDescent="0.25">
      <c r="A10" s="54"/>
      <c r="B10" s="57"/>
      <c r="C10" s="13"/>
      <c r="D10" s="13"/>
      <c r="E10" s="13"/>
      <c r="F10" s="13"/>
      <c r="G10" s="13"/>
    </row>
    <row r="11" spans="1:7" ht="15" customHeight="1" x14ac:dyDescent="0.25">
      <c r="A11" s="54"/>
      <c r="B11" s="58" t="s">
        <v>9</v>
      </c>
      <c r="C11" s="13">
        <v>1</v>
      </c>
      <c r="D11" s="13">
        <v>1</v>
      </c>
      <c r="E11" s="13">
        <v>1</v>
      </c>
      <c r="F11" s="13">
        <f>AVERAGE(C11,D11,E11)</f>
        <v>1</v>
      </c>
      <c r="G11" s="13">
        <f>(_xlfn.STDEV.S(C11,D11,E11))/SQRT(3)</f>
        <v>0</v>
      </c>
    </row>
    <row r="12" spans="1:7" ht="15.75" customHeight="1" x14ac:dyDescent="0.25">
      <c r="A12" s="54"/>
      <c r="B12" s="57"/>
      <c r="C12" s="13"/>
      <c r="D12" s="13"/>
      <c r="E12" s="13"/>
      <c r="F12" s="13"/>
      <c r="G12" s="13"/>
    </row>
    <row r="13" spans="1:7" ht="15.75" customHeight="1" x14ac:dyDescent="0.25">
      <c r="A13" s="54"/>
      <c r="B13" s="58" t="s">
        <v>10</v>
      </c>
      <c r="C13" s="13">
        <v>3.5795053135998955</v>
      </c>
      <c r="D13" s="13">
        <v>3.1350375218661015</v>
      </c>
      <c r="E13" s="13">
        <v>1.5765624791674246</v>
      </c>
      <c r="F13" s="13">
        <f>AVERAGE(C13,D13,E13)</f>
        <v>2.7637017715444738</v>
      </c>
      <c r="G13" s="13">
        <f>(_xlfn.STDEV.S(C13,D13,E13))/SQRT(3)</f>
        <v>0.60727881545500162</v>
      </c>
    </row>
    <row r="14" spans="1:7" ht="15.75" customHeight="1" x14ac:dyDescent="0.25">
      <c r="A14" s="54"/>
      <c r="B14" s="57"/>
      <c r="C14" s="13"/>
      <c r="D14" s="13"/>
      <c r="E14" s="13"/>
      <c r="F14" s="13"/>
      <c r="G14" s="13"/>
    </row>
    <row r="15" spans="1:7" ht="15" customHeight="1" x14ac:dyDescent="0.25">
      <c r="A15" s="54"/>
      <c r="B15" s="58" t="s">
        <v>11</v>
      </c>
      <c r="C15" s="13">
        <v>0.26</v>
      </c>
      <c r="D15" s="13">
        <v>0.37412183375386254</v>
      </c>
      <c r="E15" s="13">
        <v>0.37979842951879339</v>
      </c>
      <c r="F15" s="13">
        <f>AVERAGE(C15,D15,E15)</f>
        <v>0.3379734210908853</v>
      </c>
      <c r="G15" s="13">
        <f>(_xlfn.STDEV.S(C15,D15,E15))/SQRT(3)</f>
        <v>3.9021134155446321E-2</v>
      </c>
    </row>
    <row r="16" spans="1:7" ht="15" customHeight="1" thickBot="1" x14ac:dyDescent="0.3">
      <c r="A16" s="55"/>
      <c r="B16" s="59"/>
      <c r="C16" s="13"/>
      <c r="D16" s="13"/>
      <c r="E16" s="13"/>
      <c r="F16" s="13"/>
      <c r="G16" s="13"/>
    </row>
    <row r="17" spans="1:21" ht="15" customHeight="1" thickTop="1" x14ac:dyDescent="0.25">
      <c r="U17" s="14" t="s">
        <v>19</v>
      </c>
    </row>
    <row r="18" spans="1:21" ht="15" customHeight="1" thickBot="1" x14ac:dyDescent="0.3"/>
    <row r="19" spans="1:21" ht="15" customHeight="1" thickTop="1" thickBot="1" x14ac:dyDescent="0.35">
      <c r="A19" s="38" t="s">
        <v>17</v>
      </c>
      <c r="B19" s="16"/>
      <c r="C19" s="16" t="s">
        <v>31</v>
      </c>
      <c r="D19" s="16" t="s">
        <v>32</v>
      </c>
      <c r="E19" s="16" t="s">
        <v>33</v>
      </c>
      <c r="F19" s="16" t="s">
        <v>27</v>
      </c>
      <c r="G19" s="16"/>
    </row>
    <row r="20" spans="1:21" ht="15" customHeight="1" thickTop="1" x14ac:dyDescent="0.25">
      <c r="A20" s="53" t="s">
        <v>13</v>
      </c>
      <c r="B20" s="56" t="s">
        <v>7</v>
      </c>
      <c r="C20" s="37">
        <v>1</v>
      </c>
      <c r="D20" s="37">
        <v>1</v>
      </c>
      <c r="E20" s="37">
        <v>1</v>
      </c>
      <c r="F20" s="13">
        <f>AVERAGE(C20,D20,E20)</f>
        <v>1</v>
      </c>
      <c r="G20" s="13">
        <f>(_xlfn.STDEV.S(C20,D20,E20))/SQRT(3)</f>
        <v>0</v>
      </c>
    </row>
    <row r="21" spans="1:21" ht="15" customHeight="1" x14ac:dyDescent="0.25">
      <c r="A21" s="54"/>
      <c r="B21" s="57"/>
      <c r="C21" s="13"/>
      <c r="D21" s="13"/>
      <c r="E21" s="13"/>
      <c r="F21" s="13"/>
      <c r="G21" s="13"/>
    </row>
    <row r="22" spans="1:21" ht="15.75" customHeight="1" x14ac:dyDescent="0.25">
      <c r="A22" s="54"/>
      <c r="B22" s="58" t="s">
        <v>12</v>
      </c>
      <c r="C22" s="13">
        <v>0.44297624993416806</v>
      </c>
      <c r="D22" s="13">
        <v>0.21067489263168376</v>
      </c>
      <c r="E22" s="13" t="s">
        <v>29</v>
      </c>
      <c r="F22" s="13">
        <f>AVERAGE(C22,D22,E22)</f>
        <v>0.32682557128292589</v>
      </c>
      <c r="G22" s="13">
        <f>(_xlfn.STDEV.S(C22,D22,E22))/SQRT(2)</f>
        <v>0.11615067865124222</v>
      </c>
    </row>
    <row r="23" spans="1:21" ht="15.75" customHeight="1" x14ac:dyDescent="0.25">
      <c r="A23" s="54"/>
      <c r="B23" s="57"/>
      <c r="C23" s="13"/>
      <c r="D23" s="13"/>
      <c r="E23" s="13"/>
      <c r="F23" s="13"/>
      <c r="G23" s="13"/>
    </row>
    <row r="24" spans="1:21" ht="15.75" customHeight="1" x14ac:dyDescent="0.25">
      <c r="A24" s="54"/>
      <c r="B24" s="58" t="s">
        <v>8</v>
      </c>
      <c r="C24" s="13">
        <v>1.6580157095493944</v>
      </c>
      <c r="D24" s="13">
        <v>0.85665374603190536</v>
      </c>
      <c r="E24" s="13">
        <v>0.79196217494089827</v>
      </c>
      <c r="F24" s="13">
        <f>AVERAGE(C24,D24,E24)</f>
        <v>1.1022105435073994</v>
      </c>
      <c r="G24" s="13">
        <f>(_xlfn.STDEV.S(C24,D24,E24))/SQRT(3)</f>
        <v>0.27852934423012043</v>
      </c>
    </row>
    <row r="25" spans="1:21" ht="15.75" x14ac:dyDescent="0.25">
      <c r="A25" s="54"/>
      <c r="B25" s="57"/>
      <c r="C25" s="13"/>
      <c r="D25" s="13"/>
      <c r="E25" s="13"/>
      <c r="F25" s="13"/>
      <c r="G25" s="13"/>
    </row>
    <row r="26" spans="1:21" ht="15.75" x14ac:dyDescent="0.25">
      <c r="A26" s="54"/>
      <c r="B26" s="58" t="s">
        <v>9</v>
      </c>
      <c r="C26" s="37">
        <v>1</v>
      </c>
      <c r="D26" s="37">
        <v>1</v>
      </c>
      <c r="E26" s="37">
        <v>1</v>
      </c>
      <c r="F26" s="13">
        <f>AVERAGE(C26,D26,E26)</f>
        <v>1</v>
      </c>
      <c r="G26" s="13">
        <f>(_xlfn.STDEV.S(C26,D26,E26))/SQRT(3)</f>
        <v>0</v>
      </c>
    </row>
    <row r="27" spans="1:21" ht="15.75" x14ac:dyDescent="0.25">
      <c r="A27" s="54"/>
      <c r="B27" s="57"/>
      <c r="C27" s="13"/>
      <c r="D27" s="13"/>
      <c r="E27" s="13"/>
      <c r="F27" s="13"/>
      <c r="G27" s="13"/>
    </row>
    <row r="28" spans="1:21" ht="15.75" x14ac:dyDescent="0.25">
      <c r="A28" s="54"/>
      <c r="B28" s="58" t="s">
        <v>10</v>
      </c>
      <c r="C28" s="13">
        <v>4.4147032753515036</v>
      </c>
      <c r="D28" s="13">
        <v>3.9927015649382338</v>
      </c>
      <c r="E28" s="13">
        <v>1.4156378600823045</v>
      </c>
      <c r="F28" s="13">
        <f>AVERAGE(C28,D28,E28)</f>
        <v>3.2743475667906807</v>
      </c>
      <c r="G28" s="13">
        <f>(_xlfn.STDEV.S(C28,D28,E28))/SQRT(3)</f>
        <v>0.93730512485829731</v>
      </c>
    </row>
    <row r="29" spans="1:21" ht="15.75" x14ac:dyDescent="0.25">
      <c r="A29" s="54"/>
      <c r="B29" s="57"/>
      <c r="C29" s="13"/>
      <c r="D29" s="13"/>
      <c r="E29" s="13"/>
      <c r="F29" s="13"/>
      <c r="G29" s="13"/>
    </row>
    <row r="30" spans="1:21" ht="15.75" x14ac:dyDescent="0.25">
      <c r="A30" s="54"/>
      <c r="B30" s="58" t="s">
        <v>11</v>
      </c>
      <c r="C30" s="13">
        <v>0.29071466503432825</v>
      </c>
      <c r="D30" s="13">
        <v>0.47297777766773103</v>
      </c>
      <c r="E30" s="13">
        <v>0.30452674897119342</v>
      </c>
      <c r="F30" s="13">
        <f>AVERAGE(C30,D30,E30)</f>
        <v>0.35607306389108423</v>
      </c>
      <c r="G30" s="13">
        <f>(_xlfn.STDEV.S(C30,D30,E30))/SQRT(3)</f>
        <v>5.8588188494125573E-2</v>
      </c>
    </row>
    <row r="31" spans="1:21" ht="16.5" thickBot="1" x14ac:dyDescent="0.3">
      <c r="A31" s="55"/>
      <c r="B31" s="59"/>
      <c r="C31" s="13"/>
      <c r="D31" s="13"/>
      <c r="E31" s="13"/>
      <c r="F31" s="13"/>
      <c r="G31" s="13"/>
    </row>
    <row r="32" spans="1:21" ht="15.75" thickTop="1" x14ac:dyDescent="0.25"/>
    <row r="35" spans="2:4" x14ac:dyDescent="0.25">
      <c r="B35" s="14"/>
      <c r="C35" s="14"/>
      <c r="D35" s="14"/>
    </row>
    <row r="36" spans="2:4" x14ac:dyDescent="0.25">
      <c r="B36" s="14"/>
      <c r="C36" s="14"/>
      <c r="D36" s="14"/>
    </row>
    <row r="37" spans="2:4" ht="16.5" customHeight="1" x14ac:dyDescent="0.25">
      <c r="B37" s="14"/>
      <c r="C37" s="14"/>
      <c r="D37" s="14"/>
    </row>
    <row r="38" spans="2:4" x14ac:dyDescent="0.25">
      <c r="B38" s="14"/>
      <c r="C38" s="14"/>
      <c r="D38" s="14"/>
    </row>
    <row r="39" spans="2:4" x14ac:dyDescent="0.25">
      <c r="B39" s="14"/>
      <c r="C39" s="14"/>
      <c r="D39" s="14"/>
    </row>
    <row r="40" spans="2:4" x14ac:dyDescent="0.25">
      <c r="B40" s="14"/>
      <c r="C40" s="14"/>
      <c r="D40" s="14"/>
    </row>
    <row r="41" spans="2:4" x14ac:dyDescent="0.25">
      <c r="B41" s="14"/>
      <c r="C41" s="14"/>
      <c r="D41" s="14"/>
    </row>
    <row r="42" spans="2:4" x14ac:dyDescent="0.25">
      <c r="B42" s="14"/>
      <c r="C42" s="14"/>
      <c r="D42" s="14"/>
    </row>
    <row r="43" spans="2:4" x14ac:dyDescent="0.25">
      <c r="B43" s="14"/>
      <c r="C43" s="14"/>
      <c r="D43" s="14"/>
    </row>
    <row r="44" spans="2:4" x14ac:dyDescent="0.25">
      <c r="B44" s="14"/>
      <c r="C44" s="14"/>
      <c r="D44" s="14"/>
    </row>
    <row r="45" spans="2:4" x14ac:dyDescent="0.25">
      <c r="B45" s="14"/>
      <c r="C45" s="14"/>
      <c r="D45" s="14"/>
    </row>
    <row r="46" spans="2:4" x14ac:dyDescent="0.25">
      <c r="B46" s="14"/>
      <c r="C46" s="14"/>
      <c r="D46" s="14"/>
    </row>
    <row r="47" spans="2:4" x14ac:dyDescent="0.25">
      <c r="B47" s="14"/>
      <c r="C47" s="14"/>
      <c r="D47" s="14"/>
    </row>
    <row r="48" spans="2:4" x14ac:dyDescent="0.25">
      <c r="B48" s="14"/>
      <c r="C48" s="14"/>
      <c r="D48" s="14"/>
    </row>
    <row r="49" spans="2:4" x14ac:dyDescent="0.25">
      <c r="B49" s="14"/>
      <c r="C49" s="14"/>
      <c r="D49" s="14"/>
    </row>
    <row r="50" spans="2:4" x14ac:dyDescent="0.25">
      <c r="B50" s="14"/>
      <c r="C50" s="14"/>
      <c r="D50" s="14"/>
    </row>
    <row r="51" spans="2:4" x14ac:dyDescent="0.25">
      <c r="B51" s="14"/>
      <c r="C51" s="14"/>
      <c r="D51" s="14"/>
    </row>
    <row r="52" spans="2:4" x14ac:dyDescent="0.25">
      <c r="B52" s="14"/>
      <c r="C52" s="14"/>
      <c r="D52" s="14"/>
    </row>
    <row r="53" spans="2:4" x14ac:dyDescent="0.25">
      <c r="B53" s="14"/>
      <c r="C53" s="14"/>
      <c r="D53" s="14"/>
    </row>
    <row r="54" spans="2:4" x14ac:dyDescent="0.25">
      <c r="B54" s="14"/>
      <c r="C54" s="14"/>
      <c r="D54" s="14"/>
    </row>
    <row r="55" spans="2:4" x14ac:dyDescent="0.25">
      <c r="B55" s="14"/>
      <c r="C55" s="14"/>
      <c r="D55" s="14"/>
    </row>
    <row r="56" spans="2:4" x14ac:dyDescent="0.25">
      <c r="B56" s="14"/>
      <c r="C56" s="14"/>
      <c r="D56" s="14"/>
    </row>
    <row r="57" spans="2:4" x14ac:dyDescent="0.25">
      <c r="B57" s="14"/>
      <c r="C57" s="14"/>
      <c r="D57" s="14"/>
    </row>
    <row r="58" spans="2:4" x14ac:dyDescent="0.25">
      <c r="B58" s="14"/>
      <c r="C58" s="14"/>
      <c r="D58" s="14"/>
    </row>
    <row r="59" spans="2:4" x14ac:dyDescent="0.25">
      <c r="B59" s="14"/>
      <c r="C59" s="14"/>
      <c r="D59" s="14"/>
    </row>
    <row r="60" spans="2:4" x14ac:dyDescent="0.25">
      <c r="B60" s="14"/>
      <c r="C60" s="14"/>
      <c r="D60" s="14"/>
    </row>
    <row r="61" spans="2:4" x14ac:dyDescent="0.25">
      <c r="B61" s="14"/>
      <c r="C61" s="14"/>
      <c r="D61" s="14"/>
    </row>
    <row r="62" spans="2:4" x14ac:dyDescent="0.25">
      <c r="B62" s="14"/>
      <c r="C62" s="14"/>
      <c r="D62" s="14"/>
    </row>
    <row r="63" spans="2:4" x14ac:dyDescent="0.25">
      <c r="B63" s="14"/>
      <c r="C63" s="14"/>
      <c r="D63" s="14"/>
    </row>
    <row r="64" spans="2:4" x14ac:dyDescent="0.25">
      <c r="B64" s="14"/>
      <c r="C64" s="14"/>
      <c r="D64" s="14"/>
    </row>
    <row r="65" spans="2:4" x14ac:dyDescent="0.25">
      <c r="B65" s="14"/>
      <c r="C65" s="14"/>
      <c r="D65" s="14"/>
    </row>
    <row r="66" spans="2:4" x14ac:dyDescent="0.25">
      <c r="B66" s="14"/>
      <c r="C66" s="14"/>
      <c r="D66" s="14"/>
    </row>
    <row r="67" spans="2:4" x14ac:dyDescent="0.25">
      <c r="B67" s="14"/>
      <c r="C67" s="14"/>
      <c r="D67" s="14"/>
    </row>
    <row r="68" spans="2:4" x14ac:dyDescent="0.25">
      <c r="B68" s="14"/>
      <c r="C68" s="14"/>
      <c r="D68" s="14"/>
    </row>
    <row r="69" spans="2:4" x14ac:dyDescent="0.25">
      <c r="B69" s="14"/>
      <c r="C69" s="14"/>
      <c r="D69" s="14"/>
    </row>
    <row r="70" spans="2:4" x14ac:dyDescent="0.25">
      <c r="B70" s="14"/>
      <c r="C70" s="14"/>
      <c r="D70" s="14"/>
    </row>
    <row r="71" spans="2:4" x14ac:dyDescent="0.25">
      <c r="B71" s="14"/>
      <c r="C71" s="14"/>
      <c r="D71" s="14"/>
    </row>
    <row r="72" spans="2:4" x14ac:dyDescent="0.25">
      <c r="B72" s="14"/>
      <c r="C72" s="14"/>
      <c r="D72" s="14"/>
    </row>
    <row r="73" spans="2:4" x14ac:dyDescent="0.25">
      <c r="B73" s="14"/>
      <c r="C73" s="14"/>
      <c r="D73" s="14"/>
    </row>
    <row r="74" spans="2:4" x14ac:dyDescent="0.25">
      <c r="B74" s="14"/>
      <c r="C74" s="14"/>
      <c r="D74" s="14"/>
    </row>
    <row r="75" spans="2:4" x14ac:dyDescent="0.25">
      <c r="B75" s="14"/>
      <c r="C75" s="14"/>
      <c r="D75" s="14"/>
    </row>
    <row r="76" spans="2:4" x14ac:dyDescent="0.25">
      <c r="B76" s="14"/>
      <c r="C76" s="14"/>
      <c r="D76" s="14"/>
    </row>
    <row r="77" spans="2:4" x14ac:dyDescent="0.25">
      <c r="B77" s="14"/>
      <c r="C77" s="14"/>
      <c r="D77" s="14"/>
    </row>
    <row r="78" spans="2:4" x14ac:dyDescent="0.25">
      <c r="B78" s="14"/>
      <c r="C78" s="14"/>
      <c r="D78" s="14"/>
    </row>
    <row r="79" spans="2:4" x14ac:dyDescent="0.25">
      <c r="B79" s="14"/>
      <c r="C79" s="14"/>
      <c r="D79" s="14"/>
    </row>
    <row r="80" spans="2:4" x14ac:dyDescent="0.25">
      <c r="B80" s="14"/>
      <c r="C80" s="14"/>
      <c r="D80" s="14"/>
    </row>
    <row r="81" spans="2:4" x14ac:dyDescent="0.25">
      <c r="B81" s="14"/>
      <c r="C81" s="14"/>
      <c r="D81" s="14"/>
    </row>
    <row r="82" spans="2:4" x14ac:dyDescent="0.25">
      <c r="B82" s="14"/>
      <c r="C82" s="14"/>
      <c r="D82" s="14"/>
    </row>
    <row r="83" spans="2:4" x14ac:dyDescent="0.25">
      <c r="B83" s="14"/>
      <c r="C83" s="14"/>
      <c r="D83" s="14"/>
    </row>
    <row r="84" spans="2:4" x14ac:dyDescent="0.25">
      <c r="B84" s="14"/>
      <c r="C84" s="14"/>
      <c r="D84" s="14"/>
    </row>
    <row r="85" spans="2:4" x14ac:dyDescent="0.25">
      <c r="B85" s="14"/>
      <c r="C85" s="14"/>
      <c r="D85" s="14"/>
    </row>
    <row r="86" spans="2:4" x14ac:dyDescent="0.25">
      <c r="B86" s="14"/>
      <c r="C86" s="14"/>
      <c r="D86" s="14"/>
    </row>
    <row r="87" spans="2:4" x14ac:dyDescent="0.25">
      <c r="B87" s="14"/>
      <c r="C87" s="14"/>
      <c r="D87" s="14"/>
    </row>
    <row r="88" spans="2:4" x14ac:dyDescent="0.25">
      <c r="B88" s="14"/>
      <c r="C88" s="14"/>
      <c r="D88" s="14"/>
    </row>
    <row r="89" spans="2:4" x14ac:dyDescent="0.25">
      <c r="B89" s="14"/>
      <c r="C89" s="14"/>
      <c r="D89" s="14"/>
    </row>
    <row r="90" spans="2:4" x14ac:dyDescent="0.25">
      <c r="B90" s="14"/>
      <c r="C90" s="14"/>
      <c r="D90" s="14"/>
    </row>
    <row r="91" spans="2:4" x14ac:dyDescent="0.25">
      <c r="B91" s="14"/>
      <c r="C91" s="14"/>
      <c r="D91" s="14"/>
    </row>
  </sheetData>
  <mergeCells count="14">
    <mergeCell ref="A20:A31"/>
    <mergeCell ref="A5:A16"/>
    <mergeCell ref="B5:B6"/>
    <mergeCell ref="B7:B8"/>
    <mergeCell ref="B9:B10"/>
    <mergeCell ref="B11:B12"/>
    <mergeCell ref="B13:B14"/>
    <mergeCell ref="B15:B16"/>
    <mergeCell ref="B20:B21"/>
    <mergeCell ref="B30:B31"/>
    <mergeCell ref="B28:B29"/>
    <mergeCell ref="B26:B27"/>
    <mergeCell ref="B24:B25"/>
    <mergeCell ref="B22:B23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N1</vt:lpstr>
      <vt:lpstr>N2</vt:lpstr>
      <vt:lpstr>N3</vt:lpstr>
      <vt:lpstr>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 mallak</dc:creator>
  <cp:lastModifiedBy>assala mallak</cp:lastModifiedBy>
  <cp:lastPrinted>2018-04-03T12:22:29Z</cp:lastPrinted>
  <dcterms:created xsi:type="dcterms:W3CDTF">2017-07-10T08:25:34Z</dcterms:created>
  <dcterms:modified xsi:type="dcterms:W3CDTF">2020-01-21T11:14:37Z</dcterms:modified>
</cp:coreProperties>
</file>