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14415" windowHeight="6330" activeTab="3"/>
  </bookViews>
  <sheets>
    <sheet name=" N=1" sheetId="3" r:id="rId1"/>
    <sheet name="N=2" sheetId="1" r:id="rId2"/>
    <sheet name="N=3" sheetId="2" r:id="rId3"/>
    <sheet name="Summary" sheetId="4" r:id="rId4"/>
  </sheets>
  <definedNames>
    <definedName name="_xlnm.Print_Area" localSheetId="1">'N=2'!$A$1:$Q$122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4" l="1"/>
  <c r="F31" i="4"/>
  <c r="G30" i="4"/>
  <c r="F30" i="4"/>
  <c r="G29" i="4"/>
  <c r="F29" i="4"/>
  <c r="G45" i="4"/>
  <c r="F45" i="4"/>
  <c r="G44" i="4"/>
  <c r="F44" i="4"/>
  <c r="G43" i="4"/>
  <c r="F43" i="4"/>
  <c r="G38" i="4"/>
  <c r="F38" i="4"/>
  <c r="G37" i="4"/>
  <c r="F37" i="4"/>
  <c r="G36" i="4"/>
  <c r="F36" i="4"/>
  <c r="G24" i="4"/>
  <c r="F24" i="4"/>
  <c r="G23" i="4"/>
  <c r="F23" i="4"/>
  <c r="G22" i="4"/>
  <c r="F22" i="4"/>
  <c r="G16" i="4"/>
  <c r="F16" i="4"/>
  <c r="G15" i="4"/>
  <c r="F15" i="4"/>
  <c r="G14" i="4"/>
  <c r="F14" i="4"/>
  <c r="G7" i="4"/>
  <c r="F7" i="4"/>
  <c r="G6" i="4"/>
  <c r="F6" i="4"/>
  <c r="G5" i="4"/>
  <c r="F5" i="4"/>
  <c r="D57" i="3"/>
  <c r="D56" i="3"/>
  <c r="D55" i="3"/>
  <c r="D54" i="3"/>
  <c r="D53" i="3"/>
  <c r="D52" i="3"/>
  <c r="D49" i="3"/>
  <c r="D48" i="3"/>
  <c r="D47" i="3"/>
  <c r="D46" i="3"/>
  <c r="D45" i="3"/>
  <c r="D44" i="3"/>
  <c r="D41" i="3"/>
  <c r="D40" i="3"/>
  <c r="D39" i="3"/>
  <c r="D38" i="3"/>
  <c r="D37" i="3"/>
  <c r="D36" i="3"/>
  <c r="D33" i="3"/>
  <c r="D32" i="3"/>
  <c r="D31" i="3"/>
  <c r="D30" i="3"/>
  <c r="D29" i="3"/>
  <c r="D28" i="3"/>
  <c r="D25" i="3"/>
  <c r="D24" i="3"/>
  <c r="D23" i="3"/>
  <c r="D22" i="3"/>
  <c r="D21" i="3"/>
  <c r="D20" i="3"/>
  <c r="D17" i="3"/>
  <c r="D16" i="3"/>
  <c r="D15" i="3"/>
  <c r="D14" i="3"/>
  <c r="D13" i="3"/>
  <c r="D12" i="3"/>
  <c r="D9" i="3"/>
  <c r="D8" i="3"/>
  <c r="D7" i="3"/>
  <c r="D6" i="3"/>
  <c r="D5" i="3"/>
  <c r="D4" i="3"/>
  <c r="E6" i="3" l="1"/>
  <c r="G6" i="3" s="1"/>
  <c r="E12" i="3"/>
  <c r="G12" i="3" s="1"/>
  <c r="H12" i="3" s="1"/>
  <c r="E16" i="3"/>
  <c r="G16" i="3" s="1"/>
  <c r="E22" i="3"/>
  <c r="G22" i="3" s="1"/>
  <c r="E28" i="3"/>
  <c r="G28" i="3" s="1"/>
  <c r="H28" i="3" s="1"/>
  <c r="E32" i="3"/>
  <c r="G32" i="3" s="1"/>
  <c r="H32" i="3" s="1"/>
  <c r="E38" i="3"/>
  <c r="G38" i="3" s="1"/>
  <c r="E54" i="3"/>
  <c r="E30" i="3"/>
  <c r="G30" i="3" s="1"/>
  <c r="E36" i="3"/>
  <c r="G36" i="3" s="1"/>
  <c r="H36" i="3" s="1"/>
  <c r="E40" i="3"/>
  <c r="G40" i="3" s="1"/>
  <c r="E46" i="3"/>
  <c r="G46" i="3" s="1"/>
  <c r="E52" i="3"/>
  <c r="E56" i="3"/>
  <c r="E4" i="3"/>
  <c r="G4" i="3" s="1"/>
  <c r="H4" i="3" s="1"/>
  <c r="E8" i="3"/>
  <c r="G8" i="3" s="1"/>
  <c r="E14" i="3"/>
  <c r="G14" i="3" s="1"/>
  <c r="E20" i="3"/>
  <c r="G20" i="3" s="1"/>
  <c r="H20" i="3" s="1"/>
  <c r="H6" i="3"/>
  <c r="E24" i="3"/>
  <c r="G24" i="3" s="1"/>
  <c r="H24" i="3" s="1"/>
  <c r="E44" i="3"/>
  <c r="G44" i="3" s="1"/>
  <c r="H44" i="3" s="1"/>
  <c r="E48" i="3"/>
  <c r="G48" i="3" s="1"/>
  <c r="H16" i="3"/>
  <c r="D56" i="2"/>
  <c r="D55" i="2"/>
  <c r="D54" i="2"/>
  <c r="D53" i="2"/>
  <c r="D52" i="2"/>
  <c r="D51" i="2"/>
  <c r="D48" i="2"/>
  <c r="D47" i="2"/>
  <c r="D46" i="2"/>
  <c r="D45" i="2"/>
  <c r="D44" i="2"/>
  <c r="D43" i="2"/>
  <c r="D40" i="2"/>
  <c r="D39" i="2"/>
  <c r="D38" i="2"/>
  <c r="D37" i="2"/>
  <c r="D36" i="2"/>
  <c r="D35" i="2"/>
  <c r="D32" i="2"/>
  <c r="D31" i="2"/>
  <c r="D30" i="2"/>
  <c r="D29" i="2"/>
  <c r="D28" i="2"/>
  <c r="D27" i="2"/>
  <c r="D24" i="2"/>
  <c r="D23" i="2"/>
  <c r="D22" i="2"/>
  <c r="D21" i="2"/>
  <c r="D20" i="2"/>
  <c r="D19" i="2"/>
  <c r="D16" i="2"/>
  <c r="D15" i="2"/>
  <c r="D14" i="2"/>
  <c r="D13" i="2"/>
  <c r="D12" i="2"/>
  <c r="D11" i="2"/>
  <c r="D9" i="2"/>
  <c r="D8" i="2"/>
  <c r="D7" i="2"/>
  <c r="D6" i="2"/>
  <c r="D5" i="2"/>
  <c r="D4" i="2"/>
  <c r="D46" i="1"/>
  <c r="D47" i="1"/>
  <c r="D48" i="1"/>
  <c r="D49" i="1"/>
  <c r="D50" i="1"/>
  <c r="D51" i="1"/>
  <c r="D55" i="1"/>
  <c r="E19" i="2" l="1"/>
  <c r="G19" i="2" s="1"/>
  <c r="H19" i="2" s="1"/>
  <c r="E23" i="2"/>
  <c r="G23" i="2" s="1"/>
  <c r="H23" i="2" s="1"/>
  <c r="E35" i="2"/>
  <c r="G35" i="2" s="1"/>
  <c r="H35" i="2" s="1"/>
  <c r="E39" i="2"/>
  <c r="G39" i="2" s="1"/>
  <c r="E45" i="2"/>
  <c r="G45" i="2" s="1"/>
  <c r="H38" i="3"/>
  <c r="H40" i="3"/>
  <c r="E37" i="2"/>
  <c r="G37" i="2" s="1"/>
  <c r="H37" i="2" s="1"/>
  <c r="E43" i="2"/>
  <c r="G43" i="2" s="1"/>
  <c r="H43" i="2" s="1"/>
  <c r="E47" i="2"/>
  <c r="G47" i="2" s="1"/>
  <c r="E53" i="2"/>
  <c r="H14" i="3"/>
  <c r="H30" i="3"/>
  <c r="H48" i="3"/>
  <c r="H22" i="3"/>
  <c r="H8" i="3"/>
  <c r="E6" i="2"/>
  <c r="G6" i="2" s="1"/>
  <c r="E51" i="2"/>
  <c r="E8" i="2"/>
  <c r="G8" i="2" s="1"/>
  <c r="E11" i="2"/>
  <c r="G11" i="2" s="1"/>
  <c r="H11" i="2" s="1"/>
  <c r="E15" i="2"/>
  <c r="G15" i="2" s="1"/>
  <c r="E21" i="2"/>
  <c r="G21" i="2" s="1"/>
  <c r="E55" i="2"/>
  <c r="H46" i="3"/>
  <c r="E29" i="2"/>
  <c r="G29" i="2" s="1"/>
  <c r="E13" i="2"/>
  <c r="G13" i="2" s="1"/>
  <c r="H39" i="2"/>
  <c r="E27" i="2"/>
  <c r="G27" i="2" s="1"/>
  <c r="E31" i="2"/>
  <c r="G31" i="2" s="1"/>
  <c r="E4" i="2"/>
  <c r="G4" i="2" s="1"/>
  <c r="E50" i="1"/>
  <c r="G50" i="1" s="1"/>
  <c r="E46" i="1"/>
  <c r="G46" i="1" s="1"/>
  <c r="H46" i="1" s="1"/>
  <c r="H21" i="2" l="1"/>
  <c r="H13" i="2"/>
  <c r="H47" i="2"/>
  <c r="H45" i="2"/>
  <c r="H8" i="2"/>
  <c r="H15" i="2"/>
  <c r="H29" i="2"/>
  <c r="H31" i="2"/>
  <c r="H27" i="2"/>
  <c r="H6" i="2"/>
  <c r="H4" i="2"/>
  <c r="E48" i="1"/>
  <c r="G48" i="1" s="1"/>
  <c r="H48" i="1" s="1"/>
  <c r="H50" i="1"/>
  <c r="D56" i="1"/>
  <c r="E55" i="1" s="1"/>
  <c r="D5" i="1" l="1"/>
  <c r="D4" i="1"/>
  <c r="D60" i="1"/>
  <c r="D59" i="1"/>
  <c r="D58" i="1"/>
  <c r="D57" i="1"/>
  <c r="E59" i="1" l="1"/>
  <c r="E57" i="1"/>
  <c r="E4" i="1"/>
  <c r="D34" i="1"/>
  <c r="G4" i="1" l="1"/>
  <c r="H4" i="1" s="1"/>
  <c r="D8" i="1"/>
  <c r="D43" i="1" l="1"/>
  <c r="D42" i="1"/>
  <c r="D41" i="1"/>
  <c r="D40" i="1"/>
  <c r="D39" i="1"/>
  <c r="D38" i="1"/>
  <c r="D33" i="1"/>
  <c r="E33" i="1" s="1"/>
  <c r="G33" i="1" s="1"/>
  <c r="D32" i="1"/>
  <c r="D31" i="1"/>
  <c r="D30" i="1"/>
  <c r="D29" i="1"/>
  <c r="D26" i="1"/>
  <c r="D25" i="1"/>
  <c r="D24" i="1"/>
  <c r="D23" i="1"/>
  <c r="D22" i="1"/>
  <c r="D21" i="1"/>
  <c r="D17" i="1"/>
  <c r="D16" i="1"/>
  <c r="D15" i="1"/>
  <c r="D14" i="1"/>
  <c r="D13" i="1"/>
  <c r="D12" i="1"/>
  <c r="D6" i="1"/>
  <c r="D7" i="1"/>
  <c r="D9" i="1"/>
  <c r="E8" i="1" s="1"/>
  <c r="G8" i="1" s="1"/>
  <c r="H8" i="1" s="1"/>
  <c r="E12" i="1" l="1"/>
  <c r="G12" i="1" s="1"/>
  <c r="H12" i="1" s="1"/>
  <c r="E16" i="1"/>
  <c r="G16" i="1" s="1"/>
  <c r="E40" i="1"/>
  <c r="G40" i="1" s="1"/>
  <c r="E21" i="1"/>
  <c r="G21" i="1" s="1"/>
  <c r="H21" i="1" s="1"/>
  <c r="E25" i="1"/>
  <c r="G25" i="1" s="1"/>
  <c r="E29" i="1"/>
  <c r="G29" i="1" s="1"/>
  <c r="H29" i="1" s="1"/>
  <c r="E14" i="1"/>
  <c r="G14" i="1" s="1"/>
  <c r="E38" i="1"/>
  <c r="G38" i="1" s="1"/>
  <c r="H38" i="1" s="1"/>
  <c r="E42" i="1"/>
  <c r="G42" i="1" s="1"/>
  <c r="E6" i="1"/>
  <c r="G6" i="1" s="1"/>
  <c r="H6" i="1" s="1"/>
  <c r="E23" i="1"/>
  <c r="G23" i="1" s="1"/>
  <c r="E31" i="1"/>
  <c r="G31" i="1" s="1"/>
  <c r="H14" i="1" l="1"/>
  <c r="H16" i="1"/>
  <c r="H31" i="1"/>
  <c r="H42" i="1"/>
  <c r="H25" i="1"/>
  <c r="H23" i="1"/>
  <c r="H40" i="1"/>
  <c r="H33" i="1"/>
</calcChain>
</file>

<file path=xl/sharedStrings.xml><?xml version="1.0" encoding="utf-8"?>
<sst xmlns="http://schemas.openxmlformats.org/spreadsheetml/2006/main" count="494" uniqueCount="94">
  <si>
    <t>A01</t>
  </si>
  <si>
    <t>ZDHHC20</t>
  </si>
  <si>
    <t>A02</t>
  </si>
  <si>
    <t>A03</t>
  </si>
  <si>
    <t>A04</t>
  </si>
  <si>
    <t>A05</t>
  </si>
  <si>
    <t>A06</t>
  </si>
  <si>
    <t>C01</t>
  </si>
  <si>
    <t>C02</t>
  </si>
  <si>
    <t>C03</t>
  </si>
  <si>
    <t>C04</t>
  </si>
  <si>
    <t>C05</t>
  </si>
  <si>
    <t>C06</t>
  </si>
  <si>
    <t>COLEC12</t>
  </si>
  <si>
    <t>D01</t>
  </si>
  <si>
    <t>D02</t>
  </si>
  <si>
    <t>D03</t>
  </si>
  <si>
    <t>D04</t>
  </si>
  <si>
    <t>D05</t>
  </si>
  <si>
    <t>D06</t>
  </si>
  <si>
    <t>AKAP12</t>
  </si>
  <si>
    <t>E01</t>
  </si>
  <si>
    <t>E02</t>
  </si>
  <si>
    <t>E03</t>
  </si>
  <si>
    <t>E04</t>
  </si>
  <si>
    <t>E05</t>
  </si>
  <si>
    <t>E06</t>
  </si>
  <si>
    <t>ADAM-TS1</t>
  </si>
  <si>
    <t>F01</t>
  </si>
  <si>
    <t>F02</t>
  </si>
  <si>
    <t>F03</t>
  </si>
  <si>
    <t>F04</t>
  </si>
  <si>
    <t>F05</t>
  </si>
  <si>
    <t>F06</t>
  </si>
  <si>
    <t>RRM2</t>
  </si>
  <si>
    <t>G01</t>
  </si>
  <si>
    <t>G02</t>
  </si>
  <si>
    <t>G03</t>
  </si>
  <si>
    <t>G04</t>
  </si>
  <si>
    <t>G05</t>
  </si>
  <si>
    <t>G06</t>
  </si>
  <si>
    <t>Ct</t>
  </si>
  <si>
    <t>siC</t>
  </si>
  <si>
    <t>siSIRT1</t>
  </si>
  <si>
    <t>siPHF14</t>
  </si>
  <si>
    <t>GAPDH</t>
  </si>
  <si>
    <t xml:space="preserve">/siC </t>
  </si>
  <si>
    <t xml:space="preserve"> </t>
  </si>
  <si>
    <t>PLAT</t>
  </si>
  <si>
    <t>N=1</t>
  </si>
  <si>
    <t>N=3</t>
  </si>
  <si>
    <t>N=2</t>
  </si>
  <si>
    <t>ADAMTS1</t>
  </si>
  <si>
    <t/>
  </si>
  <si>
    <t>H2O PLAT</t>
  </si>
  <si>
    <t xml:space="preserve">H2O PLAT </t>
  </si>
  <si>
    <t>H2O COLEC12</t>
  </si>
  <si>
    <t>H2O ADAMTS1</t>
  </si>
  <si>
    <t>H2O RRM2</t>
  </si>
  <si>
    <t>RT- PLAT</t>
  </si>
  <si>
    <t xml:space="preserve">RT- PLAT </t>
  </si>
  <si>
    <t>RT-COLEC12</t>
  </si>
  <si>
    <t>RT- COLEC12</t>
  </si>
  <si>
    <t>RT- ADAMTS1</t>
  </si>
  <si>
    <t>HEO et RT-</t>
  </si>
  <si>
    <t>H2O SIRT1</t>
  </si>
  <si>
    <t>H2O PHF</t>
  </si>
  <si>
    <t>H2O ZDHHC20</t>
  </si>
  <si>
    <t>H2O TXNIP</t>
  </si>
  <si>
    <t>H2O AKAP12</t>
  </si>
  <si>
    <t xml:space="preserve">H2O GAPDH </t>
  </si>
  <si>
    <t>Rt-RRM2</t>
  </si>
  <si>
    <t>Rt- RRM2</t>
  </si>
  <si>
    <t>Rt- SIRT1</t>
  </si>
  <si>
    <t>RT-SIRT1</t>
  </si>
  <si>
    <t>Rt-PHF</t>
  </si>
  <si>
    <t>rt- PHF</t>
  </si>
  <si>
    <t>rt- ZDHHC20</t>
  </si>
  <si>
    <t>rt-ZDHHC20</t>
  </si>
  <si>
    <t>rt- TXNIP</t>
  </si>
  <si>
    <t>rt-TXNIP</t>
  </si>
  <si>
    <t>rt- AKAP12</t>
  </si>
  <si>
    <t>rt-AKAP12</t>
  </si>
  <si>
    <t xml:space="preserve">rt-GAPDH </t>
  </si>
  <si>
    <t xml:space="preserve">rt- GAPDH </t>
  </si>
  <si>
    <t xml:space="preserve">siC </t>
  </si>
  <si>
    <t>2^(40-Ct)</t>
  </si>
  <si>
    <t>Mean</t>
  </si>
  <si>
    <t>Mean GAPDH</t>
  </si>
  <si>
    <t>Mean/GAPDH</t>
  </si>
  <si>
    <t>Error Bars</t>
  </si>
  <si>
    <t xml:space="preserve">Title: Source Data of the histogrammes on Figure 6C representing the validation by RT-qPCR of the  RNA-seq after siSIRT1 and siPHF14 </t>
  </si>
  <si>
    <t xml:space="preserve">Title: Source Data of the histogrammes on Figure 6C representing the validation by RT-qPCR of the RNA-seq after siSIRT1 and siPHF14 </t>
  </si>
  <si>
    <t xml:space="preserve">Title: Source Data of the histogrammes on Figure 6C representing the validation by RT-qPCR of the  RNA-seq after  siSIRT1 and siPHF14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</si>
</sst>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name val="Microsoft Sans Serif"/>
      <family val="2"/>
    </font>
    <font>
      <b/>
      <sz val="14"/>
      <color theme="1"/>
      <name val="Calibri"/>
      <family val="2"/>
      <scheme val="minor"/>
    </font>
    <font>
      <sz val="8.25"/>
      <name val="Microsoft Sans Serif"/>
      <family val="2"/>
    </font>
    <font>
      <b/>
      <sz val="16"/>
      <color theme="1"/>
      <name val="Calibri"/>
      <family val="2"/>
      <scheme val="minor"/>
    </font>
    <font>
      <b/>
      <sz val="8.25"/>
      <name val="Microsoft Sans Serif"/>
      <family val="2"/>
    </font>
    <font>
      <sz val="8.25"/>
      <name val="Microsoft Sans Serif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3" fillId="2" borderId="0" xfId="0" applyFont="1" applyFill="1"/>
    <xf numFmtId="49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0" fillId="0" borderId="0" xfId="0" applyNumberFormat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49" fontId="6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ill="1"/>
    <xf numFmtId="164" fontId="7" fillId="0" borderId="0" xfId="0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5" fillId="4" borderId="0" xfId="0" applyFont="1" applyFill="1"/>
    <xf numFmtId="0" fontId="5" fillId="0" borderId="0" xfId="0" applyFont="1" applyFill="1"/>
    <xf numFmtId="0" fontId="3" fillId="0" borderId="0" xfId="0" applyFont="1" applyFill="1"/>
    <xf numFmtId="0" fontId="0" fillId="5" borderId="0" xfId="0" applyFill="1"/>
    <xf numFmtId="14" fontId="5" fillId="5" borderId="0" xfId="0" applyNumberFormat="1" applyFont="1" applyFill="1" applyAlignment="1">
      <alignment vertical="center"/>
    </xf>
    <xf numFmtId="0" fontId="8" fillId="5" borderId="0" xfId="0" applyFont="1" applyFill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35" zoomScale="70" zoomScaleNormal="70" workbookViewId="0">
      <selection activeCell="A59" sqref="A59:H65"/>
    </sheetView>
  </sheetViews>
  <sheetFormatPr baseColWidth="10" defaultRowHeight="15" x14ac:dyDescent="0.25"/>
  <cols>
    <col min="4" max="4" width="20.7109375" customWidth="1"/>
    <col min="5" max="5" width="16.85546875" customWidth="1"/>
    <col min="6" max="6" width="17.7109375" customWidth="1"/>
    <col min="7" max="7" width="16.5703125" customWidth="1"/>
    <col min="8" max="8" width="11.42578125" style="8"/>
  </cols>
  <sheetData>
    <row r="1" spans="1:12" s="19" customFormat="1" ht="21" x14ac:dyDescent="0.35">
      <c r="A1" s="19" t="s">
        <v>92</v>
      </c>
      <c r="E1" s="18"/>
    </row>
    <row r="2" spans="1:12" ht="21" x14ac:dyDescent="0.35">
      <c r="D2" s="15"/>
      <c r="E2" s="15"/>
      <c r="F2" s="8"/>
      <c r="H2" s="9"/>
    </row>
    <row r="3" spans="1:12" ht="18.75" x14ac:dyDescent="0.3">
      <c r="A3" s="3" t="s">
        <v>1</v>
      </c>
      <c r="C3" t="s">
        <v>41</v>
      </c>
      <c r="D3" t="s">
        <v>86</v>
      </c>
      <c r="E3" t="s">
        <v>87</v>
      </c>
      <c r="F3" t="s">
        <v>88</v>
      </c>
      <c r="G3" t="s">
        <v>89</v>
      </c>
      <c r="H3" s="8" t="s">
        <v>46</v>
      </c>
    </row>
    <row r="4" spans="1:12" x14ac:dyDescent="0.25">
      <c r="A4" s="1" t="s">
        <v>0</v>
      </c>
      <c r="B4" s="10" t="s">
        <v>42</v>
      </c>
      <c r="C4" s="2">
        <v>22.638261936001999</v>
      </c>
      <c r="D4" s="6">
        <f t="shared" ref="D4:D9" si="0">POWER(2,40-C4)</f>
        <v>168423.98319635604</v>
      </c>
      <c r="E4" s="6">
        <f>AVERAGE(D4:D5)</f>
        <v>165542.23790499807</v>
      </c>
      <c r="F4" s="6">
        <v>39217987.193897039</v>
      </c>
      <c r="G4">
        <f>E4/F4</f>
        <v>4.2210794013099974E-3</v>
      </c>
      <c r="H4" s="8">
        <f>G4/G4</f>
        <v>1</v>
      </c>
    </row>
    <row r="5" spans="1:12" ht="18.75" x14ac:dyDescent="0.3">
      <c r="A5" s="1" t="s">
        <v>2</v>
      </c>
      <c r="B5" s="10" t="s">
        <v>42</v>
      </c>
      <c r="C5" s="2">
        <v>22.688495637377699</v>
      </c>
      <c r="D5" s="6">
        <f t="shared" si="0"/>
        <v>162660.49261364009</v>
      </c>
      <c r="J5" s="16"/>
    </row>
    <row r="6" spans="1:12" x14ac:dyDescent="0.25">
      <c r="A6" s="1" t="s">
        <v>3</v>
      </c>
      <c r="B6" s="10" t="s">
        <v>43</v>
      </c>
      <c r="C6" s="2">
        <v>20.631570281269699</v>
      </c>
      <c r="D6" s="6">
        <f t="shared" si="0"/>
        <v>676827.99582707195</v>
      </c>
      <c r="E6" s="6">
        <f>AVERAGE(D6:D7)</f>
        <v>711320.47945333109</v>
      </c>
      <c r="F6" s="6">
        <v>41228636.801412195</v>
      </c>
      <c r="G6">
        <f>E6/F6</f>
        <v>1.7253068125428934E-2</v>
      </c>
      <c r="H6" s="8">
        <f>G6/G4</f>
        <v>4.0873592948937434</v>
      </c>
      <c r="J6" s="1"/>
      <c r="K6" s="1"/>
      <c r="L6" s="2"/>
    </row>
    <row r="7" spans="1:12" x14ac:dyDescent="0.25">
      <c r="A7" s="1" t="s">
        <v>4</v>
      </c>
      <c r="B7" s="10" t="s">
        <v>43</v>
      </c>
      <c r="C7" s="2">
        <v>20.4915456525491</v>
      </c>
      <c r="D7" s="6">
        <f t="shared" si="0"/>
        <v>745812.96307959012</v>
      </c>
      <c r="J7" s="1"/>
      <c r="K7" s="1"/>
      <c r="L7" s="2"/>
    </row>
    <row r="8" spans="1:12" x14ac:dyDescent="0.25">
      <c r="A8" s="1" t="s">
        <v>5</v>
      </c>
      <c r="B8" s="10" t="s">
        <v>44</v>
      </c>
      <c r="C8" s="2">
        <v>22.5592161402983</v>
      </c>
      <c r="D8" s="6">
        <f t="shared" si="0"/>
        <v>177909.47973477811</v>
      </c>
      <c r="E8" s="6">
        <f>AVERAGE(D8:D9)</f>
        <v>171333.93627256685</v>
      </c>
      <c r="F8" s="6">
        <v>16789654.086940978</v>
      </c>
      <c r="G8">
        <f>E8/F8</f>
        <v>1.02047329495508E-2</v>
      </c>
      <c r="H8" s="8">
        <f>G8/G4</f>
        <v>2.4175647931151913</v>
      </c>
      <c r="J8" s="1"/>
      <c r="K8" s="1"/>
      <c r="L8" s="2"/>
    </row>
    <row r="9" spans="1:12" x14ac:dyDescent="0.25">
      <c r="A9" s="1" t="s">
        <v>6</v>
      </c>
      <c r="B9" s="10" t="s">
        <v>44</v>
      </c>
      <c r="C9" s="2">
        <v>22.670007567416501</v>
      </c>
      <c r="D9" s="6">
        <f t="shared" si="0"/>
        <v>164758.39281035561</v>
      </c>
      <c r="J9" s="1"/>
      <c r="K9" s="1"/>
      <c r="L9" s="2"/>
    </row>
    <row r="10" spans="1:12" x14ac:dyDescent="0.25">
      <c r="B10" s="1"/>
      <c r="C10" s="2"/>
      <c r="J10" s="1"/>
      <c r="K10" s="1"/>
      <c r="L10" s="2"/>
    </row>
    <row r="11" spans="1:12" ht="18.75" x14ac:dyDescent="0.3">
      <c r="A11" s="3" t="s">
        <v>13</v>
      </c>
      <c r="C11" t="s">
        <v>41</v>
      </c>
      <c r="D11" t="s">
        <v>86</v>
      </c>
      <c r="E11" t="s">
        <v>87</v>
      </c>
      <c r="F11" t="s">
        <v>88</v>
      </c>
      <c r="G11" t="s">
        <v>89</v>
      </c>
      <c r="H11" s="8" t="s">
        <v>46</v>
      </c>
      <c r="J11" s="1"/>
      <c r="K11" s="1"/>
      <c r="L11" s="2"/>
    </row>
    <row r="12" spans="1:12" x14ac:dyDescent="0.25">
      <c r="A12" s="1" t="s">
        <v>7</v>
      </c>
      <c r="B12" s="10" t="s">
        <v>42</v>
      </c>
      <c r="C12" s="2">
        <v>22.157574011788601</v>
      </c>
      <c r="D12" s="6">
        <f t="shared" ref="D12:D17" si="1">POWER(2,40-C12)</f>
        <v>235020.32249238447</v>
      </c>
      <c r="E12" s="6">
        <f>AVERAGE(D12:D13)</f>
        <v>237739.89567602312</v>
      </c>
      <c r="F12" s="6">
        <v>39217987.193897039</v>
      </c>
      <c r="G12">
        <f>E12/F12</f>
        <v>6.0620116606346216E-3</v>
      </c>
      <c r="H12" s="8">
        <f>G12/G12</f>
        <v>1</v>
      </c>
      <c r="J12" s="1"/>
      <c r="K12" s="1"/>
      <c r="L12" s="2"/>
    </row>
    <row r="13" spans="1:12" x14ac:dyDescent="0.25">
      <c r="A13" s="1" t="s">
        <v>8</v>
      </c>
      <c r="B13" s="10" t="s">
        <v>42</v>
      </c>
      <c r="C13" s="2">
        <v>22.1245657875055</v>
      </c>
      <c r="D13" s="6">
        <f t="shared" si="1"/>
        <v>240459.46885966178</v>
      </c>
      <c r="J13" s="1"/>
      <c r="K13" s="1"/>
      <c r="L13" s="2"/>
    </row>
    <row r="14" spans="1:12" x14ac:dyDescent="0.25">
      <c r="A14" s="1" t="s">
        <v>9</v>
      </c>
      <c r="B14" s="10" t="s">
        <v>43</v>
      </c>
      <c r="C14" s="2">
        <v>22.6882758828752</v>
      </c>
      <c r="D14" s="6">
        <f t="shared" si="1"/>
        <v>162685.27130710144</v>
      </c>
      <c r="E14" s="6">
        <f>AVERAGE(D14:D15)</f>
        <v>146657.57395594372</v>
      </c>
      <c r="F14" s="6">
        <v>41228636.801412195</v>
      </c>
      <c r="G14">
        <f>E14/F14</f>
        <v>3.5571773731534169E-3</v>
      </c>
      <c r="H14" s="8">
        <f>G14/G12</f>
        <v>0.58679817398784451</v>
      </c>
      <c r="J14" s="1"/>
      <c r="K14" s="1"/>
      <c r="L14" s="2"/>
    </row>
    <row r="15" spans="1:12" x14ac:dyDescent="0.25">
      <c r="A15" s="1" t="s">
        <v>10</v>
      </c>
      <c r="B15" s="10" t="s">
        <v>43</v>
      </c>
      <c r="C15" s="2">
        <v>23.004874629443599</v>
      </c>
      <c r="D15" s="6">
        <f t="shared" si="1"/>
        <v>130629.876604786</v>
      </c>
      <c r="J15" s="1"/>
      <c r="K15" s="1"/>
      <c r="L15" s="2"/>
    </row>
    <row r="16" spans="1:12" x14ac:dyDescent="0.25">
      <c r="A16" s="1" t="s">
        <v>11</v>
      </c>
      <c r="B16" s="10" t="s">
        <v>44</v>
      </c>
      <c r="C16" s="2">
        <v>23.637781631647201</v>
      </c>
      <c r="D16" s="6">
        <f t="shared" si="1"/>
        <v>84240.032257358325</v>
      </c>
      <c r="E16" s="6">
        <f>AVERAGE(D16:D17)</f>
        <v>88110.608618560451</v>
      </c>
      <c r="F16" s="6">
        <v>16789654.086940978</v>
      </c>
      <c r="G16">
        <f>E16/F16</f>
        <v>5.2479108957398379E-3</v>
      </c>
      <c r="H16" s="8">
        <f>G16/G12</f>
        <v>0.86570452013786514</v>
      </c>
    </row>
    <row r="17" spans="1:8" x14ac:dyDescent="0.25">
      <c r="A17" s="1" t="s">
        <v>12</v>
      </c>
      <c r="B17" s="10" t="s">
        <v>44</v>
      </c>
      <c r="C17" s="2">
        <v>23.5109488365899</v>
      </c>
      <c r="D17" s="6">
        <f t="shared" si="1"/>
        <v>91981.184979762576</v>
      </c>
    </row>
    <row r="19" spans="1:8" ht="18.75" x14ac:dyDescent="0.3">
      <c r="A19" s="3" t="s">
        <v>20</v>
      </c>
      <c r="C19" t="s">
        <v>41</v>
      </c>
      <c r="D19" t="s">
        <v>86</v>
      </c>
      <c r="E19" t="s">
        <v>87</v>
      </c>
      <c r="F19" t="s">
        <v>88</v>
      </c>
      <c r="G19" t="s">
        <v>89</v>
      </c>
      <c r="H19" s="8" t="s">
        <v>46</v>
      </c>
    </row>
    <row r="20" spans="1:8" x14ac:dyDescent="0.25">
      <c r="A20" s="1" t="s">
        <v>14</v>
      </c>
      <c r="B20" s="10" t="s">
        <v>42</v>
      </c>
      <c r="C20" s="2">
        <v>22.544671020712901</v>
      </c>
      <c r="D20" s="6">
        <f t="shared" ref="D20:D25" si="2">POWER(2,40-C20)</f>
        <v>179712.21911107577</v>
      </c>
      <c r="E20" s="6">
        <f>AVERAGE(D20:D21)</f>
        <v>202029.77056942612</v>
      </c>
      <c r="F20" s="6">
        <v>39217987.193897039</v>
      </c>
      <c r="G20">
        <f>E20/F20</f>
        <v>5.151456895800743E-3</v>
      </c>
      <c r="H20" s="8">
        <f>G20/G20</f>
        <v>1</v>
      </c>
    </row>
    <row r="21" spans="1:8" x14ac:dyDescent="0.25">
      <c r="A21" s="1" t="s">
        <v>15</v>
      </c>
      <c r="B21" s="10" t="s">
        <v>42</v>
      </c>
      <c r="C21" s="2">
        <v>22.2246255624997</v>
      </c>
      <c r="D21" s="6">
        <f t="shared" si="2"/>
        <v>224347.32202777651</v>
      </c>
    </row>
    <row r="22" spans="1:8" x14ac:dyDescent="0.25">
      <c r="A22" s="1" t="s">
        <v>16</v>
      </c>
      <c r="B22" s="10" t="s">
        <v>43</v>
      </c>
      <c r="C22" s="2">
        <v>23.251189736009799</v>
      </c>
      <c r="D22" s="6">
        <f t="shared" si="2"/>
        <v>110127.11981430257</v>
      </c>
      <c r="E22" s="6">
        <f>AVERAGE(D22:D23)</f>
        <v>113346.47393385434</v>
      </c>
      <c r="F22" s="6">
        <v>41228636.801412195</v>
      </c>
      <c r="G22">
        <f>E22/F22</f>
        <v>2.7492171152739137E-3</v>
      </c>
      <c r="H22" s="8">
        <f>G22/G20</f>
        <v>0.53367759274370774</v>
      </c>
    </row>
    <row r="23" spans="1:8" x14ac:dyDescent="0.25">
      <c r="A23" s="1" t="s">
        <v>17</v>
      </c>
      <c r="B23" s="10" t="s">
        <v>43</v>
      </c>
      <c r="C23" s="2">
        <v>23.169214609438399</v>
      </c>
      <c r="D23" s="6">
        <f t="shared" si="2"/>
        <v>116565.82805340611</v>
      </c>
    </row>
    <row r="24" spans="1:8" x14ac:dyDescent="0.25">
      <c r="A24" s="1" t="s">
        <v>18</v>
      </c>
      <c r="B24" s="10" t="s">
        <v>44</v>
      </c>
      <c r="C24" s="2">
        <v>22.9663652779942</v>
      </c>
      <c r="D24" s="6">
        <f t="shared" si="2"/>
        <v>134163.6875387922</v>
      </c>
      <c r="E24" s="6">
        <f>AVERAGE(D24:D25)</f>
        <v>134217.19893988234</v>
      </c>
      <c r="F24" s="6">
        <v>16789654.086940978</v>
      </c>
      <c r="G24">
        <f>E24/F24</f>
        <v>7.9940419406422849E-3</v>
      </c>
      <c r="H24" s="8">
        <f>G24/G20</f>
        <v>1.5518021605031191</v>
      </c>
    </row>
    <row r="25" spans="1:8" x14ac:dyDescent="0.25">
      <c r="A25" s="1" t="s">
        <v>19</v>
      </c>
      <c r="B25" s="10" t="s">
        <v>44</v>
      </c>
      <c r="C25" s="2">
        <v>22.965214894322301</v>
      </c>
      <c r="D25" s="6">
        <f t="shared" si="2"/>
        <v>134270.71034097247</v>
      </c>
    </row>
    <row r="27" spans="1:8" ht="18.75" x14ac:dyDescent="0.3">
      <c r="A27" s="3" t="s">
        <v>27</v>
      </c>
      <c r="C27" t="s">
        <v>41</v>
      </c>
      <c r="D27" t="s">
        <v>86</v>
      </c>
      <c r="E27" t="s">
        <v>87</v>
      </c>
      <c r="F27" t="s">
        <v>88</v>
      </c>
      <c r="G27" t="s">
        <v>89</v>
      </c>
      <c r="H27" s="8" t="s">
        <v>46</v>
      </c>
    </row>
    <row r="28" spans="1:8" x14ac:dyDescent="0.25">
      <c r="A28" s="1" t="s">
        <v>21</v>
      </c>
      <c r="B28" s="10" t="s">
        <v>42</v>
      </c>
      <c r="C28" s="2">
        <v>20.083027537002199</v>
      </c>
      <c r="D28" s="6">
        <f t="shared" ref="D28:D33" si="3">POWER(2,40-C28)</f>
        <v>989933.75726347161</v>
      </c>
      <c r="E28" s="6">
        <f>AVERAGE(D28:D29)</f>
        <v>1038629.4311462791</v>
      </c>
      <c r="F28" s="6">
        <v>39217987.193897039</v>
      </c>
      <c r="G28">
        <f>E28/F28</f>
        <v>2.6483496616264559E-2</v>
      </c>
      <c r="H28" s="8">
        <f>G28/G28</f>
        <v>1</v>
      </c>
    </row>
    <row r="29" spans="1:8" x14ac:dyDescent="0.25">
      <c r="A29" s="1" t="s">
        <v>22</v>
      </c>
      <c r="B29" s="10" t="s">
        <v>42</v>
      </c>
      <c r="C29" s="2">
        <v>19.947648066862801</v>
      </c>
      <c r="D29" s="6">
        <f t="shared" si="3"/>
        <v>1087325.1050290866</v>
      </c>
    </row>
    <row r="30" spans="1:8" x14ac:dyDescent="0.25">
      <c r="A30" s="1" t="s">
        <v>23</v>
      </c>
      <c r="B30" s="10" t="s">
        <v>43</v>
      </c>
      <c r="C30" s="2">
        <v>19.813832910358901</v>
      </c>
      <c r="D30" s="6">
        <f t="shared" si="3"/>
        <v>1193003.7023817867</v>
      </c>
      <c r="E30" s="6">
        <f>AVERAGE(D30:D31)</f>
        <v>1248086.003203308</v>
      </c>
      <c r="F30" s="6">
        <v>41228636.801412195</v>
      </c>
      <c r="G30">
        <f>E30/F30</f>
        <v>3.0272308279679954E-2</v>
      </c>
      <c r="H30" s="8">
        <f>G30/G28</f>
        <v>1.1430631203391979</v>
      </c>
    </row>
    <row r="31" spans="1:8" x14ac:dyDescent="0.25">
      <c r="A31" s="1" t="s">
        <v>24</v>
      </c>
      <c r="B31" s="10" t="s">
        <v>43</v>
      </c>
      <c r="C31" s="2">
        <v>19.686408010851299</v>
      </c>
      <c r="D31" s="6">
        <f t="shared" si="3"/>
        <v>1303168.3040248293</v>
      </c>
    </row>
    <row r="32" spans="1:8" x14ac:dyDescent="0.25">
      <c r="A32" s="1" t="s">
        <v>25</v>
      </c>
      <c r="B32" s="10" t="s">
        <v>44</v>
      </c>
      <c r="C32" s="2">
        <v>20.699506110359401</v>
      </c>
      <c r="D32" s="6">
        <f t="shared" si="3"/>
        <v>645695.25050930725</v>
      </c>
      <c r="E32" s="6">
        <f>AVERAGE(D32:D33)</f>
        <v>651589.39058463357</v>
      </c>
      <c r="F32" s="6">
        <v>16789654.086940978</v>
      </c>
      <c r="G32">
        <f>E32/F32</f>
        <v>3.8808982437073612E-2</v>
      </c>
      <c r="H32" s="8">
        <f>G32/G28</f>
        <v>1.4654025108315754</v>
      </c>
    </row>
    <row r="33" spans="1:8" x14ac:dyDescent="0.25">
      <c r="A33" s="1" t="s">
        <v>26</v>
      </c>
      <c r="B33" s="10" t="s">
        <v>44</v>
      </c>
      <c r="C33" s="2">
        <v>20.673404768850698</v>
      </c>
      <c r="D33" s="6">
        <f t="shared" si="3"/>
        <v>657483.53065995988</v>
      </c>
    </row>
    <row r="34" spans="1:8" x14ac:dyDescent="0.25">
      <c r="B34" s="1"/>
    </row>
    <row r="35" spans="1:8" ht="18.75" x14ac:dyDescent="0.3">
      <c r="A35" s="3" t="s">
        <v>34</v>
      </c>
      <c r="C35" t="s">
        <v>41</v>
      </c>
      <c r="D35" t="s">
        <v>86</v>
      </c>
      <c r="E35" t="s">
        <v>87</v>
      </c>
      <c r="F35" t="s">
        <v>88</v>
      </c>
      <c r="G35" t="s">
        <v>89</v>
      </c>
      <c r="H35" s="8" t="s">
        <v>46</v>
      </c>
    </row>
    <row r="36" spans="1:8" x14ac:dyDescent="0.25">
      <c r="A36" s="1" t="s">
        <v>28</v>
      </c>
      <c r="B36" s="10" t="s">
        <v>42</v>
      </c>
      <c r="C36" s="2">
        <v>20.4338620328652</v>
      </c>
      <c r="D36" s="6">
        <f t="shared" ref="D36:D41" si="4">POWER(2,40-C36)</f>
        <v>776237.15637975966</v>
      </c>
      <c r="E36" s="6">
        <f>AVERAGE(D36:D37)</f>
        <v>642767.82973192586</v>
      </c>
      <c r="F36" s="6">
        <v>39217987.193897001</v>
      </c>
      <c r="G36">
        <f>E36/F36</f>
        <v>1.6389618022822745E-2</v>
      </c>
      <c r="H36" s="8">
        <f>G36/G36</f>
        <v>1</v>
      </c>
    </row>
    <row r="37" spans="1:8" x14ac:dyDescent="0.25">
      <c r="A37" s="1" t="s">
        <v>29</v>
      </c>
      <c r="B37" s="10" t="s">
        <v>42</v>
      </c>
      <c r="C37" s="2">
        <v>21.041848048650401</v>
      </c>
      <c r="D37" s="6">
        <f t="shared" si="4"/>
        <v>509298.50308409217</v>
      </c>
    </row>
    <row r="38" spans="1:8" x14ac:dyDescent="0.25">
      <c r="A38" s="1" t="s">
        <v>30</v>
      </c>
      <c r="B38" s="10" t="s">
        <v>43</v>
      </c>
      <c r="C38" s="2">
        <v>20.842620860950401</v>
      </c>
      <c r="D38" s="6">
        <f t="shared" si="4"/>
        <v>584717.05184677616</v>
      </c>
      <c r="E38" s="6">
        <f>AVERAGE(D38:D39)</f>
        <v>584948.86990942596</v>
      </c>
      <c r="F38" s="6">
        <v>41228636.801412195</v>
      </c>
      <c r="G38">
        <f>E38/F38</f>
        <v>1.418792653094438E-2</v>
      </c>
      <c r="H38" s="8">
        <f>G38/G36</f>
        <v>0.86566547866994326</v>
      </c>
    </row>
    <row r="39" spans="1:8" x14ac:dyDescent="0.25">
      <c r="A39" s="1" t="s">
        <v>31</v>
      </c>
      <c r="B39" s="10" t="s">
        <v>43</v>
      </c>
      <c r="C39" s="2">
        <v>20.8414773668637</v>
      </c>
      <c r="D39" s="6">
        <f t="shared" si="4"/>
        <v>585180.68797207566</v>
      </c>
    </row>
    <row r="40" spans="1:8" x14ac:dyDescent="0.25">
      <c r="A40" s="1" t="s">
        <v>32</v>
      </c>
      <c r="B40" s="10" t="s">
        <v>44</v>
      </c>
      <c r="C40" s="2">
        <v>23.179225728351501</v>
      </c>
      <c r="D40" s="6">
        <f t="shared" si="4"/>
        <v>115759.75689534866</v>
      </c>
      <c r="E40" s="6">
        <f>AVERAGE(D40:D41)</f>
        <v>119820.14368693625</v>
      </c>
      <c r="F40" s="6">
        <v>16789654.086940978</v>
      </c>
      <c r="G40">
        <f>E40/F40</f>
        <v>7.1365462960986531E-3</v>
      </c>
      <c r="H40" s="8">
        <f>G40/G36</f>
        <v>0.43543091035806475</v>
      </c>
    </row>
    <row r="41" spans="1:8" x14ac:dyDescent="0.25">
      <c r="A41" s="1" t="s">
        <v>33</v>
      </c>
      <c r="B41" s="10" t="s">
        <v>44</v>
      </c>
      <c r="C41" s="2">
        <v>23.081410059547299</v>
      </c>
      <c r="D41" s="6">
        <f t="shared" si="4"/>
        <v>123880.53047852384</v>
      </c>
    </row>
    <row r="42" spans="1:8" x14ac:dyDescent="0.25">
      <c r="B42" s="1"/>
      <c r="C42" s="2"/>
    </row>
    <row r="43" spans="1:8" ht="18.75" x14ac:dyDescent="0.3">
      <c r="A43" s="3" t="s">
        <v>48</v>
      </c>
      <c r="C43" t="s">
        <v>41</v>
      </c>
      <c r="D43" t="s">
        <v>86</v>
      </c>
      <c r="E43" t="s">
        <v>87</v>
      </c>
      <c r="F43" t="s">
        <v>88</v>
      </c>
      <c r="G43" t="s">
        <v>89</v>
      </c>
      <c r="H43" s="8" t="s">
        <v>46</v>
      </c>
    </row>
    <row r="44" spans="1:8" x14ac:dyDescent="0.25">
      <c r="A44" s="1" t="s">
        <v>28</v>
      </c>
      <c r="B44" s="10" t="s">
        <v>42</v>
      </c>
      <c r="C44" s="2">
        <v>20.372108745776199</v>
      </c>
      <c r="D44" s="6">
        <f t="shared" ref="D44:D49" si="5">POWER(2,40-C44)</f>
        <v>810184.66585568641</v>
      </c>
      <c r="E44" s="6">
        <f>AVERAGE(D44:D45)</f>
        <v>816912.6768964777</v>
      </c>
      <c r="F44" s="6">
        <v>39217987.193897039</v>
      </c>
      <c r="G44">
        <f>E44/F44</f>
        <v>2.0830051090016233E-2</v>
      </c>
      <c r="H44" s="8">
        <f>G44/G44</f>
        <v>1</v>
      </c>
    </row>
    <row r="45" spans="1:8" x14ac:dyDescent="0.25">
      <c r="A45" s="1" t="s">
        <v>29</v>
      </c>
      <c r="B45" s="10" t="s">
        <v>42</v>
      </c>
      <c r="C45" s="2">
        <v>20.348344424544699</v>
      </c>
      <c r="D45" s="6">
        <f t="shared" si="5"/>
        <v>823640.68793726899</v>
      </c>
    </row>
    <row r="46" spans="1:8" x14ac:dyDescent="0.25">
      <c r="A46" s="1" t="s">
        <v>30</v>
      </c>
      <c r="B46" s="10" t="s">
        <v>43</v>
      </c>
      <c r="C46" s="2">
        <v>21.113774599972501</v>
      </c>
      <c r="D46" s="6">
        <f t="shared" si="5"/>
        <v>484529.64122893318</v>
      </c>
      <c r="E46" s="6">
        <f>AVERAGE(D46:D47)</f>
        <v>466217.66134586872</v>
      </c>
      <c r="F46" s="6">
        <v>41228636.801412195</v>
      </c>
      <c r="G46">
        <f>E46/F46</f>
        <v>1.1308102753712669E-2</v>
      </c>
      <c r="H46" s="8">
        <f>G46/G44</f>
        <v>0.54287446078961377</v>
      </c>
    </row>
    <row r="47" spans="1:8" x14ac:dyDescent="0.25">
      <c r="A47" s="1" t="s">
        <v>31</v>
      </c>
      <c r="B47" s="10" t="s">
        <v>43</v>
      </c>
      <c r="C47" s="2">
        <v>21.227164559378</v>
      </c>
      <c r="D47" s="6">
        <f t="shared" si="5"/>
        <v>447905.6814628042</v>
      </c>
    </row>
    <row r="48" spans="1:8" x14ac:dyDescent="0.25">
      <c r="A48" s="1" t="s">
        <v>32</v>
      </c>
      <c r="B48" s="10" t="s">
        <v>44</v>
      </c>
      <c r="C48" s="2">
        <v>18.542004569491901</v>
      </c>
      <c r="D48" s="6">
        <f t="shared" si="5"/>
        <v>2880714.8500191486</v>
      </c>
      <c r="E48" s="6">
        <f>AVERAGE(D48:D49)</f>
        <v>2890384.7670443915</v>
      </c>
      <c r="F48" s="6">
        <v>16789654.086940978</v>
      </c>
      <c r="G48">
        <f>E48/F48</f>
        <v>0.17215272882200341</v>
      </c>
      <c r="H48" s="8">
        <f>G48/G44</f>
        <v>8.2646330572139401</v>
      </c>
    </row>
    <row r="49" spans="1:8" x14ac:dyDescent="0.25">
      <c r="A49" s="1" t="s">
        <v>33</v>
      </c>
      <c r="B49" s="10" t="s">
        <v>44</v>
      </c>
      <c r="C49" s="2">
        <v>18.532351326403798</v>
      </c>
      <c r="D49" s="6">
        <f t="shared" si="5"/>
        <v>2900054.6840696349</v>
      </c>
    </row>
    <row r="50" spans="1:8" x14ac:dyDescent="0.25">
      <c r="B50" s="1"/>
      <c r="C50" s="2"/>
    </row>
    <row r="51" spans="1:8" ht="18.75" x14ac:dyDescent="0.3">
      <c r="A51" s="3" t="s">
        <v>45</v>
      </c>
      <c r="C51" t="s">
        <v>41</v>
      </c>
      <c r="D51" t="s">
        <v>86</v>
      </c>
      <c r="E51" t="s">
        <v>87</v>
      </c>
      <c r="F51" t="s">
        <v>88</v>
      </c>
      <c r="G51" t="s">
        <v>89</v>
      </c>
      <c r="H51" s="8" t="s">
        <v>46</v>
      </c>
    </row>
    <row r="52" spans="1:8" x14ac:dyDescent="0.25">
      <c r="A52" s="1" t="s">
        <v>35</v>
      </c>
      <c r="B52" s="10" t="s">
        <v>42</v>
      </c>
      <c r="C52" s="2">
        <v>14.630086370210501</v>
      </c>
      <c r="D52" s="6">
        <f t="shared" ref="D52:D57" si="6">POWER(2,40-C52)</f>
        <v>43361569.159248717</v>
      </c>
      <c r="E52" s="6">
        <f>AVERAGE(D52:D53)</f>
        <v>39217987.193897039</v>
      </c>
    </row>
    <row r="53" spans="1:8" x14ac:dyDescent="0.25">
      <c r="A53" s="1" t="s">
        <v>36</v>
      </c>
      <c r="B53" s="10" t="s">
        <v>42</v>
      </c>
      <c r="C53" s="2">
        <v>14.936084696123</v>
      </c>
      <c r="D53" s="6">
        <f t="shared" si="6"/>
        <v>35074405.228545353</v>
      </c>
    </row>
    <row r="54" spans="1:8" x14ac:dyDescent="0.25">
      <c r="A54" s="1" t="s">
        <v>37</v>
      </c>
      <c r="B54" s="10" t="s">
        <v>43</v>
      </c>
      <c r="C54" s="2">
        <v>14.733520346948399</v>
      </c>
      <c r="D54" s="6">
        <f t="shared" si="6"/>
        <v>40361589.437892601</v>
      </c>
      <c r="E54" s="11">
        <f>AVERAGE(D54:D55)</f>
        <v>41228636.801412195</v>
      </c>
    </row>
    <row r="55" spans="1:8" x14ac:dyDescent="0.25">
      <c r="A55" s="1" t="s">
        <v>38</v>
      </c>
      <c r="B55" s="10" t="s">
        <v>43</v>
      </c>
      <c r="C55" s="2">
        <v>14.672831006369</v>
      </c>
      <c r="D55" s="6">
        <f t="shared" si="6"/>
        <v>42095684.164931796</v>
      </c>
      <c r="E55" s="8"/>
    </row>
    <row r="56" spans="1:8" x14ac:dyDescent="0.25">
      <c r="A56" s="1" t="s">
        <v>39</v>
      </c>
      <c r="B56" s="10" t="s">
        <v>44</v>
      </c>
      <c r="C56" s="2">
        <v>16.050609835590699</v>
      </c>
      <c r="D56" s="6">
        <f t="shared" si="6"/>
        <v>16198873.627041737</v>
      </c>
      <c r="E56" s="6">
        <f>AVERAGE(D56:D57)</f>
        <v>16789654.086940978</v>
      </c>
    </row>
    <row r="57" spans="1:8" x14ac:dyDescent="0.25">
      <c r="A57" s="1" t="s">
        <v>40</v>
      </c>
      <c r="B57" s="10" t="s">
        <v>44</v>
      </c>
      <c r="C57" s="2">
        <v>15.949039182822901</v>
      </c>
      <c r="D57" s="6">
        <f t="shared" si="6"/>
        <v>17380434.546840221</v>
      </c>
    </row>
    <row r="58" spans="1:8" x14ac:dyDescent="0.25">
      <c r="B58" s="1"/>
      <c r="C58" s="2"/>
      <c r="D58" s="6"/>
    </row>
    <row r="59" spans="1:8" x14ac:dyDescent="0.25">
      <c r="H59"/>
    </row>
    <row r="60" spans="1:8" x14ac:dyDescent="0.25">
      <c r="H60"/>
    </row>
    <row r="61" spans="1:8" x14ac:dyDescent="0.25">
      <c r="H61"/>
    </row>
    <row r="62" spans="1:8" x14ac:dyDescent="0.25">
      <c r="H62"/>
    </row>
    <row r="66" ht="6.75" customHeight="1" x14ac:dyDescent="0.25"/>
    <row r="81" spans="9:9" x14ac:dyDescent="0.25">
      <c r="I81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opLeftCell="A47" zoomScale="85" zoomScaleNormal="85" zoomScaleSheetLayoutView="30" workbookViewId="0">
      <selection activeCell="A61" sqref="A61:H70"/>
    </sheetView>
  </sheetViews>
  <sheetFormatPr baseColWidth="10" defaultRowHeight="15" x14ac:dyDescent="0.25"/>
  <cols>
    <col min="4" max="4" width="20.7109375" customWidth="1"/>
    <col min="5" max="5" width="16.85546875" customWidth="1"/>
    <col min="6" max="6" width="17.7109375" customWidth="1"/>
    <col min="7" max="7" width="16.5703125" customWidth="1"/>
    <col min="8" max="8" width="11.42578125" style="8"/>
  </cols>
  <sheetData>
    <row r="1" spans="1:12" s="19" customFormat="1" ht="21" x14ac:dyDescent="0.35">
      <c r="A1" s="19" t="s">
        <v>93</v>
      </c>
      <c r="E1" s="18"/>
    </row>
    <row r="2" spans="1:12" ht="21" x14ac:dyDescent="0.35">
      <c r="D2" s="15"/>
      <c r="E2" s="15"/>
      <c r="F2" s="8"/>
      <c r="H2" s="9"/>
    </row>
    <row r="3" spans="1:12" ht="18.75" x14ac:dyDescent="0.3">
      <c r="A3" s="3" t="s">
        <v>1</v>
      </c>
      <c r="C3" t="s">
        <v>41</v>
      </c>
      <c r="D3" t="s">
        <v>86</v>
      </c>
      <c r="E3" t="s">
        <v>87</v>
      </c>
      <c r="F3" t="s">
        <v>88</v>
      </c>
      <c r="G3" t="s">
        <v>89</v>
      </c>
      <c r="H3" s="8" t="s">
        <v>46</v>
      </c>
    </row>
    <row r="4" spans="1:12" x14ac:dyDescent="0.25">
      <c r="A4" s="1" t="s">
        <v>0</v>
      </c>
      <c r="B4" s="10" t="s">
        <v>42</v>
      </c>
      <c r="C4" s="2">
        <v>22.788037882334201</v>
      </c>
      <c r="D4" s="6">
        <f t="shared" ref="D4:D9" si="0">POWER(2,40-C4)</f>
        <v>151815.7682577316</v>
      </c>
      <c r="E4" s="6">
        <f>AVERAGE(D4:D5)</f>
        <v>142299.56480921115</v>
      </c>
      <c r="F4" s="6">
        <v>31317495.77689416</v>
      </c>
      <c r="G4">
        <f>E4/F4</f>
        <v>4.5437721401146904E-3</v>
      </c>
      <c r="H4" s="8">
        <f>G4/G4</f>
        <v>1</v>
      </c>
    </row>
    <row r="5" spans="1:12" ht="18.75" x14ac:dyDescent="0.3">
      <c r="A5" s="1" t="s">
        <v>2</v>
      </c>
      <c r="B5" s="10" t="s">
        <v>42</v>
      </c>
      <c r="C5" s="2">
        <v>22.9812851468476</v>
      </c>
      <c r="D5" s="6">
        <f t="shared" si="0"/>
        <v>132783.3613606907</v>
      </c>
      <c r="J5" s="16"/>
    </row>
    <row r="6" spans="1:12" x14ac:dyDescent="0.25">
      <c r="A6" s="1" t="s">
        <v>3</v>
      </c>
      <c r="B6" s="10" t="s">
        <v>43</v>
      </c>
      <c r="C6" s="2">
        <v>21.038913361763299</v>
      </c>
      <c r="D6" s="6">
        <f t="shared" si="0"/>
        <v>510335.55720494047</v>
      </c>
      <c r="E6" s="6">
        <f>AVERAGE(D6:D7)</f>
        <v>518563.15211286955</v>
      </c>
      <c r="F6" s="6">
        <v>26125253.059880916</v>
      </c>
      <c r="G6">
        <f>E6/F6</f>
        <v>1.9849114989404556E-2</v>
      </c>
      <c r="H6" s="8">
        <f>G6/G4</f>
        <v>4.3684221781648453</v>
      </c>
      <c r="J6" s="4"/>
      <c r="K6" s="4"/>
      <c r="L6" s="5"/>
    </row>
    <row r="7" spans="1:12" x14ac:dyDescent="0.25">
      <c r="A7" s="1" t="s">
        <v>4</v>
      </c>
      <c r="B7" s="10" t="s">
        <v>43</v>
      </c>
      <c r="C7" s="2">
        <v>20.993129520410001</v>
      </c>
      <c r="D7" s="6">
        <f t="shared" si="0"/>
        <v>526790.74702079862</v>
      </c>
      <c r="J7" s="4"/>
      <c r="K7" s="4"/>
      <c r="L7" s="5"/>
    </row>
    <row r="8" spans="1:12" x14ac:dyDescent="0.25">
      <c r="A8" s="1" t="s">
        <v>5</v>
      </c>
      <c r="B8" s="10" t="s">
        <v>44</v>
      </c>
      <c r="C8" s="2">
        <v>22.2399256119283</v>
      </c>
      <c r="D8" s="6">
        <f t="shared" si="0"/>
        <v>221980.64860893201</v>
      </c>
      <c r="E8" s="6">
        <f>AVERAGE(D8:D9)</f>
        <v>233422.04237742993</v>
      </c>
      <c r="F8" s="6">
        <v>22381205.01988104</v>
      </c>
      <c r="G8">
        <f>E8/F8</f>
        <v>1.0429377782388529E-2</v>
      </c>
      <c r="H8" s="8">
        <f>G8/G4</f>
        <v>2.2953126743114542</v>
      </c>
      <c r="J8" s="4"/>
      <c r="K8" s="4"/>
      <c r="L8" s="5"/>
    </row>
    <row r="9" spans="1:12" x14ac:dyDescent="0.25">
      <c r="A9" s="1" t="s">
        <v>6</v>
      </c>
      <c r="B9" s="10" t="s">
        <v>44</v>
      </c>
      <c r="C9" s="2">
        <v>22.098382163785399</v>
      </c>
      <c r="D9" s="6">
        <f t="shared" si="0"/>
        <v>244863.43614592784</v>
      </c>
      <c r="J9" s="4"/>
      <c r="K9" s="4"/>
      <c r="L9" s="5"/>
    </row>
    <row r="10" spans="1:12" x14ac:dyDescent="0.25">
      <c r="B10" s="4"/>
      <c r="C10" s="5"/>
      <c r="J10" s="4"/>
      <c r="K10" s="4"/>
      <c r="L10" s="5"/>
    </row>
    <row r="11" spans="1:12" ht="18.75" x14ac:dyDescent="0.3">
      <c r="A11" s="3" t="s">
        <v>13</v>
      </c>
      <c r="D11" t="s">
        <v>86</v>
      </c>
      <c r="E11" t="s">
        <v>87</v>
      </c>
      <c r="F11" t="s">
        <v>88</v>
      </c>
      <c r="G11" t="s">
        <v>89</v>
      </c>
      <c r="H11" s="8" t="s">
        <v>46</v>
      </c>
      <c r="J11" s="4"/>
      <c r="K11" s="4"/>
      <c r="L11" s="5"/>
    </row>
    <row r="12" spans="1:12" x14ac:dyDescent="0.25">
      <c r="A12" s="1" t="s">
        <v>7</v>
      </c>
      <c r="B12" s="10" t="s">
        <v>42</v>
      </c>
      <c r="C12" s="12">
        <v>23.374257904421501</v>
      </c>
      <c r="D12" s="6">
        <f t="shared" ref="D12:D17" si="1">POWER(2,40-C12)</f>
        <v>101122.33073024785</v>
      </c>
      <c r="E12" s="6">
        <f>AVERAGE(D12:D13)</f>
        <v>94556.250669155619</v>
      </c>
      <c r="F12" s="6">
        <v>31317495.77689416</v>
      </c>
      <c r="G12">
        <f>E12/F12</f>
        <v>3.0192787872559911E-3</v>
      </c>
      <c r="H12" s="8">
        <f>G12/G12</f>
        <v>1</v>
      </c>
      <c r="J12" s="4"/>
      <c r="K12" s="4"/>
      <c r="L12" s="5"/>
    </row>
    <row r="13" spans="1:12" x14ac:dyDescent="0.25">
      <c r="A13" s="1" t="s">
        <v>8</v>
      </c>
      <c r="B13" s="10" t="s">
        <v>42</v>
      </c>
      <c r="C13" s="12">
        <v>23.574945251326099</v>
      </c>
      <c r="D13" s="6">
        <f t="shared" si="1"/>
        <v>87990.170608063374</v>
      </c>
      <c r="J13" s="4"/>
      <c r="K13" s="4"/>
      <c r="L13" s="5"/>
    </row>
    <row r="14" spans="1:12" x14ac:dyDescent="0.25">
      <c r="A14" s="1" t="s">
        <v>9</v>
      </c>
      <c r="B14" s="10" t="s">
        <v>43</v>
      </c>
      <c r="C14" s="12">
        <v>23.853263186335099</v>
      </c>
      <c r="D14" s="6">
        <f t="shared" si="1"/>
        <v>72552.455084420173</v>
      </c>
      <c r="E14" s="6">
        <f>AVERAGE(D14:D15)</f>
        <v>79558.24174979153</v>
      </c>
      <c r="F14" s="6">
        <v>26125253.059880916</v>
      </c>
      <c r="G14">
        <f>E14/F14</f>
        <v>3.0452620522924104E-3</v>
      </c>
      <c r="H14" s="8">
        <f>G14/G12</f>
        <v>1.0086057853107475</v>
      </c>
      <c r="J14" s="4"/>
      <c r="K14" s="4"/>
      <c r="L14" s="5"/>
    </row>
    <row r="15" spans="1:12" x14ac:dyDescent="0.25">
      <c r="A15" s="1" t="s">
        <v>10</v>
      </c>
      <c r="B15" s="10" t="s">
        <v>43</v>
      </c>
      <c r="C15" s="12">
        <v>23.598519981274901</v>
      </c>
      <c r="D15" s="6">
        <f t="shared" si="1"/>
        <v>86564.028415162888</v>
      </c>
      <c r="J15" s="4"/>
      <c r="K15" s="4"/>
      <c r="L15" s="5"/>
    </row>
    <row r="16" spans="1:12" x14ac:dyDescent="0.25">
      <c r="A16" s="1" t="s">
        <v>11</v>
      </c>
      <c r="B16" s="10" t="s">
        <v>44</v>
      </c>
      <c r="C16" s="12">
        <v>24.063203183581699</v>
      </c>
      <c r="D16" s="6">
        <f t="shared" si="1"/>
        <v>62726.90744747904</v>
      </c>
      <c r="E16" s="6">
        <f>AVERAGE(D16:D17)</f>
        <v>63710.675806091735</v>
      </c>
      <c r="F16" s="6">
        <v>22381205.01988104</v>
      </c>
      <c r="G16">
        <f>E16/F16</f>
        <v>2.8466150839285939E-3</v>
      </c>
      <c r="H16" s="8">
        <f>G16/G12</f>
        <v>0.94281293133440025</v>
      </c>
    </row>
    <row r="17" spans="1:15" x14ac:dyDescent="0.25">
      <c r="A17" s="1" t="s">
        <v>12</v>
      </c>
      <c r="B17" s="10" t="s">
        <v>44</v>
      </c>
      <c r="C17" s="12">
        <v>24.018645798807601</v>
      </c>
      <c r="D17" s="6">
        <f t="shared" si="1"/>
        <v>64694.444164704422</v>
      </c>
    </row>
    <row r="18" spans="1:15" x14ac:dyDescent="0.25">
      <c r="B18" s="4"/>
      <c r="C18" s="5"/>
    </row>
    <row r="20" spans="1:15" ht="18.75" x14ac:dyDescent="0.3">
      <c r="A20" s="3" t="s">
        <v>20</v>
      </c>
      <c r="D20" t="s">
        <v>86</v>
      </c>
      <c r="E20" t="s">
        <v>87</v>
      </c>
      <c r="F20" t="s">
        <v>88</v>
      </c>
      <c r="G20" t="s">
        <v>89</v>
      </c>
      <c r="H20" s="8" t="s">
        <v>46</v>
      </c>
    </row>
    <row r="21" spans="1:15" x14ac:dyDescent="0.25">
      <c r="A21" s="1" t="s">
        <v>14</v>
      </c>
      <c r="B21" s="10" t="s">
        <v>42</v>
      </c>
      <c r="C21" s="2">
        <v>22.05690837645</v>
      </c>
      <c r="D21" s="6">
        <f t="shared" ref="D21:D26" si="2">POWER(2,40-C21)</f>
        <v>252004.78877602107</v>
      </c>
      <c r="E21" s="6">
        <f>AVERAGE(D21:D22)</f>
        <v>269504.71208431042</v>
      </c>
      <c r="F21" s="6">
        <v>31317495.77689416</v>
      </c>
      <c r="G21">
        <f>E21/F21</f>
        <v>8.605563931556405E-3</v>
      </c>
      <c r="H21" s="8">
        <f>G21/G21</f>
        <v>1</v>
      </c>
    </row>
    <row r="22" spans="1:15" x14ac:dyDescent="0.25">
      <c r="A22" s="1" t="s">
        <v>15</v>
      </c>
      <c r="B22" s="10" t="s">
        <v>42</v>
      </c>
      <c r="C22" s="2">
        <v>21.8692854876033</v>
      </c>
      <c r="D22" s="6">
        <f t="shared" si="2"/>
        <v>287004.6353925998</v>
      </c>
    </row>
    <row r="23" spans="1:15" x14ac:dyDescent="0.25">
      <c r="A23" s="1" t="s">
        <v>16</v>
      </c>
      <c r="B23" s="10" t="s">
        <v>43</v>
      </c>
      <c r="C23" s="2">
        <v>22.9001838443296</v>
      </c>
      <c r="D23" s="6">
        <f t="shared" si="2"/>
        <v>140461.5909549504</v>
      </c>
      <c r="E23" s="6">
        <f>AVERAGE(D23:D24)</f>
        <v>145141.88666663441</v>
      </c>
      <c r="F23" s="6">
        <v>26125253.059880916</v>
      </c>
      <c r="G23">
        <f>E23/F23</f>
        <v>5.5556164885354033E-3</v>
      </c>
      <c r="H23" s="8">
        <f>G23/G21</f>
        <v>0.64558424441692719</v>
      </c>
    </row>
    <row r="24" spans="1:15" x14ac:dyDescent="0.25">
      <c r="A24" s="1" t="s">
        <v>17</v>
      </c>
      <c r="B24" s="10" t="s">
        <v>43</v>
      </c>
      <c r="C24" s="2">
        <v>22.8071082833555</v>
      </c>
      <c r="D24" s="6">
        <f t="shared" si="2"/>
        <v>149822.18237831845</v>
      </c>
    </row>
    <row r="25" spans="1:15" x14ac:dyDescent="0.25">
      <c r="A25" s="1" t="s">
        <v>18</v>
      </c>
      <c r="B25" s="10" t="s">
        <v>44</v>
      </c>
      <c r="C25" s="2">
        <v>22.042087618289699</v>
      </c>
      <c r="D25" s="6">
        <f t="shared" si="2"/>
        <v>254606.96875695646</v>
      </c>
      <c r="E25" s="6">
        <f>AVERAGE(D25:D26)</f>
        <v>248642.24939383325</v>
      </c>
      <c r="F25" s="6">
        <v>22381205.01988104</v>
      </c>
      <c r="G25">
        <f>E25/F25</f>
        <v>1.1109421908827804E-2</v>
      </c>
      <c r="H25" s="8">
        <f>G25/G21</f>
        <v>1.2909580356599071</v>
      </c>
    </row>
    <row r="26" spans="1:15" x14ac:dyDescent="0.25">
      <c r="A26" s="1" t="s">
        <v>19</v>
      </c>
      <c r="B26" s="10" t="s">
        <v>44</v>
      </c>
      <c r="C26" s="2">
        <v>22.111318992739601</v>
      </c>
      <c r="D26" s="6">
        <f t="shared" si="2"/>
        <v>242677.53003071004</v>
      </c>
    </row>
    <row r="28" spans="1:15" ht="18.75" x14ac:dyDescent="0.3">
      <c r="A28" s="3" t="s">
        <v>27</v>
      </c>
      <c r="D28" t="s">
        <v>86</v>
      </c>
      <c r="E28" t="s">
        <v>87</v>
      </c>
      <c r="F28" t="s">
        <v>88</v>
      </c>
      <c r="G28" t="s">
        <v>89</v>
      </c>
      <c r="H28" s="8" t="s">
        <v>46</v>
      </c>
    </row>
    <row r="29" spans="1:15" x14ac:dyDescent="0.25">
      <c r="A29" s="1" t="s">
        <v>21</v>
      </c>
      <c r="B29" s="10" t="s">
        <v>42</v>
      </c>
      <c r="C29" s="12">
        <v>20.183083590309899</v>
      </c>
      <c r="D29" s="6">
        <f t="shared" ref="D29:D34" si="3">POWER(2,40-C29)</f>
        <v>923604.96926429472</v>
      </c>
      <c r="E29" s="6">
        <f>AVERAGE(D29:D30)</f>
        <v>929206.49742692336</v>
      </c>
      <c r="F29" s="6">
        <v>31317495.77689416</v>
      </c>
      <c r="G29">
        <f>E29/F29</f>
        <v>2.96705235963498E-2</v>
      </c>
      <c r="H29" s="8">
        <f>G29/G29</f>
        <v>1</v>
      </c>
    </row>
    <row r="30" spans="1:15" x14ac:dyDescent="0.25">
      <c r="A30" s="1" t="s">
        <v>22</v>
      </c>
      <c r="B30" s="10" t="s">
        <v>42</v>
      </c>
      <c r="C30" s="12">
        <v>20.165689405447001</v>
      </c>
      <c r="D30" s="6">
        <f t="shared" si="3"/>
        <v>934808.02558955189</v>
      </c>
      <c r="O30" t="s">
        <v>47</v>
      </c>
    </row>
    <row r="31" spans="1:15" x14ac:dyDescent="0.25">
      <c r="A31" s="1" t="s">
        <v>23</v>
      </c>
      <c r="B31" s="10" t="s">
        <v>43</v>
      </c>
      <c r="C31" s="12">
        <v>19.940555807368298</v>
      </c>
      <c r="D31" s="6">
        <f t="shared" si="3"/>
        <v>1092683.5333136178</v>
      </c>
      <c r="E31" s="6">
        <f>AVERAGE(D31:D32)</f>
        <v>1036807.233596669</v>
      </c>
      <c r="F31" s="6">
        <v>26125253.059880916</v>
      </c>
      <c r="G31">
        <f>E31/F31</f>
        <v>3.9686016867290584E-2</v>
      </c>
      <c r="H31" s="8">
        <f>G31/G29</f>
        <v>1.3375570113691198</v>
      </c>
    </row>
    <row r="32" spans="1:15" x14ac:dyDescent="0.25">
      <c r="A32" s="1" t="s">
        <v>24</v>
      </c>
      <c r="B32" s="10" t="s">
        <v>43</v>
      </c>
      <c r="C32" s="12">
        <v>20.096207963896401</v>
      </c>
      <c r="D32" s="6">
        <f t="shared" si="3"/>
        <v>980930.9338797204</v>
      </c>
    </row>
    <row r="33" spans="1:8" x14ac:dyDescent="0.25">
      <c r="A33" s="1" t="s">
        <v>25</v>
      </c>
      <c r="B33" s="10" t="s">
        <v>44</v>
      </c>
      <c r="C33" s="12">
        <v>20.438510284671199</v>
      </c>
      <c r="D33" s="6">
        <f t="shared" si="3"/>
        <v>773740.20496853581</v>
      </c>
      <c r="E33" s="6">
        <f>AVERAGE(D33:D34)</f>
        <v>780782.14057266479</v>
      </c>
      <c r="F33" s="6">
        <v>22381205.01988104</v>
      </c>
      <c r="G33">
        <f>E33/F33</f>
        <v>3.4885616743115591E-2</v>
      </c>
      <c r="H33" s="8">
        <f>G33/G29</f>
        <v>1.1757668053895542</v>
      </c>
    </row>
    <row r="34" spans="1:8" x14ac:dyDescent="0.25">
      <c r="A34" s="1" t="s">
        <v>26</v>
      </c>
      <c r="B34" s="10" t="s">
        <v>44</v>
      </c>
      <c r="C34" s="12">
        <v>20.4124860186771</v>
      </c>
      <c r="D34" s="6">
        <f t="shared" si="3"/>
        <v>787824.07617679378</v>
      </c>
    </row>
    <row r="36" spans="1:8" x14ac:dyDescent="0.25">
      <c r="B36" s="4"/>
    </row>
    <row r="37" spans="1:8" ht="18.75" x14ac:dyDescent="0.3">
      <c r="A37" s="3" t="s">
        <v>34</v>
      </c>
      <c r="D37" t="s">
        <v>86</v>
      </c>
      <c r="E37" t="s">
        <v>87</v>
      </c>
      <c r="F37" t="s">
        <v>88</v>
      </c>
      <c r="G37" t="s">
        <v>89</v>
      </c>
      <c r="H37" s="8" t="s">
        <v>46</v>
      </c>
    </row>
    <row r="38" spans="1:8" x14ac:dyDescent="0.25">
      <c r="A38" s="4" t="s">
        <v>28</v>
      </c>
      <c r="B38" s="10" t="s">
        <v>42</v>
      </c>
      <c r="C38" s="12">
        <v>21.175284717185001</v>
      </c>
      <c r="D38" s="6">
        <f t="shared" ref="D38:D43" si="4">POWER(2,40-C38)</f>
        <v>464305.64087017911</v>
      </c>
      <c r="E38" s="6">
        <f>AVERAGE(D38:D39)</f>
        <v>506018.39993051684</v>
      </c>
      <c r="F38" s="6">
        <v>31317495.77689416</v>
      </c>
      <c r="G38">
        <f>E38/F38</f>
        <v>1.6157690370117456E-2</v>
      </c>
      <c r="H38" s="8">
        <f>G38/G38</f>
        <v>1</v>
      </c>
    </row>
    <row r="39" spans="1:8" x14ac:dyDescent="0.25">
      <c r="A39" s="4" t="s">
        <v>29</v>
      </c>
      <c r="B39" s="10" t="s">
        <v>42</v>
      </c>
      <c r="C39" s="12">
        <v>20.936891571720501</v>
      </c>
      <c r="D39" s="6">
        <f t="shared" si="4"/>
        <v>547731.15899085463</v>
      </c>
    </row>
    <row r="40" spans="1:8" x14ac:dyDescent="0.25">
      <c r="A40" s="4" t="s">
        <v>30</v>
      </c>
      <c r="B40" s="10" t="s">
        <v>43</v>
      </c>
      <c r="C40" s="12">
        <v>21.885918592982801</v>
      </c>
      <c r="D40" s="6">
        <f t="shared" si="4"/>
        <v>283714.70594520547</v>
      </c>
      <c r="E40" s="6">
        <f>AVERAGE(D40:D41)</f>
        <v>294467.97997300402</v>
      </c>
      <c r="F40" s="6">
        <v>26125253.059880916</v>
      </c>
      <c r="G40">
        <f>E40/F40</f>
        <v>1.1271392445388479E-2</v>
      </c>
      <c r="H40" s="8">
        <f>G40/G38</f>
        <v>0.69758685723017377</v>
      </c>
    </row>
    <row r="41" spans="1:8" x14ac:dyDescent="0.25">
      <c r="A41" s="4" t="s">
        <v>31</v>
      </c>
      <c r="B41" s="10" t="s">
        <v>43</v>
      </c>
      <c r="C41" s="12">
        <v>21.780504098207501</v>
      </c>
      <c r="D41" s="6">
        <f t="shared" si="4"/>
        <v>305221.25400080258</v>
      </c>
    </row>
    <row r="42" spans="1:8" x14ac:dyDescent="0.25">
      <c r="A42" s="4" t="s">
        <v>32</v>
      </c>
      <c r="B42" s="10" t="s">
        <v>44</v>
      </c>
      <c r="C42" s="12">
        <v>21.925450716015401</v>
      </c>
      <c r="D42" s="6">
        <f t="shared" si="4"/>
        <v>276046.02169917501</v>
      </c>
      <c r="E42" s="6">
        <f>AVERAGE(D42:D43)</f>
        <v>266687.28375794104</v>
      </c>
      <c r="F42" s="6">
        <v>22381205.01988104</v>
      </c>
      <c r="G42">
        <f>E42/F42</f>
        <v>1.1915680300548829E-2</v>
      </c>
      <c r="H42" s="8">
        <f>G42/G38</f>
        <v>0.73746185423790922</v>
      </c>
    </row>
    <row r="43" spans="1:8" x14ac:dyDescent="0.25">
      <c r="A43" s="4" t="s">
        <v>33</v>
      </c>
      <c r="B43" s="10" t="s">
        <v>44</v>
      </c>
      <c r="C43" s="12">
        <v>22.026748019428599</v>
      </c>
      <c r="D43" s="6">
        <f t="shared" si="4"/>
        <v>257328.5458167071</v>
      </c>
    </row>
    <row r="44" spans="1:8" x14ac:dyDescent="0.25">
      <c r="B44" s="1"/>
      <c r="C44" s="2"/>
    </row>
    <row r="45" spans="1:8" ht="18.75" x14ac:dyDescent="0.3">
      <c r="A45" s="3" t="s">
        <v>48</v>
      </c>
      <c r="D45" t="s">
        <v>86</v>
      </c>
      <c r="E45" t="s">
        <v>87</v>
      </c>
      <c r="F45" t="s">
        <v>88</v>
      </c>
      <c r="G45" t="s">
        <v>89</v>
      </c>
      <c r="H45" s="8" t="s">
        <v>46</v>
      </c>
    </row>
    <row r="46" spans="1:8" x14ac:dyDescent="0.25">
      <c r="A46" s="4" t="s">
        <v>28</v>
      </c>
      <c r="B46" s="10" t="s">
        <v>85</v>
      </c>
      <c r="C46" s="12">
        <v>20.420000000000002</v>
      </c>
      <c r="D46" s="6">
        <f t="shared" ref="D46:D51" si="5">POWER(2,40-C46)</f>
        <v>783731.52286831278</v>
      </c>
      <c r="E46" s="6">
        <f>AVERAGE(D46:D47)</f>
        <v>784020.76551206503</v>
      </c>
      <c r="F46" s="6">
        <v>31317495.77689416</v>
      </c>
      <c r="G46">
        <f>E46/F46</f>
        <v>2.5034593158323671E-2</v>
      </c>
      <c r="H46" s="8">
        <f>G46/G46</f>
        <v>1</v>
      </c>
    </row>
    <row r="47" spans="1:8" x14ac:dyDescent="0.25">
      <c r="A47" s="4" t="s">
        <v>29</v>
      </c>
      <c r="B47" s="10" t="s">
        <v>42</v>
      </c>
      <c r="C47" s="12">
        <v>20.418935515575502</v>
      </c>
      <c r="D47" s="6">
        <f t="shared" si="5"/>
        <v>784310.00815581717</v>
      </c>
    </row>
    <row r="48" spans="1:8" x14ac:dyDescent="0.25">
      <c r="A48" s="4" t="s">
        <v>30</v>
      </c>
      <c r="B48" s="10" t="s">
        <v>43</v>
      </c>
      <c r="C48" s="12">
        <v>21.584730913986501</v>
      </c>
      <c r="D48" s="6">
        <f t="shared" si="5"/>
        <v>349581.44493385096</v>
      </c>
      <c r="E48" s="6">
        <f>AVERAGE(D48:D49)</f>
        <v>369099.50896793499</v>
      </c>
      <c r="F48" s="6">
        <v>26125253.059880916</v>
      </c>
      <c r="G48">
        <f>E48/F48</f>
        <v>1.4128074017960054E-2</v>
      </c>
      <c r="H48" s="8">
        <f>G48/G46</f>
        <v>0.56434206574124635</v>
      </c>
    </row>
    <row r="49" spans="1:8" x14ac:dyDescent="0.25">
      <c r="A49" s="4" t="s">
        <v>31</v>
      </c>
      <c r="B49" s="10" t="s">
        <v>43</v>
      </c>
      <c r="C49" s="12">
        <v>21.4320083855518</v>
      </c>
      <c r="D49" s="6">
        <f t="shared" si="5"/>
        <v>388617.57300201897</v>
      </c>
    </row>
    <row r="50" spans="1:8" x14ac:dyDescent="0.25">
      <c r="A50" s="4" t="s">
        <v>32</v>
      </c>
      <c r="B50" s="10" t="s">
        <v>44</v>
      </c>
      <c r="C50" s="12">
        <v>19.340666393783799</v>
      </c>
      <c r="D50" s="6">
        <f t="shared" si="5"/>
        <v>1656071.586235476</v>
      </c>
      <c r="E50" s="6">
        <f>AVERAGE(D50:D51)</f>
        <v>1622772.2602656486</v>
      </c>
      <c r="F50" s="6">
        <v>22381205.01988104</v>
      </c>
      <c r="G50">
        <f>E50/F50</f>
        <v>7.2506027214537971E-2</v>
      </c>
      <c r="H50" s="8">
        <f>G50/G46</f>
        <v>2.8962334940294676</v>
      </c>
    </row>
    <row r="51" spans="1:8" x14ac:dyDescent="0.25">
      <c r="A51" s="4" t="s">
        <v>33</v>
      </c>
      <c r="B51" s="10" t="s">
        <v>44</v>
      </c>
      <c r="C51" s="12">
        <v>19.399882980346302</v>
      </c>
      <c r="D51" s="6">
        <f t="shared" si="5"/>
        <v>1589472.9342958212</v>
      </c>
    </row>
    <row r="52" spans="1:8" x14ac:dyDescent="0.25">
      <c r="B52" s="1"/>
      <c r="C52" s="2"/>
      <c r="D52" s="6"/>
    </row>
    <row r="53" spans="1:8" x14ac:dyDescent="0.25">
      <c r="B53" s="4"/>
      <c r="C53" s="5"/>
    </row>
    <row r="54" spans="1:8" ht="18.75" x14ac:dyDescent="0.3">
      <c r="A54" s="3" t="s">
        <v>45</v>
      </c>
      <c r="D54" t="s">
        <v>86</v>
      </c>
      <c r="E54" t="s">
        <v>87</v>
      </c>
    </row>
    <row r="55" spans="1:8" x14ac:dyDescent="0.25">
      <c r="A55" s="4" t="s">
        <v>35</v>
      </c>
      <c r="B55" s="10" t="s">
        <v>42</v>
      </c>
      <c r="C55" s="2">
        <v>15.1230518812164</v>
      </c>
      <c r="D55" s="6">
        <f t="shared" ref="D55:D60" si="6">POWER(2,40-C55)</f>
        <v>30811127.016460974</v>
      </c>
      <c r="E55" s="6">
        <f>AVERAGE(D55:D56)</f>
        <v>31317495.77689416</v>
      </c>
    </row>
    <row r="56" spans="1:8" x14ac:dyDescent="0.25">
      <c r="A56" s="4" t="s">
        <v>36</v>
      </c>
      <c r="B56" s="10" t="s">
        <v>42</v>
      </c>
      <c r="C56" s="2">
        <v>15.0763942955217</v>
      </c>
      <c r="D56" s="6">
        <f t="shared" si="6"/>
        <v>31823864.537327349</v>
      </c>
    </row>
    <row r="57" spans="1:8" x14ac:dyDescent="0.25">
      <c r="A57" s="4" t="s">
        <v>37</v>
      </c>
      <c r="B57" s="10" t="s">
        <v>43</v>
      </c>
      <c r="C57" s="2">
        <v>15.318949852384501</v>
      </c>
      <c r="D57" s="6">
        <f t="shared" si="6"/>
        <v>26899017.589757446</v>
      </c>
      <c r="E57" s="11">
        <f>AVERAGE(D57:D58)</f>
        <v>26125253.059880916</v>
      </c>
    </row>
    <row r="58" spans="1:8" x14ac:dyDescent="0.25">
      <c r="A58" s="4" t="s">
        <v>38</v>
      </c>
      <c r="B58" s="10" t="s">
        <v>43</v>
      </c>
      <c r="C58" s="2">
        <v>15.404432877245901</v>
      </c>
      <c r="D58" s="6">
        <f t="shared" si="6"/>
        <v>25351488.530004386</v>
      </c>
      <c r="E58" s="8"/>
    </row>
    <row r="59" spans="1:8" x14ac:dyDescent="0.25">
      <c r="A59" s="4" t="s">
        <v>39</v>
      </c>
      <c r="B59" s="10" t="s">
        <v>44</v>
      </c>
      <c r="C59" s="2">
        <v>15.5848669565212</v>
      </c>
      <c r="D59" s="6">
        <f t="shared" si="6"/>
        <v>22371102.837245677</v>
      </c>
      <c r="E59" s="6">
        <f>AVERAGE(D59:D60)</f>
        <v>22381205.01988104</v>
      </c>
    </row>
    <row r="60" spans="1:8" x14ac:dyDescent="0.25">
      <c r="A60" s="4" t="s">
        <v>40</v>
      </c>
      <c r="B60" s="10" t="s">
        <v>44</v>
      </c>
      <c r="C60" s="2">
        <v>15.583564580731601</v>
      </c>
      <c r="D60" s="6">
        <f t="shared" si="6"/>
        <v>22391307.202516403</v>
      </c>
    </row>
    <row r="61" spans="1:8" ht="18.75" x14ac:dyDescent="0.3">
      <c r="A61" s="16"/>
      <c r="B61" s="8"/>
      <c r="C61" s="8"/>
      <c r="D61" s="8"/>
      <c r="E61" s="8"/>
      <c r="F61" s="8"/>
      <c r="G61" s="8"/>
    </row>
    <row r="62" spans="1:8" x14ac:dyDescent="0.25">
      <c r="A62" s="4"/>
      <c r="B62" s="10"/>
      <c r="C62" s="12"/>
      <c r="D62" s="11"/>
      <c r="E62" s="11"/>
      <c r="F62" s="11"/>
      <c r="G62" s="8"/>
    </row>
    <row r="63" spans="1:8" x14ac:dyDescent="0.25">
      <c r="A63" s="4"/>
      <c r="B63" s="10"/>
      <c r="C63" s="12"/>
      <c r="D63" s="11"/>
      <c r="E63" s="8"/>
      <c r="F63" s="8"/>
      <c r="G63" s="8"/>
    </row>
    <row r="64" spans="1:8" x14ac:dyDescent="0.25">
      <c r="A64" s="4"/>
      <c r="B64" s="10"/>
      <c r="C64" s="12"/>
      <c r="D64" s="11"/>
      <c r="E64" s="11"/>
      <c r="F64" s="11"/>
      <c r="G64" s="8"/>
    </row>
    <row r="65" spans="1:7" x14ac:dyDescent="0.25">
      <c r="A65" s="4"/>
      <c r="B65" s="10"/>
      <c r="C65" s="12"/>
      <c r="D65" s="11"/>
      <c r="E65" s="8"/>
      <c r="F65" s="8"/>
      <c r="G65" s="8"/>
    </row>
    <row r="66" spans="1:7" x14ac:dyDescent="0.25">
      <c r="A66" s="4"/>
      <c r="B66" s="10"/>
      <c r="C66" s="12"/>
      <c r="D66" s="11"/>
      <c r="E66" s="11"/>
      <c r="F66" s="11"/>
      <c r="G66" s="8"/>
    </row>
    <row r="67" spans="1:7" x14ac:dyDescent="0.25">
      <c r="A67" s="4"/>
      <c r="B67" s="10"/>
      <c r="C67" s="12"/>
      <c r="D67" s="11"/>
      <c r="E67" s="8"/>
      <c r="F67" s="8"/>
      <c r="G67" s="8"/>
    </row>
    <row r="68" spans="1:7" x14ac:dyDescent="0.25">
      <c r="A68" s="4"/>
      <c r="B68" s="10"/>
      <c r="C68" s="2"/>
      <c r="D68" s="11"/>
      <c r="E68" s="11"/>
      <c r="F68" s="11"/>
      <c r="G68" s="8"/>
    </row>
    <row r="69" spans="1:7" x14ac:dyDescent="0.25">
      <c r="A69" s="4"/>
      <c r="B69" s="10"/>
      <c r="C69" s="2"/>
      <c r="D69" s="11"/>
      <c r="E69" s="11"/>
      <c r="F69" s="8"/>
      <c r="G69" s="8"/>
    </row>
    <row r="70" spans="1:7" x14ac:dyDescent="0.25">
      <c r="A70" s="4"/>
      <c r="B70" s="10"/>
      <c r="C70" s="2"/>
      <c r="D70" s="11"/>
      <c r="E70" s="11"/>
      <c r="F70" s="8"/>
      <c r="G70" s="8"/>
    </row>
    <row r="71" spans="1:7" x14ac:dyDescent="0.25">
      <c r="A71" s="4"/>
      <c r="B71" s="10"/>
      <c r="C71" s="2"/>
      <c r="D71" s="11"/>
      <c r="E71" s="11"/>
      <c r="F71" s="8"/>
      <c r="G71" s="8"/>
    </row>
    <row r="72" spans="1:7" x14ac:dyDescent="0.25">
      <c r="A72" s="8"/>
      <c r="B72" s="8"/>
      <c r="C72" s="8"/>
      <c r="D72" s="8"/>
      <c r="E72" s="8"/>
      <c r="F72" s="8"/>
      <c r="G72" s="8"/>
    </row>
    <row r="87" spans="1:9" ht="21" x14ac:dyDescent="0.35">
      <c r="A87" s="14" t="s">
        <v>64</v>
      </c>
    </row>
    <row r="88" spans="1:9" x14ac:dyDescent="0.25">
      <c r="A88" s="1" t="s">
        <v>54</v>
      </c>
      <c r="B88" s="2">
        <v>28.746639853555099</v>
      </c>
      <c r="E88" s="7"/>
    </row>
    <row r="89" spans="1:9" x14ac:dyDescent="0.25">
      <c r="A89" s="1" t="s">
        <v>55</v>
      </c>
      <c r="B89" s="2">
        <v>28.606736735838901</v>
      </c>
      <c r="E89" s="7"/>
    </row>
    <row r="90" spans="1:9" x14ac:dyDescent="0.25">
      <c r="A90" s="1" t="s">
        <v>56</v>
      </c>
      <c r="B90" s="2">
        <v>38.203167093421001</v>
      </c>
      <c r="E90" s="7"/>
    </row>
    <row r="91" spans="1:9" x14ac:dyDescent="0.25">
      <c r="A91" s="1" t="s">
        <v>56</v>
      </c>
      <c r="B91" s="2"/>
      <c r="E91" s="7"/>
    </row>
    <row r="92" spans="1:9" x14ac:dyDescent="0.25">
      <c r="A92" s="1" t="s">
        <v>57</v>
      </c>
      <c r="B92" s="2">
        <v>37.718055529392103</v>
      </c>
      <c r="E92" s="7"/>
    </row>
    <row r="93" spans="1:9" x14ac:dyDescent="0.25">
      <c r="A93" s="1" t="s">
        <v>57</v>
      </c>
      <c r="B93" s="2">
        <v>37.715833190518502</v>
      </c>
      <c r="E93" s="7"/>
    </row>
    <row r="94" spans="1:9" x14ac:dyDescent="0.25">
      <c r="A94" s="1" t="s">
        <v>58</v>
      </c>
      <c r="B94" s="2">
        <v>28.928505138362102</v>
      </c>
      <c r="E94" s="7"/>
    </row>
    <row r="95" spans="1:9" x14ac:dyDescent="0.25">
      <c r="A95" s="1" t="s">
        <v>58</v>
      </c>
      <c r="B95" s="2">
        <v>28.5082259998007</v>
      </c>
      <c r="E95" s="7"/>
    </row>
    <row r="96" spans="1:9" x14ac:dyDescent="0.25">
      <c r="A96" s="1" t="s">
        <v>59</v>
      </c>
      <c r="B96" s="2">
        <v>29.315848596798801</v>
      </c>
      <c r="E96" s="7"/>
      <c r="I96" t="s">
        <v>47</v>
      </c>
    </row>
    <row r="97" spans="1:5" x14ac:dyDescent="0.25">
      <c r="A97" s="1" t="s">
        <v>60</v>
      </c>
      <c r="B97" s="2">
        <v>28.984919724987201</v>
      </c>
      <c r="E97" s="7"/>
    </row>
    <row r="98" spans="1:5" x14ac:dyDescent="0.25">
      <c r="A98" s="1" t="s">
        <v>61</v>
      </c>
      <c r="B98" s="2">
        <v>37.9093172183495</v>
      </c>
      <c r="E98" s="7"/>
    </row>
    <row r="99" spans="1:5" x14ac:dyDescent="0.25">
      <c r="A99" s="1" t="s">
        <v>62</v>
      </c>
      <c r="B99" s="2">
        <v>35.417955080965399</v>
      </c>
      <c r="E99" s="7"/>
    </row>
    <row r="100" spans="1:5" x14ac:dyDescent="0.25">
      <c r="A100" s="1" t="s">
        <v>63</v>
      </c>
      <c r="B100" s="2">
        <v>35.903805761241799</v>
      </c>
      <c r="E100" s="7"/>
    </row>
    <row r="101" spans="1:5" x14ac:dyDescent="0.25">
      <c r="A101" s="1" t="s">
        <v>63</v>
      </c>
      <c r="B101" s="2"/>
      <c r="E101" s="7"/>
    </row>
    <row r="102" spans="1:5" x14ac:dyDescent="0.25">
      <c r="A102" s="1" t="s">
        <v>71</v>
      </c>
      <c r="B102" s="2">
        <v>28.963944825540501</v>
      </c>
      <c r="E102" s="7"/>
    </row>
    <row r="103" spans="1:5" x14ac:dyDescent="0.25">
      <c r="A103" s="1" t="s">
        <v>72</v>
      </c>
      <c r="B103" s="2">
        <v>26.331700956447001</v>
      </c>
      <c r="E103" s="7"/>
    </row>
    <row r="104" spans="1:5" x14ac:dyDescent="0.25">
      <c r="A104" s="1"/>
      <c r="B104" s="1" t="s">
        <v>53</v>
      </c>
      <c r="C104" s="2"/>
      <c r="E104" s="7"/>
    </row>
    <row r="105" spans="1:5" x14ac:dyDescent="0.25">
      <c r="A105" s="1"/>
      <c r="B105" s="1" t="s">
        <v>53</v>
      </c>
      <c r="C105" s="2"/>
      <c r="E105" s="7"/>
    </row>
    <row r="106" spans="1:5" x14ac:dyDescent="0.25">
      <c r="A106" s="1" t="s">
        <v>65</v>
      </c>
      <c r="B106" s="2">
        <v>33.946155746150602</v>
      </c>
    </row>
    <row r="107" spans="1:5" x14ac:dyDescent="0.25">
      <c r="A107" s="1" t="s">
        <v>65</v>
      </c>
      <c r="B107" s="2">
        <v>37.6326413483877</v>
      </c>
    </row>
    <row r="108" spans="1:5" x14ac:dyDescent="0.25">
      <c r="A108" s="1" t="s">
        <v>66</v>
      </c>
      <c r="B108" s="2"/>
    </row>
    <row r="109" spans="1:5" x14ac:dyDescent="0.25">
      <c r="A109" s="1" t="s">
        <v>66</v>
      </c>
      <c r="B109" s="2"/>
    </row>
    <row r="110" spans="1:5" x14ac:dyDescent="0.25">
      <c r="A110" s="1" t="s">
        <v>67</v>
      </c>
      <c r="B110" s="2">
        <v>31.2588269857008</v>
      </c>
    </row>
    <row r="111" spans="1:5" x14ac:dyDescent="0.25">
      <c r="A111" s="1" t="s">
        <v>67</v>
      </c>
      <c r="B111" s="2">
        <v>32.289702003895897</v>
      </c>
    </row>
    <row r="112" spans="1:5" x14ac:dyDescent="0.25">
      <c r="A112" s="1" t="s">
        <v>68</v>
      </c>
      <c r="B112" s="2"/>
      <c r="D112" s="7"/>
    </row>
    <row r="113" spans="1:4" x14ac:dyDescent="0.25">
      <c r="A113" s="1" t="s">
        <v>68</v>
      </c>
      <c r="B113" s="2"/>
      <c r="D113" s="7"/>
    </row>
    <row r="114" spans="1:4" x14ac:dyDescent="0.25">
      <c r="A114" s="1" t="s">
        <v>69</v>
      </c>
      <c r="B114" s="2"/>
      <c r="D114" s="7"/>
    </row>
    <row r="115" spans="1:4" x14ac:dyDescent="0.25">
      <c r="A115" s="1" t="s">
        <v>69</v>
      </c>
      <c r="B115" s="2"/>
      <c r="D115" s="7"/>
    </row>
    <row r="116" spans="1:4" x14ac:dyDescent="0.25">
      <c r="A116" s="1" t="s">
        <v>70</v>
      </c>
      <c r="B116" s="2">
        <v>36.074718680353101</v>
      </c>
      <c r="D116" s="7"/>
    </row>
    <row r="117" spans="1:4" x14ac:dyDescent="0.25">
      <c r="A117" s="1" t="s">
        <v>70</v>
      </c>
      <c r="B117" s="2">
        <v>36.502598687749199</v>
      </c>
      <c r="D117" s="7"/>
    </row>
    <row r="118" spans="1:4" x14ac:dyDescent="0.25">
      <c r="A118" s="1" t="s">
        <v>73</v>
      </c>
      <c r="B118" s="2"/>
      <c r="D118" s="7"/>
    </row>
    <row r="119" spans="1:4" x14ac:dyDescent="0.25">
      <c r="A119" s="1" t="s">
        <v>74</v>
      </c>
      <c r="B119" s="2">
        <v>34.7354962093046</v>
      </c>
      <c r="D119" s="7"/>
    </row>
    <row r="120" spans="1:4" x14ac:dyDescent="0.25">
      <c r="A120" s="1" t="s">
        <v>75</v>
      </c>
      <c r="B120" s="2"/>
      <c r="D120" s="7"/>
    </row>
    <row r="121" spans="1:4" x14ac:dyDescent="0.25">
      <c r="A121" s="1" t="s">
        <v>76</v>
      </c>
      <c r="B121" s="2"/>
      <c r="D121" s="7"/>
    </row>
    <row r="122" spans="1:4" x14ac:dyDescent="0.25">
      <c r="A122" s="1" t="s">
        <v>77</v>
      </c>
      <c r="B122" s="2">
        <v>32.55133546719</v>
      </c>
      <c r="D122" s="7"/>
    </row>
    <row r="123" spans="1:4" x14ac:dyDescent="0.25">
      <c r="A123" s="1" t="s">
        <v>78</v>
      </c>
      <c r="B123" s="2">
        <v>31.589618493669001</v>
      </c>
      <c r="D123" s="7"/>
    </row>
    <row r="124" spans="1:4" x14ac:dyDescent="0.25">
      <c r="A124" s="1" t="s">
        <v>79</v>
      </c>
      <c r="B124" s="2"/>
      <c r="D124" s="7"/>
    </row>
    <row r="125" spans="1:4" x14ac:dyDescent="0.25">
      <c r="A125" s="1" t="s">
        <v>80</v>
      </c>
      <c r="B125" s="2"/>
      <c r="D125" s="7"/>
    </row>
    <row r="126" spans="1:4" x14ac:dyDescent="0.25">
      <c r="A126" s="1" t="s">
        <v>81</v>
      </c>
      <c r="B126" s="2">
        <v>33.090777274245603</v>
      </c>
      <c r="D126" s="7"/>
    </row>
    <row r="127" spans="1:4" x14ac:dyDescent="0.25">
      <c r="A127" s="1" t="s">
        <v>82</v>
      </c>
      <c r="B127" s="2"/>
      <c r="D127" s="7"/>
    </row>
    <row r="128" spans="1:4" x14ac:dyDescent="0.25">
      <c r="A128" s="1" t="s">
        <v>83</v>
      </c>
      <c r="B128" s="2">
        <v>32.714207582101402</v>
      </c>
      <c r="D128" s="7"/>
    </row>
    <row r="129" spans="1:4" x14ac:dyDescent="0.25">
      <c r="A129" s="1" t="s">
        <v>83</v>
      </c>
      <c r="B129" s="2">
        <v>31.274170653904299</v>
      </c>
      <c r="D129" s="7"/>
    </row>
    <row r="130" spans="1:4" x14ac:dyDescent="0.25">
      <c r="A130" s="1" t="s">
        <v>84</v>
      </c>
      <c r="D130" s="7"/>
    </row>
  </sheetData>
  <pageMargins left="0.7" right="0.7" top="0.75" bottom="0.75" header="0.3" footer="0.3"/>
  <pageSetup paperSize="9" scale="51" orientation="landscape" horizontalDpi="4294967295" verticalDpi="4294967295" r:id="rId1"/>
  <rowBreaks count="1" manualBreakCount="1">
    <brk id="5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42" zoomScale="85" zoomScaleNormal="85" workbookViewId="0">
      <selection activeCell="A58" sqref="A58"/>
    </sheetView>
  </sheetViews>
  <sheetFormatPr baseColWidth="10" defaultRowHeight="15" x14ac:dyDescent="0.25"/>
  <cols>
    <col min="2" max="2" width="32.85546875" customWidth="1"/>
    <col min="4" max="4" width="20.7109375" customWidth="1"/>
    <col min="5" max="5" width="16.85546875" customWidth="1"/>
    <col min="6" max="6" width="17.7109375" customWidth="1"/>
    <col min="7" max="7" width="16.5703125" customWidth="1"/>
    <col min="8" max="8" width="11.42578125" style="8"/>
  </cols>
  <sheetData>
    <row r="1" spans="1:12" s="19" customFormat="1" ht="21" x14ac:dyDescent="0.35">
      <c r="A1" s="19" t="s">
        <v>91</v>
      </c>
      <c r="E1" s="18"/>
    </row>
    <row r="2" spans="1:12" ht="21" x14ac:dyDescent="0.35">
      <c r="D2" s="15"/>
      <c r="E2" s="15"/>
      <c r="F2" s="8"/>
      <c r="H2" s="9"/>
    </row>
    <row r="3" spans="1:12" ht="18.75" x14ac:dyDescent="0.3">
      <c r="A3" s="3" t="s">
        <v>1</v>
      </c>
      <c r="C3" t="s">
        <v>41</v>
      </c>
      <c r="D3" t="s">
        <v>86</v>
      </c>
      <c r="E3" t="s">
        <v>87</v>
      </c>
      <c r="F3" t="s">
        <v>88</v>
      </c>
      <c r="G3" t="s">
        <v>89</v>
      </c>
      <c r="H3" s="8" t="s">
        <v>46</v>
      </c>
    </row>
    <row r="4" spans="1:12" x14ac:dyDescent="0.25">
      <c r="A4" s="1" t="s">
        <v>0</v>
      </c>
      <c r="B4" s="10" t="s">
        <v>42</v>
      </c>
      <c r="C4" s="12">
        <v>23.3019114738848</v>
      </c>
      <c r="D4" s="6">
        <f t="shared" ref="D4:D9" si="0">POWER(2,40-C4)</f>
        <v>106322.58246229598</v>
      </c>
      <c r="E4" s="6">
        <f>AVERAGE(D4:D5)</f>
        <v>115316.55385938115</v>
      </c>
      <c r="F4" s="6">
        <v>28988296.912178397</v>
      </c>
      <c r="G4">
        <f>E4/F4</f>
        <v>3.9780382479432594E-3</v>
      </c>
      <c r="H4" s="8">
        <f>G4/G4</f>
        <v>1</v>
      </c>
    </row>
    <row r="5" spans="1:12" ht="18.75" x14ac:dyDescent="0.3">
      <c r="A5" s="1" t="s">
        <v>2</v>
      </c>
      <c r="B5" s="10" t="s">
        <v>42</v>
      </c>
      <c r="C5" s="12">
        <v>23.076411072355</v>
      </c>
      <c r="D5" s="6">
        <f t="shared" si="0"/>
        <v>124310.52525646632</v>
      </c>
      <c r="J5" s="16"/>
    </row>
    <row r="6" spans="1:12" x14ac:dyDescent="0.25">
      <c r="A6" s="1" t="s">
        <v>3</v>
      </c>
      <c r="B6" s="10" t="s">
        <v>43</v>
      </c>
      <c r="C6" s="12">
        <v>20.9328720068597</v>
      </c>
      <c r="D6" s="6">
        <f t="shared" si="0"/>
        <v>549259.34808054159</v>
      </c>
      <c r="E6" s="6">
        <f>AVERAGE(D6:D7)</f>
        <v>534668.28224431793</v>
      </c>
      <c r="F6" s="6">
        <v>26164453.029846039</v>
      </c>
      <c r="G6">
        <f>E6/F6</f>
        <v>2.043491150510262E-2</v>
      </c>
      <c r="H6" s="8">
        <f>G6/G4</f>
        <v>5.1369318823588372</v>
      </c>
      <c r="J6" s="4"/>
      <c r="K6" s="4"/>
      <c r="L6" s="5"/>
    </row>
    <row r="7" spans="1:12" x14ac:dyDescent="0.25">
      <c r="A7" s="1" t="s">
        <v>4</v>
      </c>
      <c r="B7" s="10" t="s">
        <v>43</v>
      </c>
      <c r="C7" s="12">
        <v>21.011633687965599</v>
      </c>
      <c r="D7" s="6">
        <f t="shared" si="0"/>
        <v>520077.21640809433</v>
      </c>
      <c r="J7" s="4"/>
      <c r="K7" s="4"/>
      <c r="L7" s="5"/>
    </row>
    <row r="8" spans="1:12" x14ac:dyDescent="0.25">
      <c r="A8" s="1" t="s">
        <v>5</v>
      </c>
      <c r="B8" s="10" t="s">
        <v>44</v>
      </c>
      <c r="C8" s="12">
        <v>22.245766040195502</v>
      </c>
      <c r="D8" s="6">
        <f t="shared" si="0"/>
        <v>221083.82610834698</v>
      </c>
      <c r="E8" s="6">
        <f>AVERAGE(D8:D9)</f>
        <v>223252.02759537636</v>
      </c>
      <c r="F8" s="6">
        <v>21445614.572483487</v>
      </c>
      <c r="G8">
        <f>E8/F8</f>
        <v>1.041014827720663E-2</v>
      </c>
      <c r="H8" s="8">
        <f>G8/G4</f>
        <v>2.6169050241256291</v>
      </c>
      <c r="J8" s="4"/>
      <c r="K8" s="4"/>
      <c r="L8" s="5"/>
    </row>
    <row r="9" spans="1:12" x14ac:dyDescent="0.25">
      <c r="A9" s="1" t="s">
        <v>6</v>
      </c>
      <c r="B9" s="10" t="s">
        <v>44</v>
      </c>
      <c r="C9" s="12">
        <v>22.217742537615901</v>
      </c>
      <c r="D9" s="6">
        <f t="shared" si="0"/>
        <v>225420.22908240577</v>
      </c>
      <c r="J9" s="4"/>
      <c r="K9" s="4"/>
      <c r="L9" s="5"/>
    </row>
    <row r="10" spans="1:12" ht="18.75" x14ac:dyDescent="0.3">
      <c r="A10" s="3" t="s">
        <v>13</v>
      </c>
      <c r="C10" t="s">
        <v>41</v>
      </c>
      <c r="D10" t="s">
        <v>86</v>
      </c>
      <c r="E10" t="s">
        <v>87</v>
      </c>
      <c r="F10" t="s">
        <v>88</v>
      </c>
      <c r="G10" t="s">
        <v>89</v>
      </c>
      <c r="H10" s="8" t="s">
        <v>46</v>
      </c>
      <c r="J10" s="4"/>
      <c r="K10" s="4"/>
      <c r="L10" s="5"/>
    </row>
    <row r="11" spans="1:12" x14ac:dyDescent="0.25">
      <c r="A11" s="1" t="s">
        <v>7</v>
      </c>
      <c r="B11" s="10" t="s">
        <v>42</v>
      </c>
      <c r="C11" s="12">
        <v>23.4214912270829</v>
      </c>
      <c r="D11" s="6">
        <f t="shared" ref="D11:D16" si="1">POWER(2,40-C11)</f>
        <v>97865.230658210363</v>
      </c>
      <c r="E11" s="6">
        <f>AVERAGE(D11:D12)</f>
        <v>92534.594310996035</v>
      </c>
      <c r="F11" s="6">
        <v>28988296.912178397</v>
      </c>
      <c r="G11">
        <f>E11/F11</f>
        <v>3.1921362814564293E-3</v>
      </c>
      <c r="H11" s="8">
        <f>G11/G11</f>
        <v>1</v>
      </c>
      <c r="J11" s="4"/>
      <c r="K11" s="4"/>
      <c r="L11" s="5"/>
    </row>
    <row r="12" spans="1:12" x14ac:dyDescent="0.25">
      <c r="A12" s="1" t="s">
        <v>8</v>
      </c>
      <c r="B12" s="10" t="s">
        <v>42</v>
      </c>
      <c r="C12" s="12">
        <v>23.5878940037381</v>
      </c>
      <c r="D12" s="6">
        <f t="shared" si="1"/>
        <v>87203.957963781693</v>
      </c>
      <c r="J12" s="4"/>
      <c r="K12" s="4"/>
      <c r="L12" s="5"/>
    </row>
    <row r="13" spans="1:12" x14ac:dyDescent="0.25">
      <c r="A13" s="1" t="s">
        <v>9</v>
      </c>
      <c r="B13" s="10" t="s">
        <v>43</v>
      </c>
      <c r="C13" s="12">
        <v>23.759163660656199</v>
      </c>
      <c r="D13" s="6">
        <f t="shared" si="1"/>
        <v>77442.415902480658</v>
      </c>
      <c r="E13" s="6">
        <f>AVERAGE(D13:D14)</f>
        <v>84685.031887153629</v>
      </c>
      <c r="F13" s="6">
        <v>26164453.029846039</v>
      </c>
      <c r="G13">
        <f>E13/F13</f>
        <v>3.2366444576751754E-3</v>
      </c>
      <c r="H13" s="8">
        <f>G13/G11</f>
        <v>1.0139430689338986</v>
      </c>
      <c r="J13" s="4"/>
      <c r="K13" s="4"/>
      <c r="L13" s="5"/>
    </row>
    <row r="14" spans="1:12" x14ac:dyDescent="0.25">
      <c r="A14" s="1" t="s">
        <v>10</v>
      </c>
      <c r="B14" s="10" t="s">
        <v>43</v>
      </c>
      <c r="C14" s="12">
        <v>23.511788793226099</v>
      </c>
      <c r="D14" s="6">
        <f t="shared" si="1"/>
        <v>91927.647871826615</v>
      </c>
      <c r="J14" s="4"/>
      <c r="K14" s="4"/>
      <c r="L14" s="5"/>
    </row>
    <row r="15" spans="1:12" x14ac:dyDescent="0.25">
      <c r="A15" s="1" t="s">
        <v>11</v>
      </c>
      <c r="B15" s="10" t="s">
        <v>44</v>
      </c>
      <c r="C15" s="12">
        <v>23.874699877709201</v>
      </c>
      <c r="D15" s="6">
        <f t="shared" si="1"/>
        <v>71482.38362436289</v>
      </c>
      <c r="E15" s="6">
        <f>AVERAGE(D15:D16)</f>
        <v>67193.968755471898</v>
      </c>
      <c r="F15" s="6">
        <v>21445614.572483487</v>
      </c>
      <c r="G15">
        <f>E15/F15</f>
        <v>3.1332265404828905E-3</v>
      </c>
      <c r="H15" s="8">
        <f>G15/G11</f>
        <v>0.98154535527954934</v>
      </c>
      <c r="J15" s="4"/>
      <c r="K15" s="4"/>
      <c r="L15" s="5"/>
    </row>
    <row r="16" spans="1:12" x14ac:dyDescent="0.25">
      <c r="A16" s="1" t="s">
        <v>12</v>
      </c>
      <c r="B16" s="10" t="s">
        <v>44</v>
      </c>
      <c r="C16" s="12">
        <v>24.0591002232044</v>
      </c>
      <c r="D16" s="6">
        <f t="shared" si="1"/>
        <v>62905.553886580892</v>
      </c>
    </row>
    <row r="18" spans="1:15" ht="18.75" x14ac:dyDescent="0.3">
      <c r="A18" s="3" t="s">
        <v>20</v>
      </c>
      <c r="C18" t="s">
        <v>41</v>
      </c>
      <c r="D18" t="s">
        <v>86</v>
      </c>
      <c r="E18" t="s">
        <v>87</v>
      </c>
      <c r="F18" t="s">
        <v>88</v>
      </c>
      <c r="G18" t="s">
        <v>89</v>
      </c>
      <c r="H18" s="8" t="s">
        <v>46</v>
      </c>
    </row>
    <row r="19" spans="1:15" x14ac:dyDescent="0.25">
      <c r="A19" s="1" t="s">
        <v>14</v>
      </c>
      <c r="B19" s="10" t="s">
        <v>42</v>
      </c>
      <c r="C19" s="12">
        <v>21.9342176464184</v>
      </c>
      <c r="D19" s="6">
        <f t="shared" ref="D19:D24" si="2">POWER(2,40-C19)</f>
        <v>274373.63915361976</v>
      </c>
      <c r="E19" s="6">
        <f>AVERAGE(D19:D20)</f>
        <v>278206.12735050172</v>
      </c>
      <c r="F19" s="6">
        <v>28988296.912178397</v>
      </c>
      <c r="G19">
        <f>E19/F19</f>
        <v>9.597187726941743E-3</v>
      </c>
      <c r="H19" s="8">
        <f>G19/G19</f>
        <v>1</v>
      </c>
    </row>
    <row r="20" spans="1:15" x14ac:dyDescent="0.25">
      <c r="A20" s="1" t="s">
        <v>15</v>
      </c>
      <c r="B20" s="10" t="s">
        <v>42</v>
      </c>
      <c r="C20" s="12">
        <v>21.8944668216458</v>
      </c>
      <c r="D20" s="6">
        <f t="shared" si="2"/>
        <v>282038.61554738367</v>
      </c>
    </row>
    <row r="21" spans="1:15" x14ac:dyDescent="0.25">
      <c r="A21" s="1" t="s">
        <v>16</v>
      </c>
      <c r="B21" s="10" t="s">
        <v>43</v>
      </c>
      <c r="C21" s="12">
        <v>22.629609320237599</v>
      </c>
      <c r="D21" s="6">
        <f t="shared" si="2"/>
        <v>169437.14734349676</v>
      </c>
      <c r="E21" s="6">
        <f>AVERAGE(D21:D22)</f>
        <v>167303.73854643217</v>
      </c>
      <c r="F21" s="6">
        <v>26164453.029846039</v>
      </c>
      <c r="G21">
        <f>E21/F21</f>
        <v>6.3943143911927838E-3</v>
      </c>
      <c r="H21" s="8">
        <f>G21/G19</f>
        <v>0.66626959616954451</v>
      </c>
    </row>
    <row r="22" spans="1:15" x14ac:dyDescent="0.25">
      <c r="A22" s="1" t="s">
        <v>17</v>
      </c>
      <c r="B22" s="10" t="s">
        <v>43</v>
      </c>
      <c r="C22" s="12">
        <v>22.666404972993799</v>
      </c>
      <c r="D22" s="6">
        <f t="shared" si="2"/>
        <v>165170.32974936758</v>
      </c>
    </row>
    <row r="23" spans="1:15" x14ac:dyDescent="0.25">
      <c r="A23" s="1" t="s">
        <v>18</v>
      </c>
      <c r="B23" s="10" t="s">
        <v>44</v>
      </c>
      <c r="C23" s="12">
        <v>22.099837683361301</v>
      </c>
      <c r="D23" s="6">
        <f t="shared" si="2"/>
        <v>244616.52062377418</v>
      </c>
      <c r="E23" s="6">
        <f>AVERAGE(D23:D24)</f>
        <v>247944.01499407872</v>
      </c>
      <c r="F23" s="6">
        <v>21445614.572483487</v>
      </c>
      <c r="G23">
        <f>E23/F23</f>
        <v>1.1561525278562619E-2</v>
      </c>
      <c r="H23" s="8">
        <f>G23/G19</f>
        <v>1.2046784545129279</v>
      </c>
    </row>
    <row r="24" spans="1:15" x14ac:dyDescent="0.25">
      <c r="A24" s="1" t="s">
        <v>19</v>
      </c>
      <c r="B24" s="10" t="s">
        <v>44</v>
      </c>
      <c r="C24" s="12">
        <v>22.061112426286101</v>
      </c>
      <c r="D24" s="6">
        <f t="shared" si="2"/>
        <v>251271.5093643833</v>
      </c>
    </row>
    <row r="26" spans="1:15" ht="18.75" x14ac:dyDescent="0.3">
      <c r="A26" s="3" t="s">
        <v>27</v>
      </c>
      <c r="C26" t="s">
        <v>41</v>
      </c>
      <c r="D26" t="s">
        <v>86</v>
      </c>
      <c r="E26" t="s">
        <v>87</v>
      </c>
      <c r="F26" t="s">
        <v>88</v>
      </c>
      <c r="G26" t="s">
        <v>89</v>
      </c>
      <c r="H26" s="8" t="s">
        <v>46</v>
      </c>
    </row>
    <row r="27" spans="1:15" x14ac:dyDescent="0.25">
      <c r="A27" s="1" t="s">
        <v>21</v>
      </c>
      <c r="B27" s="10" t="s">
        <v>42</v>
      </c>
      <c r="C27" s="12">
        <v>20.070828802362001</v>
      </c>
      <c r="D27" s="6">
        <f t="shared" ref="D27:D32" si="3">POWER(2,40-C27)</f>
        <v>998339.64848618326</v>
      </c>
      <c r="E27" s="6">
        <f>AVERAGE(D27:D28)</f>
        <v>1001982.8188778674</v>
      </c>
      <c r="F27" s="6">
        <v>28988296.912178397</v>
      </c>
      <c r="G27">
        <f>E27/F27</f>
        <v>3.4565080587984465E-2</v>
      </c>
      <c r="H27" s="8">
        <f>G27/G27</f>
        <v>1</v>
      </c>
    </row>
    <row r="28" spans="1:15" x14ac:dyDescent="0.25">
      <c r="A28" s="1" t="s">
        <v>22</v>
      </c>
      <c r="B28" s="10" t="s">
        <v>42</v>
      </c>
      <c r="C28" s="12">
        <v>20.060337590496701</v>
      </c>
      <c r="D28" s="6">
        <f t="shared" si="3"/>
        <v>1005625.9892695516</v>
      </c>
    </row>
    <row r="29" spans="1:15" x14ac:dyDescent="0.25">
      <c r="A29" s="1" t="s">
        <v>23</v>
      </c>
      <c r="B29" s="10" t="s">
        <v>43</v>
      </c>
      <c r="C29" s="12">
        <v>19.813057023876802</v>
      </c>
      <c r="D29" s="6">
        <f t="shared" si="3"/>
        <v>1193645.4765399848</v>
      </c>
      <c r="E29" s="6">
        <f>AVERAGE(D29:D30)</f>
        <v>1206660.640815624</v>
      </c>
      <c r="F29" s="6">
        <v>26164453.029846039</v>
      </c>
      <c r="G29">
        <f>E29/F29</f>
        <v>4.6118320892822598E-2</v>
      </c>
      <c r="H29" s="8">
        <f>G29/G27</f>
        <v>1.3342460109540226</v>
      </c>
    </row>
    <row r="30" spans="1:15" x14ac:dyDescent="0.25">
      <c r="A30" s="1" t="s">
        <v>24</v>
      </c>
      <c r="B30" s="10" t="s">
        <v>43</v>
      </c>
      <c r="C30" s="12">
        <v>19.781933706282601</v>
      </c>
      <c r="D30" s="6">
        <f t="shared" si="3"/>
        <v>1219675.8050912635</v>
      </c>
      <c r="O30" t="s">
        <v>47</v>
      </c>
    </row>
    <row r="31" spans="1:15" x14ac:dyDescent="0.25">
      <c r="A31" s="1" t="s">
        <v>25</v>
      </c>
      <c r="B31" s="10" t="s">
        <v>44</v>
      </c>
      <c r="C31" s="12">
        <v>20.5505209807149</v>
      </c>
      <c r="D31" s="6">
        <f t="shared" si="3"/>
        <v>715939.92985828582</v>
      </c>
      <c r="E31" s="6">
        <f>AVERAGE(D31:D32)</f>
        <v>709097.35166051611</v>
      </c>
      <c r="F31" s="6">
        <v>21445614.572483487</v>
      </c>
      <c r="G31">
        <f>E31/F31</f>
        <v>3.3064911675245119E-2</v>
      </c>
      <c r="H31" s="8">
        <f>G31/G27</f>
        <v>0.95659871502626159</v>
      </c>
    </row>
    <row r="32" spans="1:15" x14ac:dyDescent="0.25">
      <c r="A32" s="1" t="s">
        <v>26</v>
      </c>
      <c r="B32" s="10" t="s">
        <v>44</v>
      </c>
      <c r="C32" s="12">
        <v>20.578364999693001</v>
      </c>
      <c r="D32" s="6">
        <f t="shared" si="3"/>
        <v>702254.77346274629</v>
      </c>
    </row>
    <row r="33" spans="1:8" x14ac:dyDescent="0.25">
      <c r="B33" s="4"/>
    </row>
    <row r="34" spans="1:8" ht="18.75" x14ac:dyDescent="0.3">
      <c r="A34" s="3" t="s">
        <v>34</v>
      </c>
      <c r="C34" t="s">
        <v>41</v>
      </c>
      <c r="D34" t="s">
        <v>86</v>
      </c>
      <c r="E34" t="s">
        <v>87</v>
      </c>
      <c r="F34" t="s">
        <v>88</v>
      </c>
      <c r="G34" t="s">
        <v>89</v>
      </c>
      <c r="H34" s="8" t="s">
        <v>46</v>
      </c>
    </row>
    <row r="35" spans="1:8" x14ac:dyDescent="0.25">
      <c r="A35" s="4" t="s">
        <v>28</v>
      </c>
      <c r="B35" s="10" t="s">
        <v>42</v>
      </c>
      <c r="C35" s="12">
        <v>20.923704849987299</v>
      </c>
      <c r="D35" s="6">
        <f t="shared" ref="D35:D40" si="4">POWER(2,40-C35)</f>
        <v>552760.55764847109</v>
      </c>
      <c r="E35" s="6">
        <f>AVERAGE(D35:D36)</f>
        <v>576976.93221260002</v>
      </c>
      <c r="F35" s="6">
        <v>28988296.912178397</v>
      </c>
      <c r="G35">
        <f>E35/F35</f>
        <v>1.9903788551655265E-2</v>
      </c>
      <c r="H35" s="8">
        <f>G35/G35</f>
        <v>1</v>
      </c>
    </row>
    <row r="36" spans="1:8" x14ac:dyDescent="0.25">
      <c r="A36" s="4" t="s">
        <v>29</v>
      </c>
      <c r="B36" s="10" t="s">
        <v>42</v>
      </c>
      <c r="C36" s="12">
        <v>20.802530578075</v>
      </c>
      <c r="D36" s="6">
        <f t="shared" si="4"/>
        <v>601193.30677672883</v>
      </c>
    </row>
    <row r="37" spans="1:8" x14ac:dyDescent="0.25">
      <c r="A37" s="4" t="s">
        <v>30</v>
      </c>
      <c r="B37" s="10" t="s">
        <v>43</v>
      </c>
      <c r="C37" s="12">
        <v>20.9139185323879</v>
      </c>
      <c r="D37" s="6">
        <f t="shared" si="4"/>
        <v>556522.87680230581</v>
      </c>
      <c r="E37" s="6">
        <f>AVERAGE(D37:D38)</f>
        <v>514341.17497357429</v>
      </c>
      <c r="F37" s="6">
        <v>26164453.029846039</v>
      </c>
      <c r="G37">
        <f>E37/F37</f>
        <v>1.9658013656423869E-2</v>
      </c>
      <c r="H37" s="8">
        <f>G37/G35</f>
        <v>0.98765185358588647</v>
      </c>
    </row>
    <row r="38" spans="1:8" x14ac:dyDescent="0.25">
      <c r="A38" s="4" t="s">
        <v>31</v>
      </c>
      <c r="B38" s="10" t="s">
        <v>43</v>
      </c>
      <c r="C38" s="12">
        <v>21.1510853094988</v>
      </c>
      <c r="D38" s="6">
        <f t="shared" si="4"/>
        <v>472159.47314484278</v>
      </c>
    </row>
    <row r="39" spans="1:8" x14ac:dyDescent="0.25">
      <c r="A39" s="4" t="s">
        <v>32</v>
      </c>
      <c r="B39" s="10" t="s">
        <v>44</v>
      </c>
      <c r="C39" s="12">
        <v>22.186376286423901</v>
      </c>
      <c r="D39" s="6">
        <f t="shared" si="4"/>
        <v>230374.85201842</v>
      </c>
      <c r="E39" s="6">
        <f>AVERAGE(D39:D40)</f>
        <v>239456.24688625277</v>
      </c>
      <c r="F39" s="6">
        <v>21445614.572483487</v>
      </c>
      <c r="G39">
        <f>E39/F39</f>
        <v>1.116574421669851E-2</v>
      </c>
      <c r="H39" s="8">
        <f>G39/G35</f>
        <v>0.56098587400688249</v>
      </c>
    </row>
    <row r="40" spans="1:8" x14ac:dyDescent="0.25">
      <c r="A40" s="4" t="s">
        <v>33</v>
      </c>
      <c r="B40" s="10" t="s">
        <v>44</v>
      </c>
      <c r="C40" s="12">
        <v>22.0768951568365</v>
      </c>
      <c r="D40" s="6">
        <f t="shared" si="4"/>
        <v>248537.64175408552</v>
      </c>
    </row>
    <row r="41" spans="1:8" x14ac:dyDescent="0.25">
      <c r="B41" s="1"/>
      <c r="C41" s="2"/>
    </row>
    <row r="42" spans="1:8" ht="18.75" x14ac:dyDescent="0.3">
      <c r="A42" s="3" t="s">
        <v>48</v>
      </c>
      <c r="C42" t="s">
        <v>41</v>
      </c>
      <c r="D42" t="s">
        <v>86</v>
      </c>
      <c r="E42" t="s">
        <v>87</v>
      </c>
      <c r="F42" t="s">
        <v>88</v>
      </c>
      <c r="G42" t="s">
        <v>89</v>
      </c>
      <c r="H42" s="8" t="s">
        <v>46</v>
      </c>
    </row>
    <row r="43" spans="1:8" x14ac:dyDescent="0.25">
      <c r="A43" s="4" t="s">
        <v>28</v>
      </c>
      <c r="B43" s="10" t="s">
        <v>42</v>
      </c>
      <c r="C43" s="12">
        <v>20.583189808665601</v>
      </c>
      <c r="D43" s="6">
        <f t="shared" ref="D43:D48" si="5">POWER(2,40-C43)</f>
        <v>699910.14366360707</v>
      </c>
      <c r="E43" s="6">
        <f>AVERAGE(D43:D44)</f>
        <v>681442.065109813</v>
      </c>
      <c r="F43" s="6">
        <v>28988296.912178397</v>
      </c>
      <c r="G43">
        <f>E43/F43</f>
        <v>2.3507488803991429E-2</v>
      </c>
      <c r="H43" s="8">
        <f>G43/G43</f>
        <v>1</v>
      </c>
    </row>
    <row r="44" spans="1:8" x14ac:dyDescent="0.25">
      <c r="A44" s="4" t="s">
        <v>29</v>
      </c>
      <c r="B44" s="10" t="s">
        <v>42</v>
      </c>
      <c r="C44" s="12">
        <v>20.661407261866199</v>
      </c>
      <c r="D44" s="6">
        <f t="shared" si="5"/>
        <v>662973.98655601894</v>
      </c>
    </row>
    <row r="45" spans="1:8" x14ac:dyDescent="0.25">
      <c r="A45" s="4" t="s">
        <v>30</v>
      </c>
      <c r="B45" s="10" t="s">
        <v>43</v>
      </c>
      <c r="C45" s="12">
        <v>21.532054784081801</v>
      </c>
      <c r="D45" s="6">
        <f t="shared" si="5"/>
        <v>362581.35553163831</v>
      </c>
      <c r="E45" s="6">
        <f>AVERAGE(D45:D46)</f>
        <v>421142.07451435179</v>
      </c>
      <c r="F45" s="6">
        <v>26164453.029846039</v>
      </c>
      <c r="G45">
        <f>E45/F45</f>
        <v>1.6095963253424446E-2</v>
      </c>
      <c r="H45" s="8">
        <f>G45/G43</f>
        <v>0.68471640623270014</v>
      </c>
    </row>
    <row r="46" spans="1:8" x14ac:dyDescent="0.25">
      <c r="A46" s="4" t="s">
        <v>31</v>
      </c>
      <c r="B46" s="10" t="s">
        <v>43</v>
      </c>
      <c r="C46" s="12">
        <v>21.128218684621601</v>
      </c>
      <c r="D46" s="6">
        <f t="shared" si="5"/>
        <v>479702.79349706526</v>
      </c>
    </row>
    <row r="47" spans="1:8" x14ac:dyDescent="0.25">
      <c r="A47" s="4" t="s">
        <v>32</v>
      </c>
      <c r="B47" s="10" t="s">
        <v>44</v>
      </c>
      <c r="C47" s="12">
        <v>19.692060865751099</v>
      </c>
      <c r="D47" s="6">
        <f t="shared" si="5"/>
        <v>1298072.1417832912</v>
      </c>
      <c r="E47" s="6">
        <f>AVERAGE(D47:D48)</f>
        <v>1300550.2063849736</v>
      </c>
      <c r="F47" s="6">
        <v>21445614.572483487</v>
      </c>
      <c r="G47">
        <f>E47/F47</f>
        <v>6.0644109871007754E-2</v>
      </c>
      <c r="H47" s="8">
        <f>G47/G43</f>
        <v>2.5797783156110978</v>
      </c>
    </row>
    <row r="48" spans="1:8" x14ac:dyDescent="0.25">
      <c r="A48" s="4" t="s">
        <v>33</v>
      </c>
      <c r="B48" s="10" t="s">
        <v>44</v>
      </c>
      <c r="C48" s="12">
        <v>19.686563045181298</v>
      </c>
      <c r="D48" s="6">
        <f t="shared" si="5"/>
        <v>1303028.2709866557</v>
      </c>
    </row>
    <row r="49" spans="1:6" x14ac:dyDescent="0.25">
      <c r="B49" s="4"/>
      <c r="C49" s="5"/>
    </row>
    <row r="50" spans="1:6" ht="18.75" x14ac:dyDescent="0.3">
      <c r="A50" s="3" t="s">
        <v>45</v>
      </c>
      <c r="C50" t="s">
        <v>41</v>
      </c>
      <c r="D50" t="s">
        <v>86</v>
      </c>
      <c r="E50" t="s">
        <v>87</v>
      </c>
    </row>
    <row r="51" spans="1:6" x14ac:dyDescent="0.25">
      <c r="A51" s="4" t="s">
        <v>35</v>
      </c>
      <c r="B51" s="10" t="s">
        <v>42</v>
      </c>
      <c r="C51" s="12">
        <v>15.246572004826501</v>
      </c>
      <c r="D51" s="6">
        <f t="shared" ref="D51:D56" si="6">POWER(2,40-C51)</f>
        <v>28282925.011826236</v>
      </c>
      <c r="E51" s="6">
        <f>AVERAGE(D51:D52)</f>
        <v>28988296.912178397</v>
      </c>
    </row>
    <row r="52" spans="1:6" x14ac:dyDescent="0.25">
      <c r="A52" s="4" t="s">
        <v>36</v>
      </c>
      <c r="B52" s="10" t="s">
        <v>42</v>
      </c>
      <c r="C52" s="12">
        <v>15.1763479787171</v>
      </c>
      <c r="D52" s="6">
        <f t="shared" si="6"/>
        <v>29693668.812530559</v>
      </c>
    </row>
    <row r="53" spans="1:6" x14ac:dyDescent="0.25">
      <c r="A53" s="4" t="s">
        <v>37</v>
      </c>
      <c r="B53" s="10" t="s">
        <v>43</v>
      </c>
      <c r="C53" s="12">
        <v>15.596101081067699</v>
      </c>
      <c r="D53" s="6">
        <f t="shared" si="6"/>
        <v>22197577.745530337</v>
      </c>
      <c r="E53" s="11">
        <f>AVERAGE(D53:D54)</f>
        <v>26164453.029846039</v>
      </c>
    </row>
    <row r="54" spans="1:6" x14ac:dyDescent="0.25">
      <c r="A54" s="4" t="s">
        <v>38</v>
      </c>
      <c r="B54" s="10" t="s">
        <v>43</v>
      </c>
      <c r="C54" s="12">
        <v>15.1552390614617</v>
      </c>
      <c r="D54" s="6">
        <f t="shared" si="6"/>
        <v>30131328.31416174</v>
      </c>
      <c r="E54" s="8"/>
    </row>
    <row r="55" spans="1:6" x14ac:dyDescent="0.25">
      <c r="A55" s="4" t="s">
        <v>39</v>
      </c>
      <c r="B55" s="10" t="s">
        <v>44</v>
      </c>
      <c r="C55" s="12">
        <v>15.610613121453101</v>
      </c>
      <c r="D55" s="6">
        <f t="shared" si="6"/>
        <v>21975412.011269394</v>
      </c>
      <c r="E55" s="6">
        <f>AVERAGE(D55:D56)</f>
        <v>21445614.572483487</v>
      </c>
    </row>
    <row r="56" spans="1:6" x14ac:dyDescent="0.25">
      <c r="A56" s="4" t="s">
        <v>40</v>
      </c>
      <c r="B56" s="10" t="s">
        <v>44</v>
      </c>
      <c r="C56" s="12">
        <v>15.6819089738713</v>
      </c>
      <c r="D56" s="6">
        <f t="shared" si="6"/>
        <v>20915817.133697581</v>
      </c>
    </row>
    <row r="57" spans="1:6" x14ac:dyDescent="0.25">
      <c r="B57" s="1"/>
    </row>
    <row r="58" spans="1:6" ht="18.75" x14ac:dyDescent="0.3">
      <c r="A58" s="16"/>
    </row>
    <row r="59" spans="1:6" x14ac:dyDescent="0.25">
      <c r="A59" s="1"/>
      <c r="B59" s="10"/>
      <c r="C59" s="12"/>
      <c r="D59" s="6"/>
      <c r="E59" s="6"/>
      <c r="F59" s="6"/>
    </row>
    <row r="60" spans="1:6" x14ac:dyDescent="0.25">
      <c r="A60" s="1"/>
      <c r="B60" s="10"/>
      <c r="C60" s="12"/>
      <c r="D60" s="6"/>
    </row>
    <row r="61" spans="1:6" x14ac:dyDescent="0.25">
      <c r="A61" s="1"/>
      <c r="B61" s="10"/>
      <c r="C61" s="12"/>
      <c r="D61" s="6"/>
      <c r="E61" s="6"/>
      <c r="F61" s="6"/>
    </row>
    <row r="62" spans="1:6" x14ac:dyDescent="0.25">
      <c r="A62" s="1"/>
      <c r="B62" s="10"/>
      <c r="C62" s="12"/>
      <c r="D62" s="6"/>
    </row>
    <row r="63" spans="1:6" x14ac:dyDescent="0.25">
      <c r="A63" s="1"/>
      <c r="B63" s="10"/>
      <c r="C63" s="12"/>
      <c r="D63" s="6"/>
      <c r="E63" s="6"/>
      <c r="F63" s="6"/>
    </row>
    <row r="64" spans="1:6" x14ac:dyDescent="0.25">
      <c r="A64" s="1"/>
      <c r="B64" s="10"/>
      <c r="C64" s="12"/>
      <c r="D64" s="6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82" spans="9:9" x14ac:dyDescent="0.25">
      <c r="I8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0" zoomScale="70" zoomScaleNormal="70" workbookViewId="0">
      <selection activeCell="J18" sqref="J18"/>
    </sheetView>
  </sheetViews>
  <sheetFormatPr baseColWidth="10" defaultRowHeight="15" x14ac:dyDescent="0.25"/>
  <cols>
    <col min="1" max="16384" width="11.42578125" style="8"/>
  </cols>
  <sheetData>
    <row r="1" spans="1:14" ht="21" x14ac:dyDescent="0.35">
      <c r="A1" s="19" t="s">
        <v>91</v>
      </c>
      <c r="B1" s="19"/>
      <c r="C1" s="19"/>
      <c r="D1" s="19"/>
      <c r="E1" s="18"/>
      <c r="F1" s="19"/>
      <c r="G1" s="19"/>
      <c r="H1" s="19"/>
      <c r="I1" s="19"/>
      <c r="J1" s="19"/>
      <c r="K1" s="19"/>
      <c r="L1" s="19"/>
      <c r="M1" s="17"/>
      <c r="N1" s="17"/>
    </row>
    <row r="3" spans="1:14" ht="18.75" x14ac:dyDescent="0.3">
      <c r="C3" s="20" t="s">
        <v>1</v>
      </c>
      <c r="D3" s="20"/>
      <c r="E3" s="20"/>
    </row>
    <row r="4" spans="1:14" x14ac:dyDescent="0.25">
      <c r="C4" s="13" t="s">
        <v>49</v>
      </c>
      <c r="D4" s="13" t="s">
        <v>51</v>
      </c>
      <c r="E4" s="13" t="s">
        <v>50</v>
      </c>
      <c r="F4" s="13" t="s">
        <v>87</v>
      </c>
      <c r="G4" s="13" t="s">
        <v>90</v>
      </c>
    </row>
    <row r="5" spans="1:14" x14ac:dyDescent="0.25">
      <c r="B5" s="13" t="s">
        <v>42</v>
      </c>
      <c r="C5" s="13">
        <v>1</v>
      </c>
      <c r="D5" s="13">
        <v>1</v>
      </c>
      <c r="E5" s="13">
        <v>1</v>
      </c>
      <c r="F5" s="13">
        <f>AVERAGE(C5:E5)</f>
        <v>1</v>
      </c>
      <c r="G5" s="13">
        <f>_xlfn.STDEV.S(C5:E5)/SQRT(3)</f>
        <v>0</v>
      </c>
    </row>
    <row r="6" spans="1:14" x14ac:dyDescent="0.25">
      <c r="B6" s="13" t="s">
        <v>43</v>
      </c>
      <c r="C6" s="13">
        <v>4.0873592948937434</v>
      </c>
      <c r="D6" s="13">
        <v>4.3684221781648453</v>
      </c>
      <c r="E6" s="13">
        <v>5.1369318823588372</v>
      </c>
      <c r="F6" s="13">
        <f>AVERAGE(C6:E6)</f>
        <v>4.5309044518058093</v>
      </c>
      <c r="G6" s="13">
        <f>_xlfn.STDEV.S(C6:E6)/SQRT(3)</f>
        <v>0.31368828531160026</v>
      </c>
    </row>
    <row r="7" spans="1:14" x14ac:dyDescent="0.25">
      <c r="B7" s="13" t="s">
        <v>44</v>
      </c>
      <c r="C7" s="13">
        <v>2.4175647931151913</v>
      </c>
      <c r="D7" s="13">
        <v>2.2953126743114542</v>
      </c>
      <c r="E7" s="13">
        <v>2.6169050241256291</v>
      </c>
      <c r="F7" s="13">
        <f>AVERAGE(C7:E7)</f>
        <v>2.4432608305174246</v>
      </c>
      <c r="G7" s="13">
        <f>_xlfn.STDEV.S(C7:E7)/SQRT(3)</f>
        <v>9.3720550251591733E-2</v>
      </c>
    </row>
    <row r="12" spans="1:14" ht="18.75" x14ac:dyDescent="0.3">
      <c r="C12" s="20" t="s">
        <v>13</v>
      </c>
      <c r="D12" s="20"/>
      <c r="E12" s="20"/>
    </row>
    <row r="13" spans="1:14" x14ac:dyDescent="0.25">
      <c r="C13" s="13" t="s">
        <v>49</v>
      </c>
      <c r="D13" s="13" t="s">
        <v>51</v>
      </c>
      <c r="E13" s="13" t="s">
        <v>50</v>
      </c>
      <c r="F13" s="13" t="s">
        <v>87</v>
      </c>
      <c r="G13" s="13" t="s">
        <v>90</v>
      </c>
    </row>
    <row r="14" spans="1:14" x14ac:dyDescent="0.25">
      <c r="B14" s="13" t="s">
        <v>42</v>
      </c>
      <c r="C14" s="13">
        <v>1</v>
      </c>
      <c r="D14" s="13">
        <v>1</v>
      </c>
      <c r="E14" s="13">
        <v>1</v>
      </c>
      <c r="F14" s="13">
        <f>AVERAGE(C14:E14)</f>
        <v>1</v>
      </c>
      <c r="G14" s="13">
        <f>_xlfn.STDEV.S(C14:E14)/SQRT(3)</f>
        <v>0</v>
      </c>
    </row>
    <row r="15" spans="1:14" x14ac:dyDescent="0.25">
      <c r="B15" s="13" t="s">
        <v>43</v>
      </c>
      <c r="C15" s="13">
        <v>0.58679817398784451</v>
      </c>
      <c r="D15" s="13">
        <v>1.0086057853107475</v>
      </c>
      <c r="E15" s="13">
        <v>1.0139430689338986</v>
      </c>
      <c r="F15" s="13">
        <f>AVERAGE(C15:E15)</f>
        <v>0.86978234274416355</v>
      </c>
      <c r="G15" s="13">
        <f>_xlfn.STDEV.S(C15:E15)/SQRT(3)</f>
        <v>0.14150047287806392</v>
      </c>
    </row>
    <row r="16" spans="1:14" x14ac:dyDescent="0.25">
      <c r="B16" s="13" t="s">
        <v>44</v>
      </c>
      <c r="C16" s="13">
        <v>0.86570452013786514</v>
      </c>
      <c r="D16" s="13">
        <v>0.94281293133440025</v>
      </c>
      <c r="E16" s="13">
        <v>0.98154535527954934</v>
      </c>
      <c r="F16" s="13">
        <f>AVERAGE(C16:E16)</f>
        <v>0.93002093558393828</v>
      </c>
      <c r="G16" s="13">
        <f>_xlfn.STDEV.S(C16:E16)/SQRT(3)</f>
        <v>3.4046542350340527E-2</v>
      </c>
    </row>
    <row r="20" spans="2:7" ht="18.75" x14ac:dyDescent="0.3">
      <c r="C20" s="20" t="s">
        <v>20</v>
      </c>
      <c r="D20" s="20"/>
      <c r="E20" s="20"/>
    </row>
    <row r="21" spans="2:7" x14ac:dyDescent="0.25">
      <c r="C21" s="13" t="s">
        <v>49</v>
      </c>
      <c r="D21" s="13" t="s">
        <v>51</v>
      </c>
      <c r="E21" s="13" t="s">
        <v>50</v>
      </c>
      <c r="F21" s="13" t="s">
        <v>87</v>
      </c>
      <c r="G21" s="13" t="s">
        <v>90</v>
      </c>
    </row>
    <row r="22" spans="2:7" x14ac:dyDescent="0.25">
      <c r="B22" s="13" t="s">
        <v>42</v>
      </c>
      <c r="C22" s="13">
        <v>1</v>
      </c>
      <c r="D22" s="13">
        <v>1</v>
      </c>
      <c r="E22" s="13">
        <v>1</v>
      </c>
      <c r="F22" s="13">
        <f>AVERAGE(C22:E22)</f>
        <v>1</v>
      </c>
      <c r="G22" s="13">
        <f>_xlfn.STDEV.S(C22:E22)/SQRT(3)</f>
        <v>0</v>
      </c>
    </row>
    <row r="23" spans="2:7" x14ac:dyDescent="0.25">
      <c r="B23" s="13" t="s">
        <v>43</v>
      </c>
      <c r="C23" s="13">
        <v>0.53367759274370774</v>
      </c>
      <c r="D23" s="13">
        <v>0.64558424441692719</v>
      </c>
      <c r="E23" s="13">
        <v>0.66626959616954451</v>
      </c>
      <c r="F23" s="13">
        <f>AVERAGE(C23:E23)</f>
        <v>0.61517714444339322</v>
      </c>
      <c r="G23" s="13">
        <f>_xlfn.STDEV.S(C23:E23)/SQRT(3)</f>
        <v>4.118496343618485E-2</v>
      </c>
    </row>
    <row r="24" spans="2:7" x14ac:dyDescent="0.25">
      <c r="B24" s="13" t="s">
        <v>44</v>
      </c>
      <c r="C24" s="13">
        <v>1.5518021605031191</v>
      </c>
      <c r="D24" s="13">
        <v>1.2909580356599071</v>
      </c>
      <c r="E24" s="13">
        <v>1.2046784545129279</v>
      </c>
      <c r="F24" s="13">
        <f>AVERAGE(C24:E24)</f>
        <v>1.3491462168919848</v>
      </c>
      <c r="G24" s="13">
        <f>_xlfn.STDEV.S(C24:E24)/SQRT(3)</f>
        <v>0.10434416633016852</v>
      </c>
    </row>
    <row r="27" spans="2:7" ht="18.75" x14ac:dyDescent="0.3">
      <c r="C27" s="20" t="s">
        <v>52</v>
      </c>
      <c r="D27" s="20"/>
      <c r="E27" s="20"/>
    </row>
    <row r="28" spans="2:7" x14ac:dyDescent="0.25">
      <c r="C28" s="13" t="s">
        <v>49</v>
      </c>
      <c r="D28" s="13" t="s">
        <v>51</v>
      </c>
      <c r="E28" s="13" t="s">
        <v>50</v>
      </c>
      <c r="F28" s="13" t="s">
        <v>87</v>
      </c>
      <c r="G28" s="13" t="s">
        <v>90</v>
      </c>
    </row>
    <row r="29" spans="2:7" x14ac:dyDescent="0.25">
      <c r="B29" s="13" t="s">
        <v>42</v>
      </c>
      <c r="C29" s="13">
        <v>1</v>
      </c>
      <c r="D29" s="13">
        <v>1</v>
      </c>
      <c r="E29" s="13">
        <v>1</v>
      </c>
      <c r="F29" s="13">
        <f>AVERAGE(C29:E29)</f>
        <v>1</v>
      </c>
      <c r="G29" s="13">
        <f>_xlfn.STDEV.S(C29:E29)/SQRT(3)</f>
        <v>0</v>
      </c>
    </row>
    <row r="30" spans="2:7" x14ac:dyDescent="0.25">
      <c r="B30" s="13" t="s">
        <v>43</v>
      </c>
      <c r="C30" s="13">
        <v>1.1430631203391979</v>
      </c>
      <c r="D30" s="13">
        <v>1.3375570113691198</v>
      </c>
      <c r="E30" s="13">
        <v>1.3342460109540226</v>
      </c>
      <c r="F30" s="13">
        <f>AVERAGE(C30:E30)</f>
        <v>1.2716220475541133</v>
      </c>
      <c r="G30" s="13">
        <f>_xlfn.STDEV.S(C30:E30)/SQRT(3)</f>
        <v>6.4286569374752647E-2</v>
      </c>
    </row>
    <row r="31" spans="2:7" x14ac:dyDescent="0.25">
      <c r="B31" s="13" t="s">
        <v>44</v>
      </c>
      <c r="C31" s="13">
        <v>1.4654025108315754</v>
      </c>
      <c r="D31" s="13">
        <v>1.1757668053895542</v>
      </c>
      <c r="E31" s="13">
        <v>0.95659871502626159</v>
      </c>
      <c r="F31" s="13">
        <f>AVERAGE(C31:E31)</f>
        <v>1.1992560104157972</v>
      </c>
      <c r="G31" s="13">
        <f>_xlfn.STDEV.S(C31:E31)/SQRT(3)</f>
        <v>0.14734781156733279</v>
      </c>
    </row>
    <row r="34" spans="2:7" ht="18.75" x14ac:dyDescent="0.3">
      <c r="C34" s="20" t="s">
        <v>34</v>
      </c>
      <c r="D34" s="20"/>
      <c r="E34" s="20"/>
    </row>
    <row r="35" spans="2:7" x14ac:dyDescent="0.25">
      <c r="C35" s="13" t="s">
        <v>49</v>
      </c>
      <c r="D35" s="13" t="s">
        <v>51</v>
      </c>
      <c r="E35" s="13" t="s">
        <v>50</v>
      </c>
      <c r="F35" s="13" t="s">
        <v>87</v>
      </c>
      <c r="G35" s="13" t="s">
        <v>90</v>
      </c>
    </row>
    <row r="36" spans="2:7" x14ac:dyDescent="0.25">
      <c r="B36" s="13" t="s">
        <v>42</v>
      </c>
      <c r="C36" s="8">
        <v>1</v>
      </c>
      <c r="D36" s="8">
        <v>1</v>
      </c>
      <c r="E36" s="8">
        <v>1</v>
      </c>
      <c r="F36" s="13">
        <f>AVERAGE(C36:E36)</f>
        <v>1</v>
      </c>
      <c r="G36" s="13">
        <f>_xlfn.STDEV.S(C36:E36)/SQRT(3)</f>
        <v>0</v>
      </c>
    </row>
    <row r="37" spans="2:7" x14ac:dyDescent="0.25">
      <c r="B37" s="13" t="s">
        <v>43</v>
      </c>
      <c r="C37" s="8">
        <v>0.86566547866994326</v>
      </c>
      <c r="D37" s="8">
        <v>0.69758685723017377</v>
      </c>
      <c r="E37" s="8">
        <v>0.98765185358588647</v>
      </c>
      <c r="F37" s="13">
        <f>AVERAGE(C37:E37)</f>
        <v>0.85030139649533443</v>
      </c>
      <c r="G37" s="13">
        <f>_xlfn.STDEV.S(C37:E37)/SQRT(3)</f>
        <v>8.4086199409714971E-2</v>
      </c>
    </row>
    <row r="38" spans="2:7" x14ac:dyDescent="0.25">
      <c r="B38" s="13" t="s">
        <v>44</v>
      </c>
      <c r="C38" s="8">
        <v>0.43543091035806475</v>
      </c>
      <c r="D38" s="8">
        <v>0.73746185423790922</v>
      </c>
      <c r="E38" s="8">
        <v>0.56098587400688249</v>
      </c>
      <c r="F38" s="13">
        <f>AVERAGE(C38:E38)</f>
        <v>0.57795954620095213</v>
      </c>
      <c r="G38" s="13">
        <f>_xlfn.STDEV.S(C38:E38)/SQRT(3)</f>
        <v>8.7600897876013564E-2</v>
      </c>
    </row>
    <row r="41" spans="2:7" ht="18.75" x14ac:dyDescent="0.3">
      <c r="C41" s="20" t="s">
        <v>48</v>
      </c>
      <c r="D41" s="20"/>
      <c r="E41" s="20"/>
    </row>
    <row r="42" spans="2:7" x14ac:dyDescent="0.25">
      <c r="C42" s="13" t="s">
        <v>49</v>
      </c>
      <c r="D42" s="13" t="s">
        <v>51</v>
      </c>
      <c r="E42" s="13" t="s">
        <v>50</v>
      </c>
      <c r="F42" s="13" t="s">
        <v>87</v>
      </c>
      <c r="G42" s="13" t="s">
        <v>90</v>
      </c>
    </row>
    <row r="43" spans="2:7" x14ac:dyDescent="0.25">
      <c r="B43" s="13" t="s">
        <v>42</v>
      </c>
      <c r="C43" s="13">
        <v>1</v>
      </c>
      <c r="D43" s="13">
        <v>1</v>
      </c>
      <c r="E43" s="13">
        <v>1</v>
      </c>
      <c r="F43" s="13">
        <f>AVERAGE(C43:E43)</f>
        <v>1</v>
      </c>
      <c r="G43" s="13">
        <f>_xlfn.STDEV.S(C43:E43)/SQRT(3)</f>
        <v>0</v>
      </c>
    </row>
    <row r="44" spans="2:7" x14ac:dyDescent="0.25">
      <c r="B44" s="13" t="s">
        <v>43</v>
      </c>
      <c r="C44" s="13">
        <v>0.54287446078961377</v>
      </c>
      <c r="D44" s="13">
        <v>0.56434206574124635</v>
      </c>
      <c r="E44" s="13">
        <v>0.68471640623270014</v>
      </c>
      <c r="F44" s="13">
        <f>AVERAGE(C44:E44)</f>
        <v>0.59731097758785345</v>
      </c>
      <c r="G44" s="13">
        <f>_xlfn.STDEV.S(C44:E44)/SQRT(3)</f>
        <v>4.4139914790100196E-2</v>
      </c>
    </row>
    <row r="45" spans="2:7" x14ac:dyDescent="0.25">
      <c r="B45" s="13" t="s">
        <v>44</v>
      </c>
      <c r="C45" s="13">
        <v>8.2646330572139401</v>
      </c>
      <c r="D45" s="13">
        <v>2.8962334940294676</v>
      </c>
      <c r="E45" s="13">
        <v>2.5797783156110978</v>
      </c>
      <c r="F45" s="13">
        <f>AVERAGE(C45:E45)</f>
        <v>4.5802149556181684</v>
      </c>
      <c r="G45" s="13">
        <f>_xlfn.STDEV.S(C45:E45)/SQRT(3)</f>
        <v>1.8444726916304919</v>
      </c>
    </row>
    <row r="55" spans="8:8" ht="18.75" x14ac:dyDescent="0.3">
      <c r="H55" s="16"/>
    </row>
  </sheetData>
  <mergeCells count="6">
    <mergeCell ref="C20:E20"/>
    <mergeCell ref="C27:E27"/>
    <mergeCell ref="C34:E34"/>
    <mergeCell ref="C41:E41"/>
    <mergeCell ref="C3:E3"/>
    <mergeCell ref="C12:E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 N=1</vt:lpstr>
      <vt:lpstr>N=2</vt:lpstr>
      <vt:lpstr>N=3</vt:lpstr>
      <vt:lpstr>Summary</vt:lpstr>
      <vt:lpstr>'N=2'!Zone_d_impression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cp:lastPrinted>2017-12-06T10:51:33Z</cp:lastPrinted>
  <dcterms:created xsi:type="dcterms:W3CDTF">2017-09-13T07:33:07Z</dcterms:created>
  <dcterms:modified xsi:type="dcterms:W3CDTF">2020-01-21T11:19:00Z</dcterms:modified>
</cp:coreProperties>
</file>