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llak\Desktop\Post-Doc Assala\000 Papier Draft\0000000elife\000 version révisé ultime\3-Data source\"/>
    </mc:Choice>
  </mc:AlternateContent>
  <bookViews>
    <workbookView xWindow="0" yWindow="0" windowWidth="20490" windowHeight="7065" activeTab="3"/>
  </bookViews>
  <sheets>
    <sheet name="N=1" sheetId="6" r:id="rId1"/>
    <sheet name="N2" sheetId="7" r:id="rId2"/>
    <sheet name="N3" sheetId="8" r:id="rId3"/>
    <sheet name="Summary" sheetId="5" r:id="rId4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5" l="1"/>
  <c r="H78" i="7"/>
  <c r="G78" i="7"/>
  <c r="D78" i="7"/>
  <c r="D79" i="7"/>
  <c r="E78" i="7"/>
  <c r="H35" i="7"/>
  <c r="E35" i="7"/>
  <c r="H60" i="7"/>
  <c r="H58" i="7"/>
  <c r="G58" i="7"/>
  <c r="E58" i="7"/>
  <c r="D58" i="7"/>
  <c r="D59" i="7"/>
  <c r="D83" i="7" l="1"/>
  <c r="D82" i="7"/>
  <c r="E82" i="7" s="1"/>
  <c r="G82" i="7" s="1"/>
  <c r="D81" i="7"/>
  <c r="D80" i="7"/>
  <c r="D77" i="7"/>
  <c r="D76" i="7"/>
  <c r="E76" i="7" s="1"/>
  <c r="G76" i="7" s="1"/>
  <c r="H76" i="7" s="1"/>
  <c r="D75" i="7"/>
  <c r="D74" i="7"/>
  <c r="D73" i="7"/>
  <c r="D72" i="7"/>
  <c r="E72" i="7" s="1"/>
  <c r="G72" i="7" s="1"/>
  <c r="H72" i="7" s="1"/>
  <c r="D71" i="7"/>
  <c r="D70" i="7"/>
  <c r="E70" i="7" s="1"/>
  <c r="G70" i="7" s="1"/>
  <c r="D69" i="7"/>
  <c r="D68" i="7"/>
  <c r="E68" i="7" s="1"/>
  <c r="G68" i="7" s="1"/>
  <c r="H68" i="7" s="1"/>
  <c r="D67" i="7"/>
  <c r="D66" i="7"/>
  <c r="E66" i="7" s="1"/>
  <c r="G66" i="7" s="1"/>
  <c r="H66" i="7" s="1"/>
  <c r="D63" i="7"/>
  <c r="E62" i="7"/>
  <c r="G62" i="7" s="1"/>
  <c r="H62" i="7" s="1"/>
  <c r="D62" i="7"/>
  <c r="D61" i="7"/>
  <c r="D60" i="7"/>
  <c r="E60" i="7" s="1"/>
  <c r="G60" i="7" s="1"/>
  <c r="D57" i="7"/>
  <c r="D56" i="7"/>
  <c r="E56" i="7" s="1"/>
  <c r="G56" i="7" s="1"/>
  <c r="D55" i="7"/>
  <c r="D54" i="7"/>
  <c r="E54" i="7" s="1"/>
  <c r="G54" i="7" s="1"/>
  <c r="D53" i="7"/>
  <c r="D52" i="7"/>
  <c r="E52" i="7" s="1"/>
  <c r="G52" i="7" s="1"/>
  <c r="D51" i="7"/>
  <c r="D50" i="7"/>
  <c r="D49" i="7"/>
  <c r="D48" i="7"/>
  <c r="E48" i="7" s="1"/>
  <c r="G48" i="7" s="1"/>
  <c r="D47" i="7"/>
  <c r="D46" i="7"/>
  <c r="E46" i="7" s="1"/>
  <c r="G46" i="7" s="1"/>
  <c r="H46" i="7" s="1"/>
  <c r="D42" i="7"/>
  <c r="D41" i="7"/>
  <c r="E41" i="7" s="1"/>
  <c r="G41" i="7" s="1"/>
  <c r="D40" i="7"/>
  <c r="E39" i="7"/>
  <c r="G39" i="7" s="1"/>
  <c r="D39" i="7"/>
  <c r="D38" i="7"/>
  <c r="D37" i="7"/>
  <c r="E37" i="7" s="1"/>
  <c r="G37" i="7" s="1"/>
  <c r="D36" i="7"/>
  <c r="D35" i="7"/>
  <c r="D34" i="7"/>
  <c r="D33" i="7"/>
  <c r="E33" i="7" s="1"/>
  <c r="G33" i="7" s="1"/>
  <c r="D32" i="7"/>
  <c r="D31" i="7"/>
  <c r="E31" i="7" s="1"/>
  <c r="G31" i="7" s="1"/>
  <c r="D30" i="7"/>
  <c r="D29" i="7"/>
  <c r="E29" i="7" s="1"/>
  <c r="G29" i="7" s="1"/>
  <c r="D28" i="7"/>
  <c r="D27" i="7"/>
  <c r="E27" i="7" s="1"/>
  <c r="G27" i="7" s="1"/>
  <c r="D26" i="7"/>
  <c r="D25" i="7"/>
  <c r="E25" i="7" s="1"/>
  <c r="G25" i="7" s="1"/>
  <c r="H25" i="7" s="1"/>
  <c r="D21" i="7"/>
  <c r="D20" i="7"/>
  <c r="E20" i="7" s="1"/>
  <c r="G20" i="7" s="1"/>
  <c r="D19" i="7"/>
  <c r="D18" i="7"/>
  <c r="E18" i="7" s="1"/>
  <c r="G18" i="7" s="1"/>
  <c r="D17" i="7"/>
  <c r="D16" i="7"/>
  <c r="E16" i="7" s="1"/>
  <c r="G16" i="7" s="1"/>
  <c r="D15" i="7"/>
  <c r="D14" i="7"/>
  <c r="E14" i="7" s="1"/>
  <c r="G14" i="7" s="1"/>
  <c r="D13" i="7"/>
  <c r="D12" i="7"/>
  <c r="E12" i="7" s="1"/>
  <c r="G12" i="7" s="1"/>
  <c r="D11" i="7"/>
  <c r="D10" i="7"/>
  <c r="D9" i="7"/>
  <c r="D8" i="7"/>
  <c r="E8" i="7" s="1"/>
  <c r="G8" i="7" s="1"/>
  <c r="D7" i="7"/>
  <c r="D6" i="7"/>
  <c r="D5" i="7"/>
  <c r="D4" i="7"/>
  <c r="E4" i="7" s="1"/>
  <c r="G4" i="7" s="1"/>
  <c r="H4" i="7" s="1"/>
  <c r="E74" i="7" l="1"/>
  <c r="G74" i="7" s="1"/>
  <c r="E80" i="7"/>
  <c r="G80" i="7" s="1"/>
  <c r="H80" i="7" s="1"/>
  <c r="H54" i="7"/>
  <c r="H48" i="7"/>
  <c r="E50" i="7"/>
  <c r="G50" i="7" s="1"/>
  <c r="G35" i="7"/>
  <c r="H14" i="7"/>
  <c r="H20" i="7"/>
  <c r="H18" i="7"/>
  <c r="E6" i="7"/>
  <c r="G6" i="7" s="1"/>
  <c r="H6" i="7" s="1"/>
  <c r="E10" i="7"/>
  <c r="G10" i="7" s="1"/>
  <c r="H10" i="7" s="1"/>
  <c r="H70" i="7"/>
  <c r="H82" i="7"/>
  <c r="H74" i="7"/>
  <c r="H52" i="7"/>
  <c r="H50" i="7"/>
  <c r="H56" i="7"/>
  <c r="H29" i="7"/>
  <c r="H39" i="7"/>
  <c r="H33" i="7"/>
  <c r="H37" i="7"/>
  <c r="H27" i="7"/>
  <c r="H41" i="7"/>
  <c r="H31" i="7"/>
  <c r="H8" i="7"/>
  <c r="H12" i="7"/>
  <c r="H16" i="7"/>
  <c r="D86" i="8" l="1"/>
  <c r="E85" i="8"/>
  <c r="G85" i="8" s="1"/>
  <c r="D85" i="8"/>
  <c r="D84" i="8"/>
  <c r="D83" i="8"/>
  <c r="E83" i="8" s="1"/>
  <c r="G83" i="8" s="1"/>
  <c r="H83" i="8" s="1"/>
  <c r="D82" i="8"/>
  <c r="D81" i="8"/>
  <c r="E81" i="8" s="1"/>
  <c r="G81" i="8" s="1"/>
  <c r="D80" i="8"/>
  <c r="D79" i="8"/>
  <c r="E79" i="8" s="1"/>
  <c r="G79" i="8" s="1"/>
  <c r="H79" i="8" s="1"/>
  <c r="D78" i="8"/>
  <c r="E77" i="8"/>
  <c r="G77" i="8" s="1"/>
  <c r="D77" i="8"/>
  <c r="D76" i="8"/>
  <c r="D75" i="8"/>
  <c r="E75" i="8" s="1"/>
  <c r="G75" i="8" s="1"/>
  <c r="D74" i="8"/>
  <c r="D73" i="8"/>
  <c r="E73" i="8" s="1"/>
  <c r="G73" i="8" s="1"/>
  <c r="D72" i="8"/>
  <c r="D71" i="8"/>
  <c r="E71" i="8" s="1"/>
  <c r="G71" i="8" s="1"/>
  <c r="D70" i="8"/>
  <c r="E69" i="8"/>
  <c r="G69" i="8" s="1"/>
  <c r="H69" i="8" s="1"/>
  <c r="D69" i="8"/>
  <c r="D65" i="8"/>
  <c r="E64" i="8"/>
  <c r="G64" i="8" s="1"/>
  <c r="D64" i="8"/>
  <c r="D63" i="8"/>
  <c r="D62" i="8"/>
  <c r="E62" i="8" s="1"/>
  <c r="G62" i="8" s="1"/>
  <c r="D61" i="8"/>
  <c r="E60" i="8"/>
  <c r="G60" i="8" s="1"/>
  <c r="D60" i="8"/>
  <c r="D59" i="8"/>
  <c r="D58" i="8"/>
  <c r="E58" i="8" s="1"/>
  <c r="G58" i="8" s="1"/>
  <c r="D57" i="8"/>
  <c r="E56" i="8"/>
  <c r="G56" i="8" s="1"/>
  <c r="H56" i="8" s="1"/>
  <c r="D56" i="8"/>
  <c r="D55" i="8"/>
  <c r="D54" i="8"/>
  <c r="E54" i="8" s="1"/>
  <c r="G54" i="8" s="1"/>
  <c r="H54" i="8" s="1"/>
  <c r="D53" i="8"/>
  <c r="E52" i="8"/>
  <c r="G52" i="8" s="1"/>
  <c r="D52" i="8"/>
  <c r="D51" i="8"/>
  <c r="D50" i="8"/>
  <c r="E50" i="8" s="1"/>
  <c r="G50" i="8" s="1"/>
  <c r="H50" i="8" s="1"/>
  <c r="D49" i="8"/>
  <c r="E48" i="8"/>
  <c r="G48" i="8" s="1"/>
  <c r="D48" i="8"/>
  <c r="D47" i="8"/>
  <c r="D46" i="8"/>
  <c r="E46" i="8" s="1"/>
  <c r="G46" i="8" s="1"/>
  <c r="D45" i="8"/>
  <c r="E44" i="8"/>
  <c r="G44" i="8" s="1"/>
  <c r="H44" i="8" s="1"/>
  <c r="D44" i="8"/>
  <c r="D41" i="8"/>
  <c r="E40" i="8"/>
  <c r="G40" i="8" s="1"/>
  <c r="D40" i="8"/>
  <c r="D39" i="8"/>
  <c r="D38" i="8"/>
  <c r="E38" i="8" s="1"/>
  <c r="G38" i="8" s="1"/>
  <c r="D37" i="8"/>
  <c r="E36" i="8"/>
  <c r="G36" i="8" s="1"/>
  <c r="H36" i="8" s="1"/>
  <c r="D36" i="8"/>
  <c r="D35" i="8"/>
  <c r="D34" i="8"/>
  <c r="E34" i="8" s="1"/>
  <c r="G34" i="8" s="1"/>
  <c r="D33" i="8"/>
  <c r="E32" i="8"/>
  <c r="G32" i="8" s="1"/>
  <c r="H32" i="8" s="1"/>
  <c r="D32" i="8"/>
  <c r="D31" i="8"/>
  <c r="D30" i="8"/>
  <c r="E30" i="8" s="1"/>
  <c r="G30" i="8" s="1"/>
  <c r="H30" i="8" s="1"/>
  <c r="D29" i="8"/>
  <c r="E28" i="8"/>
  <c r="G28" i="8" s="1"/>
  <c r="H28" i="8" s="1"/>
  <c r="D28" i="8"/>
  <c r="D27" i="8"/>
  <c r="D26" i="8"/>
  <c r="E26" i="8" s="1"/>
  <c r="G26" i="8" s="1"/>
  <c r="H26" i="8" s="1"/>
  <c r="D25" i="8"/>
  <c r="E24" i="8"/>
  <c r="G24" i="8" s="1"/>
  <c r="H24" i="8" s="1"/>
  <c r="D24" i="8"/>
  <c r="D20" i="8"/>
  <c r="D19" i="8"/>
  <c r="E19" i="8" s="1"/>
  <c r="G19" i="8" s="1"/>
  <c r="H19" i="8" s="1"/>
  <c r="D18" i="8"/>
  <c r="D17" i="8"/>
  <c r="E17" i="8" s="1"/>
  <c r="G17" i="8" s="1"/>
  <c r="D16" i="8"/>
  <c r="E15" i="8"/>
  <c r="G15" i="8" s="1"/>
  <c r="H15" i="8" s="1"/>
  <c r="D15" i="8"/>
  <c r="D14" i="8"/>
  <c r="D13" i="8"/>
  <c r="E13" i="8" s="1"/>
  <c r="G13" i="8" s="1"/>
  <c r="H13" i="8" s="1"/>
  <c r="D12" i="8"/>
  <c r="D11" i="8"/>
  <c r="E11" i="8" s="1"/>
  <c r="G11" i="8" s="1"/>
  <c r="D10" i="8"/>
  <c r="D9" i="8"/>
  <c r="E9" i="8" s="1"/>
  <c r="G9" i="8" s="1"/>
  <c r="H9" i="8" s="1"/>
  <c r="D8" i="8"/>
  <c r="E7" i="8"/>
  <c r="G7" i="8" s="1"/>
  <c r="D7" i="8"/>
  <c r="D6" i="8"/>
  <c r="D5" i="8"/>
  <c r="E5" i="8" s="1"/>
  <c r="G5" i="8" s="1"/>
  <c r="H5" i="8" s="1"/>
  <c r="D4" i="8"/>
  <c r="D3" i="8"/>
  <c r="E3" i="8" s="1"/>
  <c r="G3" i="8" s="1"/>
  <c r="H3" i="8" s="1"/>
  <c r="H73" i="8" l="1"/>
  <c r="H77" i="8"/>
  <c r="H81" i="8"/>
  <c r="H71" i="8"/>
  <c r="H75" i="8"/>
  <c r="H85" i="8"/>
  <c r="H60" i="8"/>
  <c r="H48" i="8"/>
  <c r="H58" i="8"/>
  <c r="H64" i="8"/>
  <c r="H46" i="8"/>
  <c r="H52" i="8"/>
  <c r="H62" i="8"/>
  <c r="H34" i="8"/>
  <c r="H40" i="8"/>
  <c r="H38" i="8"/>
  <c r="H17" i="8"/>
  <c r="H7" i="8"/>
  <c r="H11" i="8"/>
  <c r="D103" i="6" l="1"/>
  <c r="D102" i="6"/>
  <c r="E102" i="6" s="1"/>
  <c r="D101" i="6"/>
  <c r="D100" i="6"/>
  <c r="E100" i="6" s="1"/>
  <c r="D99" i="6"/>
  <c r="E98" i="6"/>
  <c r="D98" i="6"/>
  <c r="D97" i="6"/>
  <c r="D96" i="6"/>
  <c r="E96" i="6" s="1"/>
  <c r="D95" i="6"/>
  <c r="D94" i="6"/>
  <c r="E94" i="6" s="1"/>
  <c r="D93" i="6"/>
  <c r="D92" i="6"/>
  <c r="E92" i="6" s="1"/>
  <c r="D91" i="6"/>
  <c r="E90" i="6"/>
  <c r="D90" i="6"/>
  <c r="D89" i="6"/>
  <c r="D88" i="6"/>
  <c r="E88" i="6" s="1"/>
  <c r="D87" i="6"/>
  <c r="D86" i="6"/>
  <c r="E86" i="6" s="1"/>
  <c r="D82" i="6"/>
  <c r="D81" i="6"/>
  <c r="E81" i="6" s="1"/>
  <c r="G81" i="6" s="1"/>
  <c r="D80" i="6"/>
  <c r="D79" i="6"/>
  <c r="E79" i="6" s="1"/>
  <c r="G79" i="6" s="1"/>
  <c r="D78" i="6"/>
  <c r="E77" i="6"/>
  <c r="G77" i="6" s="1"/>
  <c r="D77" i="6"/>
  <c r="D76" i="6"/>
  <c r="D75" i="6"/>
  <c r="E75" i="6" s="1"/>
  <c r="G75" i="6" s="1"/>
  <c r="D74" i="6"/>
  <c r="D73" i="6"/>
  <c r="E73" i="6" s="1"/>
  <c r="G73" i="6" s="1"/>
  <c r="D72" i="6"/>
  <c r="D71" i="6"/>
  <c r="E71" i="6" s="1"/>
  <c r="G71" i="6" s="1"/>
  <c r="D70" i="6"/>
  <c r="E69" i="6"/>
  <c r="G69" i="6" s="1"/>
  <c r="D69" i="6"/>
  <c r="D68" i="6"/>
  <c r="D67" i="6"/>
  <c r="E67" i="6" s="1"/>
  <c r="G67" i="6" s="1"/>
  <c r="D66" i="6"/>
  <c r="D65" i="6"/>
  <c r="E65" i="6" s="1"/>
  <c r="G65" i="6" s="1"/>
  <c r="H65" i="6" s="1"/>
  <c r="D61" i="6"/>
  <c r="D60" i="6"/>
  <c r="E60" i="6" s="1"/>
  <c r="G60" i="6" s="1"/>
  <c r="D59" i="6"/>
  <c r="E58" i="6"/>
  <c r="G58" i="6" s="1"/>
  <c r="D58" i="6"/>
  <c r="D57" i="6"/>
  <c r="D56" i="6"/>
  <c r="E56" i="6" s="1"/>
  <c r="G56" i="6" s="1"/>
  <c r="D55" i="6"/>
  <c r="D54" i="6"/>
  <c r="E54" i="6" s="1"/>
  <c r="G54" i="6" s="1"/>
  <c r="H54" i="6" s="1"/>
  <c r="D53" i="6"/>
  <c r="D52" i="6"/>
  <c r="E52" i="6" s="1"/>
  <c r="G52" i="6" s="1"/>
  <c r="D51" i="6"/>
  <c r="E50" i="6"/>
  <c r="G50" i="6" s="1"/>
  <c r="H50" i="6" s="1"/>
  <c r="D50" i="6"/>
  <c r="D49" i="6"/>
  <c r="D48" i="6"/>
  <c r="E48" i="6" s="1"/>
  <c r="G48" i="6" s="1"/>
  <c r="D47" i="6"/>
  <c r="D46" i="6"/>
  <c r="E46" i="6" s="1"/>
  <c r="G46" i="6" s="1"/>
  <c r="D45" i="6"/>
  <c r="D44" i="6"/>
  <c r="E44" i="6" s="1"/>
  <c r="G44" i="6" s="1"/>
  <c r="H44" i="6" s="1"/>
  <c r="D41" i="6"/>
  <c r="E40" i="6"/>
  <c r="G40" i="6" s="1"/>
  <c r="H40" i="6" s="1"/>
  <c r="D40" i="6"/>
  <c r="D39" i="6"/>
  <c r="D38" i="6"/>
  <c r="E38" i="6" s="1"/>
  <c r="G38" i="6" s="1"/>
  <c r="H38" i="6" s="1"/>
  <c r="D37" i="6"/>
  <c r="D36" i="6"/>
  <c r="E36" i="6" s="1"/>
  <c r="G36" i="6" s="1"/>
  <c r="D35" i="6"/>
  <c r="D34" i="6"/>
  <c r="E34" i="6" s="1"/>
  <c r="G34" i="6" s="1"/>
  <c r="H34" i="6" s="1"/>
  <c r="D33" i="6"/>
  <c r="E32" i="6"/>
  <c r="G32" i="6" s="1"/>
  <c r="D32" i="6"/>
  <c r="D31" i="6"/>
  <c r="D30" i="6"/>
  <c r="E30" i="6" s="1"/>
  <c r="G30" i="6" s="1"/>
  <c r="H30" i="6" s="1"/>
  <c r="D29" i="6"/>
  <c r="D28" i="6"/>
  <c r="E28" i="6" s="1"/>
  <c r="G28" i="6" s="1"/>
  <c r="D27" i="6"/>
  <c r="D26" i="6"/>
  <c r="E26" i="6" s="1"/>
  <c r="G26" i="6" s="1"/>
  <c r="H26" i="6" s="1"/>
  <c r="D25" i="6"/>
  <c r="E24" i="6"/>
  <c r="G24" i="6" s="1"/>
  <c r="H24" i="6" s="1"/>
  <c r="D24" i="6"/>
  <c r="D3" i="6"/>
  <c r="E3" i="6" s="1"/>
  <c r="G3" i="6" s="1"/>
  <c r="H3" i="6" s="1"/>
  <c r="D4" i="6"/>
  <c r="D5" i="6"/>
  <c r="E5" i="6"/>
  <c r="G5" i="6"/>
  <c r="H5" i="6" s="1"/>
  <c r="D6" i="6"/>
  <c r="D7" i="6"/>
  <c r="E7" i="6"/>
  <c r="G7" i="6" s="1"/>
  <c r="H7" i="6" s="1"/>
  <c r="D8" i="6"/>
  <c r="D9" i="6"/>
  <c r="E9" i="6" s="1"/>
  <c r="G9" i="6" s="1"/>
  <c r="H9" i="6" s="1"/>
  <c r="D10" i="6"/>
  <c r="D11" i="6"/>
  <c r="E11" i="6" s="1"/>
  <c r="G11" i="6" s="1"/>
  <c r="H11" i="6" s="1"/>
  <c r="D12" i="6"/>
  <c r="D13" i="6"/>
  <c r="E13" i="6"/>
  <c r="G13" i="6"/>
  <c r="H13" i="6" s="1"/>
  <c r="D14" i="6"/>
  <c r="D15" i="6"/>
  <c r="E15" i="6"/>
  <c r="G15" i="6" s="1"/>
  <c r="H15" i="6" s="1"/>
  <c r="D16" i="6"/>
  <c r="D17" i="6"/>
  <c r="E17" i="6" s="1"/>
  <c r="G17" i="6" s="1"/>
  <c r="H17" i="6" s="1"/>
  <c r="D18" i="6"/>
  <c r="D19" i="6"/>
  <c r="E19" i="6" s="1"/>
  <c r="G19" i="6" s="1"/>
  <c r="H19" i="6" s="1"/>
  <c r="D20" i="6"/>
  <c r="H79" i="6" l="1"/>
  <c r="H69" i="6"/>
  <c r="H73" i="6"/>
  <c r="H67" i="6"/>
  <c r="H77" i="6"/>
  <c r="H81" i="6"/>
  <c r="H71" i="6"/>
  <c r="H75" i="6"/>
  <c r="H48" i="6"/>
  <c r="H58" i="6"/>
  <c r="H52" i="6"/>
  <c r="H56" i="6"/>
  <c r="H46" i="6"/>
  <c r="H60" i="6"/>
  <c r="H28" i="6"/>
  <c r="H32" i="6"/>
  <c r="H36" i="6"/>
  <c r="F47" i="5" l="1"/>
  <c r="E47" i="5"/>
  <c r="F46" i="5"/>
  <c r="E46" i="5"/>
  <c r="F45" i="5"/>
  <c r="E45" i="5"/>
  <c r="F44" i="5"/>
  <c r="E44" i="5"/>
  <c r="F43" i="5"/>
  <c r="E43" i="5"/>
  <c r="F42" i="5"/>
  <c r="E42" i="5"/>
  <c r="F41" i="5"/>
  <c r="E41" i="5"/>
  <c r="F40" i="5"/>
  <c r="E40" i="5"/>
  <c r="F39" i="5"/>
  <c r="E39" i="5"/>
  <c r="F35" i="5"/>
  <c r="E35" i="5"/>
  <c r="F34" i="5"/>
  <c r="E34" i="5"/>
  <c r="F33" i="5"/>
  <c r="E33" i="5"/>
  <c r="F32" i="5"/>
  <c r="E32" i="5"/>
  <c r="F31" i="5"/>
  <c r="E31" i="5"/>
  <c r="F30" i="5"/>
  <c r="E30" i="5"/>
  <c r="F29" i="5"/>
  <c r="E29" i="5"/>
  <c r="E28" i="5"/>
  <c r="F27" i="5"/>
  <c r="E27" i="5"/>
  <c r="F23" i="5"/>
  <c r="E23" i="5"/>
  <c r="F22" i="5"/>
  <c r="E22" i="5"/>
  <c r="F21" i="5"/>
  <c r="E21" i="5"/>
  <c r="F20" i="5"/>
  <c r="E20" i="5"/>
  <c r="F19" i="5"/>
  <c r="E19" i="5"/>
  <c r="F18" i="5"/>
  <c r="E18" i="5"/>
  <c r="F17" i="5"/>
  <c r="E17" i="5"/>
  <c r="F16" i="5"/>
  <c r="E16" i="5"/>
  <c r="F15" i="5"/>
  <c r="E15" i="5"/>
  <c r="F11" i="5"/>
  <c r="E11" i="5"/>
  <c r="F10" i="5"/>
  <c r="E10" i="5"/>
  <c r="F9" i="5"/>
  <c r="E9" i="5"/>
  <c r="F8" i="5"/>
  <c r="E8" i="5"/>
  <c r="F7" i="5"/>
  <c r="E7" i="5"/>
  <c r="F6" i="5"/>
  <c r="E6" i="5"/>
  <c r="F5" i="5"/>
  <c r="E5" i="5"/>
  <c r="F4" i="5"/>
  <c r="E4" i="5"/>
  <c r="F3" i="5"/>
  <c r="E3" i="5"/>
</calcChain>
</file>

<file path=xl/sharedStrings.xml><?xml version="1.0" encoding="utf-8"?>
<sst xmlns="http://schemas.openxmlformats.org/spreadsheetml/2006/main" count="643" uniqueCount="101">
  <si>
    <t>PLAT</t>
  </si>
  <si>
    <t>N=1</t>
  </si>
  <si>
    <t>N=2</t>
  </si>
  <si>
    <t>N=3</t>
  </si>
  <si>
    <t>siC</t>
  </si>
  <si>
    <t>siZ1</t>
  </si>
  <si>
    <t>siZ2</t>
  </si>
  <si>
    <t>siZ1+2</t>
  </si>
  <si>
    <t>siSIRT1</t>
  </si>
  <si>
    <t>siPHF14</t>
  </si>
  <si>
    <t>COLEC12</t>
  </si>
  <si>
    <t>AKAP12</t>
  </si>
  <si>
    <t>ADAMTS1</t>
  </si>
  <si>
    <t>siSIRT1+PHF14</t>
  </si>
  <si>
    <t>SIRT+PHF14</t>
  </si>
  <si>
    <t>siSIRT+PHF14</t>
  </si>
  <si>
    <t>Ct</t>
  </si>
  <si>
    <t xml:space="preserve">/siC </t>
  </si>
  <si>
    <t>A02</t>
  </si>
  <si>
    <t>A03</t>
  </si>
  <si>
    <t>A04</t>
  </si>
  <si>
    <t>A05</t>
  </si>
  <si>
    <t>A06</t>
  </si>
  <si>
    <t>A07</t>
  </si>
  <si>
    <t>A08</t>
  </si>
  <si>
    <t>Z1+2</t>
  </si>
  <si>
    <t>A09</t>
  </si>
  <si>
    <t>A10</t>
  </si>
  <si>
    <t>,</t>
  </si>
  <si>
    <t>A11</t>
  </si>
  <si>
    <t>A12</t>
  </si>
  <si>
    <t>B01</t>
  </si>
  <si>
    <t>si SIRT1+siPHF14</t>
  </si>
  <si>
    <t>B02</t>
  </si>
  <si>
    <t>SIRT1+PHF14</t>
  </si>
  <si>
    <t>A01</t>
  </si>
  <si>
    <t>siSIRT1+Z1</t>
  </si>
  <si>
    <t>siPHF14+Z2</t>
  </si>
  <si>
    <t>Mean</t>
  </si>
  <si>
    <t>Error bars</t>
  </si>
  <si>
    <t>B03</t>
  </si>
  <si>
    <t>siSIRT1 + Z1</t>
  </si>
  <si>
    <t>B04</t>
  </si>
  <si>
    <t>B05</t>
  </si>
  <si>
    <t>B06</t>
  </si>
  <si>
    <t>Calculated  quantity</t>
  </si>
  <si>
    <t>Mean GAPDH</t>
  </si>
  <si>
    <t>/GAPDH</t>
  </si>
  <si>
    <r>
      <t>A01</t>
    </r>
    <r>
      <rPr>
        <b/>
        <sz val="12"/>
        <color rgb="FFFF0000"/>
        <rFont val="Microsoft Sans Serif"/>
        <family val="2"/>
      </rPr>
      <t xml:space="preserve"> </t>
    </r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</si>
  <si>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</si>
  <si>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</si>
  <si>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</si>
  <si>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</si>
  <si>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</si>
  <si>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</si>
  <si>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</si>
  <si>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</si>
  <si>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</si>
  <si>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</si>
  <si>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</si>
  <si>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</si>
  <si>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>F01</t>
  </si>
  <si>
    <t>F02</t>
  </si>
  <si>
    <t>F03</t>
  </si>
  <si>
    <t>F04</t>
  </si>
  <si>
    <t>F05</t>
  </si>
  <si>
    <t>F06</t>
  </si>
  <si>
    <t>GAPDH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</si>
  <si>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</si>
  <si>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</si>
  <si>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</si>
  <si>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</si>
  <si>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</si>
  <si>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</si>
  <si>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</si>
  <si>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</si>
  <si>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</si>
  <si>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</si>
  <si>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</si>
  <si>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</si>
  <si>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H01</t>
  </si>
  <si>
    <t>H02</t>
  </si>
  <si>
    <t>H03</t>
  </si>
  <si>
    <t>H04</t>
  </si>
  <si>
    <t>H05</t>
  </si>
  <si>
    <t>H06</t>
  </si>
  <si>
    <t>z</t>
  </si>
  <si>
    <t>Qt Calculé</t>
  </si>
  <si>
    <t>Moyennes</t>
  </si>
  <si>
    <t>moyennes GAPDH</t>
  </si>
  <si>
    <t>moy/GAPDH</t>
  </si>
  <si>
    <t>sisIRT1+PHF14</t>
  </si>
  <si>
    <t>siSIRT1+Z2</t>
  </si>
  <si>
    <t>B07</t>
  </si>
  <si>
    <t>siPHF14+Z1</t>
  </si>
  <si>
    <t>B08</t>
  </si>
  <si>
    <t>B09</t>
  </si>
  <si>
    <t>B10</t>
  </si>
  <si>
    <t>siPHF14+siSIRT1</t>
  </si>
  <si>
    <t>siPHF1+Z2</t>
  </si>
  <si>
    <t>Title: Source Data of histogrammes on figure 7A and on figure 7-Figure suppement 1B  showing that the antagonism between H2A.Z.1 and H2A.Z.2 is mediated by SIRT1 and PHF14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</si>
</sst>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0;\-#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Microsoft Sans Serif"/>
      <family val="2"/>
    </font>
    <font>
      <b/>
      <sz val="12"/>
      <color rgb="FFFF0000"/>
      <name val="Microsoft Sans Serif"/>
      <family val="2"/>
    </font>
    <font>
      <sz val="12"/>
      <color theme="1"/>
      <name val="Microsoft Sans Serif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3" fillId="3" borderId="0" xfId="0" applyFont="1" applyFill="1"/>
    <xf numFmtId="0" fontId="4" fillId="0" borderId="0" xfId="0" applyFont="1"/>
    <xf numFmtId="0" fontId="4" fillId="0" borderId="0" xfId="0" applyFont="1" applyFill="1"/>
    <xf numFmtId="49" fontId="5" fillId="0" borderId="0" xfId="0" applyNumberFormat="1" applyFont="1" applyFill="1" applyBorder="1" applyAlignment="1" applyProtection="1">
      <alignment vertical="center"/>
    </xf>
    <xf numFmtId="164" fontId="4" fillId="0" borderId="0" xfId="0" applyNumberFormat="1" applyFont="1"/>
    <xf numFmtId="164" fontId="5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/>
    <xf numFmtId="164" fontId="7" fillId="0" borderId="0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vertical="center"/>
    </xf>
    <xf numFmtId="164" fontId="4" fillId="0" borderId="0" xfId="0" applyNumberFormat="1" applyFont="1" applyFill="1"/>
    <xf numFmtId="0" fontId="8" fillId="2" borderId="0" xfId="0" applyFont="1" applyFill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zoomScale="70" zoomScaleNormal="70" workbookViewId="0">
      <selection sqref="A1:XFD1"/>
    </sheetView>
  </sheetViews>
  <sheetFormatPr baseColWidth="10" defaultRowHeight="15" x14ac:dyDescent="0.25"/>
  <cols>
    <col min="2" max="2" width="24.5703125" style="14" customWidth="1"/>
    <col min="3" max="3" width="11.7109375" bestFit="1" customWidth="1"/>
    <col min="4" max="4" width="18.42578125" customWidth="1"/>
    <col min="5" max="6" width="19.42578125" bestFit="1" customWidth="1"/>
    <col min="7" max="8" width="19.85546875" customWidth="1"/>
  </cols>
  <sheetData>
    <row r="1" spans="1:8" s="13" customFormat="1" ht="18.75" x14ac:dyDescent="0.3">
      <c r="A1" s="13" t="s">
        <v>100</v>
      </c>
    </row>
    <row r="2" spans="1:8" ht="23.25" x14ac:dyDescent="0.35">
      <c r="A2" s="2" t="s">
        <v>0</v>
      </c>
      <c r="B2" s="4"/>
      <c r="C2" s="4" t="s">
        <v>16</v>
      </c>
      <c r="D2" s="4" t="s">
        <v>45</v>
      </c>
      <c r="E2" s="4" t="s">
        <v>38</v>
      </c>
      <c r="F2" s="4" t="s">
        <v>46</v>
      </c>
      <c r="G2" s="4" t="s">
        <v>47</v>
      </c>
      <c r="H2" s="5" t="s">
        <v>17</v>
      </c>
    </row>
    <row r="3" spans="1:8" ht="15.75" x14ac:dyDescent="0.25">
      <c r="A3" s="6" t="s">
        <v>48</v>
      </c>
      <c r="B3" s="6" t="s">
        <v>4</v>
      </c>
      <c r="C3" s="10">
        <v>20.66</v>
      </c>
      <c r="D3" s="7">
        <f>POWER(2,40-C3)</f>
        <v>663620.99313949025</v>
      </c>
      <c r="E3" s="7">
        <f>AVERAGE(D3:D4)</f>
        <v>663094.17122666189</v>
      </c>
      <c r="F3" s="7">
        <v>25764157.471756268</v>
      </c>
      <c r="G3" s="4">
        <f>E3/F3</f>
        <v>2.5737079582500343E-2</v>
      </c>
      <c r="H3" s="5">
        <f>G3/G3</f>
        <v>1</v>
      </c>
    </row>
    <row r="4" spans="1:8" ht="15.75" x14ac:dyDescent="0.25">
      <c r="A4" s="6" t="s">
        <v>18</v>
      </c>
      <c r="B4" s="6" t="s">
        <v>4</v>
      </c>
      <c r="C4" s="8">
        <v>20.6622924150263</v>
      </c>
      <c r="D4" s="7">
        <f>POWER(2,40-C4)</f>
        <v>662567.34931383352</v>
      </c>
      <c r="E4" s="4"/>
      <c r="F4" s="4"/>
      <c r="G4" s="4"/>
      <c r="H4" s="5"/>
    </row>
    <row r="5" spans="1:8" ht="15.75" x14ac:dyDescent="0.25">
      <c r="A5" s="6" t="s">
        <v>19</v>
      </c>
      <c r="B5" s="6" t="s">
        <v>5</v>
      </c>
      <c r="C5" s="8">
        <v>19.3493910735186</v>
      </c>
      <c r="D5" s="7">
        <f>POWER(2,40-C5)</f>
        <v>1646086.7366379853</v>
      </c>
      <c r="E5" s="7">
        <f>AVERAGE(D5:D6)</f>
        <v>1549587.2467183974</v>
      </c>
      <c r="F5" s="7">
        <v>17053308.778588034</v>
      </c>
      <c r="G5" s="4">
        <f>E5/F5</f>
        <v>9.0867248510977758E-2</v>
      </c>
      <c r="H5" s="5">
        <f>G5/G3</f>
        <v>3.5305967104660154</v>
      </c>
    </row>
    <row r="6" spans="1:8" ht="15.75" x14ac:dyDescent="0.25">
      <c r="A6" s="6" t="s">
        <v>20</v>
      </c>
      <c r="B6" s="6" t="s">
        <v>5</v>
      </c>
      <c r="C6" s="8">
        <v>19.529309595925799</v>
      </c>
      <c r="D6" s="7">
        <f t="shared" ref="D6:D20" si="0">POWER(2,40-C6)</f>
        <v>1453087.7567988096</v>
      </c>
      <c r="E6" s="4"/>
      <c r="F6" s="4"/>
      <c r="G6" s="4"/>
      <c r="H6" s="5"/>
    </row>
    <row r="7" spans="1:8" ht="15.75" x14ac:dyDescent="0.25">
      <c r="A7" s="6" t="s">
        <v>21</v>
      </c>
      <c r="B7" s="6" t="s">
        <v>6</v>
      </c>
      <c r="C7" s="8">
        <v>20.627076204019801</v>
      </c>
      <c r="D7" s="7">
        <f t="shared" si="0"/>
        <v>678939.64083605295</v>
      </c>
      <c r="E7" s="7">
        <f>AVERAGE(D7:D8)</f>
        <v>703297.39366546494</v>
      </c>
      <c r="F7" s="7">
        <v>37429778.71753332</v>
      </c>
      <c r="G7" s="4">
        <f>E7/F7</f>
        <v>1.8789782300690377E-2</v>
      </c>
      <c r="H7" s="5">
        <f>G7/G3</f>
        <v>0.73006660450575334</v>
      </c>
    </row>
    <row r="8" spans="1:8" ht="15.75" x14ac:dyDescent="0.25">
      <c r="A8" s="6" t="s">
        <v>22</v>
      </c>
      <c r="B8" s="6" t="s">
        <v>6</v>
      </c>
      <c r="C8" s="8">
        <v>20.527104641507499</v>
      </c>
      <c r="D8" s="7">
        <f t="shared" si="0"/>
        <v>727655.14649487694</v>
      </c>
      <c r="E8" s="4"/>
      <c r="F8" s="4"/>
      <c r="G8" s="4"/>
      <c r="H8" s="5"/>
    </row>
    <row r="9" spans="1:8" ht="15.75" x14ac:dyDescent="0.25">
      <c r="A9" s="6" t="s">
        <v>23</v>
      </c>
      <c r="B9" s="6" t="s">
        <v>7</v>
      </c>
      <c r="C9" s="8">
        <v>20.395413362435701</v>
      </c>
      <c r="D9" s="7">
        <f t="shared" si="0"/>
        <v>797202.4606015333</v>
      </c>
      <c r="E9" s="7">
        <f>AVERAGE(D9:D10)</f>
        <v>808235.50404871395</v>
      </c>
      <c r="F9" s="7">
        <v>21415499.05977089</v>
      </c>
      <c r="G9" s="4">
        <f>E9/F9</f>
        <v>3.7740680326567216E-2</v>
      </c>
      <c r="H9" s="5">
        <f>G9/G3</f>
        <v>1.4663932714506038</v>
      </c>
    </row>
    <row r="10" spans="1:8" ht="15.75" x14ac:dyDescent="0.25">
      <c r="A10" s="6" t="s">
        <v>24</v>
      </c>
      <c r="B10" s="6" t="s">
        <v>25</v>
      </c>
      <c r="C10" s="8">
        <v>20.356023096119898</v>
      </c>
      <c r="D10" s="7">
        <f t="shared" si="0"/>
        <v>819268.5474958946</v>
      </c>
      <c r="E10" s="7"/>
      <c r="F10" s="4"/>
      <c r="G10" s="4"/>
      <c r="H10" s="5"/>
    </row>
    <row r="11" spans="1:8" ht="15.75" x14ac:dyDescent="0.25">
      <c r="A11" s="6" t="s">
        <v>26</v>
      </c>
      <c r="B11" s="6" t="s">
        <v>8</v>
      </c>
      <c r="C11" s="8">
        <v>21.435541396623101</v>
      </c>
      <c r="D11" s="7">
        <f t="shared" si="0"/>
        <v>387667.05306191114</v>
      </c>
      <c r="E11" s="7">
        <f>AVERAGE(D11:D12)</f>
        <v>440277.71457166458</v>
      </c>
      <c r="F11" s="4">
        <v>22197924.827599257</v>
      </c>
      <c r="G11" s="4">
        <f>E11/F11</f>
        <v>1.9834183509994406E-2</v>
      </c>
      <c r="H11" s="5">
        <f>G11/G3</f>
        <v>0.77064623615961658</v>
      </c>
    </row>
    <row r="12" spans="1:8" ht="15.75" x14ac:dyDescent="0.25">
      <c r="A12" s="6" t="s">
        <v>27</v>
      </c>
      <c r="B12" s="6" t="s">
        <v>8</v>
      </c>
      <c r="C12" s="8">
        <v>21.0890985676164</v>
      </c>
      <c r="D12" s="7">
        <f>POWER(2,40-C12)</f>
        <v>492888.37608141795</v>
      </c>
      <c r="E12" s="7"/>
      <c r="F12" s="4"/>
      <c r="G12" s="4"/>
      <c r="H12" s="5" t="s">
        <v>28</v>
      </c>
    </row>
    <row r="13" spans="1:8" ht="15.75" x14ac:dyDescent="0.25">
      <c r="A13" s="6" t="s">
        <v>29</v>
      </c>
      <c r="B13" s="6" t="s">
        <v>9</v>
      </c>
      <c r="C13" s="8">
        <v>20.187966144148199</v>
      </c>
      <c r="D13" s="7">
        <f t="shared" si="0"/>
        <v>920484.4700870096</v>
      </c>
      <c r="E13" s="7">
        <f>AVERAGE(D13:D14)</f>
        <v>1133841.171469793</v>
      </c>
      <c r="F13" s="9">
        <v>19955969.67383359</v>
      </c>
      <c r="G13" s="4">
        <f>E13/F13</f>
        <v>5.6817142439161632E-2</v>
      </c>
      <c r="H13" s="5">
        <f>G13/G3</f>
        <v>2.2075986615744023</v>
      </c>
    </row>
    <row r="14" spans="1:8" ht="15.75" x14ac:dyDescent="0.25">
      <c r="A14" s="6" t="s">
        <v>30</v>
      </c>
      <c r="B14" s="6" t="s">
        <v>9</v>
      </c>
      <c r="C14" s="8">
        <v>19.638469665089001</v>
      </c>
      <c r="D14" s="7">
        <f t="shared" si="0"/>
        <v>1347197.8728525764</v>
      </c>
      <c r="E14" s="4"/>
      <c r="F14" s="4"/>
      <c r="G14" s="4"/>
      <c r="H14" s="5"/>
    </row>
    <row r="15" spans="1:8" ht="15.75" x14ac:dyDescent="0.25">
      <c r="A15" s="6" t="s">
        <v>31</v>
      </c>
      <c r="B15" s="6" t="s">
        <v>32</v>
      </c>
      <c r="C15" s="8">
        <v>21.114578517667599</v>
      </c>
      <c r="D15" s="7">
        <f t="shared" si="0"/>
        <v>484259.72039729264</v>
      </c>
      <c r="E15" s="7">
        <f>AVERAGE(D15:D16)</f>
        <v>571942.31766249682</v>
      </c>
      <c r="F15" s="4">
        <v>18836167.618680462</v>
      </c>
      <c r="G15" s="4">
        <f>E15/F15</f>
        <v>3.0364049059283287E-2</v>
      </c>
      <c r="H15" s="5">
        <f>G15/G3</f>
        <v>1.1797783412819303</v>
      </c>
    </row>
    <row r="16" spans="1:8" ht="15.75" x14ac:dyDescent="0.25">
      <c r="A16" s="6" t="s">
        <v>33</v>
      </c>
      <c r="B16" s="6" t="s">
        <v>34</v>
      </c>
      <c r="C16" s="8">
        <v>20.668713633210199</v>
      </c>
      <c r="D16" s="7">
        <f t="shared" si="0"/>
        <v>659624.91492770088</v>
      </c>
      <c r="E16" s="7"/>
      <c r="F16" s="7"/>
      <c r="G16" s="4"/>
      <c r="H16" s="5"/>
    </row>
    <row r="17" spans="1:8" ht="15.75" x14ac:dyDescent="0.25">
      <c r="A17" s="6" t="s">
        <v>40</v>
      </c>
      <c r="B17" s="6" t="s">
        <v>41</v>
      </c>
      <c r="C17" s="8">
        <v>21.030789548063598</v>
      </c>
      <c r="D17" s="7">
        <f t="shared" si="0"/>
        <v>513217.36209824751</v>
      </c>
      <c r="E17" s="7">
        <f>AVERAGE(D17:D18)</f>
        <v>604570.46603988763</v>
      </c>
      <c r="F17" s="4">
        <v>24686418.575835623</v>
      </c>
      <c r="G17" s="4">
        <f>E17/F17</f>
        <v>2.4490003042874485E-2</v>
      </c>
      <c r="H17" s="5">
        <f>G17/G3</f>
        <v>0.95154553042320333</v>
      </c>
    </row>
    <row r="18" spans="1:8" ht="15.75" x14ac:dyDescent="0.25">
      <c r="A18" s="6" t="s">
        <v>42</v>
      </c>
      <c r="B18" s="6" t="s">
        <v>41</v>
      </c>
      <c r="C18" s="8">
        <v>20.591430655212399</v>
      </c>
      <c r="D18" s="7">
        <f t="shared" si="0"/>
        <v>695923.56998152775</v>
      </c>
      <c r="E18" s="7"/>
      <c r="F18" s="7"/>
      <c r="G18" s="4"/>
      <c r="H18" s="5"/>
    </row>
    <row r="19" spans="1:8" ht="15.75" x14ac:dyDescent="0.25">
      <c r="A19" s="6" t="s">
        <v>43</v>
      </c>
      <c r="B19" s="6" t="s">
        <v>37</v>
      </c>
      <c r="C19" s="8">
        <v>19.907382565147799</v>
      </c>
      <c r="D19" s="7">
        <f t="shared" si="0"/>
        <v>1118099.7214834981</v>
      </c>
      <c r="E19" s="7">
        <f>AVERAGE(D19:D20)</f>
        <v>1156599.8591280226</v>
      </c>
      <c r="F19" s="4">
        <v>28962191.064196952</v>
      </c>
      <c r="G19" s="4">
        <f>E19/F19</f>
        <v>3.9934819039220096E-2</v>
      </c>
      <c r="H19" s="5">
        <f>G19/G3</f>
        <v>1.5516453182346825</v>
      </c>
    </row>
    <row r="20" spans="1:8" ht="15.75" x14ac:dyDescent="0.25">
      <c r="A20" s="6" t="s">
        <v>44</v>
      </c>
      <c r="B20" s="6" t="s">
        <v>37</v>
      </c>
      <c r="C20" s="8">
        <v>19.811300093798501</v>
      </c>
      <c r="D20" s="7">
        <f t="shared" si="0"/>
        <v>1195099.996772547</v>
      </c>
      <c r="E20" s="7"/>
      <c r="F20" s="7"/>
      <c r="G20" s="4"/>
      <c r="H20" s="5"/>
    </row>
    <row r="23" spans="1:8" ht="15.75" x14ac:dyDescent="0.25">
      <c r="A23" s="3" t="s">
        <v>10</v>
      </c>
      <c r="B23" s="4"/>
      <c r="C23" s="4" t="s">
        <v>16</v>
      </c>
      <c r="D23" s="4" t="s">
        <v>45</v>
      </c>
      <c r="E23" s="4" t="s">
        <v>38</v>
      </c>
      <c r="F23" s="4" t="s">
        <v>46</v>
      </c>
      <c r="G23" s="4" t="s">
        <v>47</v>
      </c>
      <c r="H23" s="5" t="s">
        <v>17</v>
      </c>
    </row>
    <row r="24" spans="1:8" ht="15.75" x14ac:dyDescent="0.25">
      <c r="A24" s="6" t="s">
        <v>49</v>
      </c>
      <c r="B24" s="6" t="s">
        <v>4</v>
      </c>
      <c r="C24" s="8">
        <v>23.557953356239</v>
      </c>
      <c r="D24" s="7">
        <f>POWER(2,40-C24)</f>
        <v>89032.635611046193</v>
      </c>
      <c r="E24" s="7">
        <f>AVERAGE(D24:D25)</f>
        <v>89846.440784553575</v>
      </c>
      <c r="F24" s="4">
        <v>25764157.471756268</v>
      </c>
      <c r="G24" s="4">
        <f>E24/F24</f>
        <v>3.4872648516857943E-3</v>
      </c>
      <c r="H24" s="5">
        <f>G24/G24</f>
        <v>1</v>
      </c>
    </row>
    <row r="25" spans="1:8" ht="15.75" x14ac:dyDescent="0.25">
      <c r="A25" s="6" t="s">
        <v>50</v>
      </c>
      <c r="B25" s="6" t="s">
        <v>4</v>
      </c>
      <c r="C25" s="8">
        <v>23.531817545240401</v>
      </c>
      <c r="D25" s="7">
        <f>POWER(2,40-C25)</f>
        <v>90660.245958060957</v>
      </c>
      <c r="E25" s="4"/>
      <c r="F25" s="4"/>
      <c r="G25" s="4"/>
      <c r="H25" s="5"/>
    </row>
    <row r="26" spans="1:8" ht="15.75" x14ac:dyDescent="0.25">
      <c r="A26" s="6" t="s">
        <v>51</v>
      </c>
      <c r="B26" s="6" t="s">
        <v>5</v>
      </c>
      <c r="C26" s="8">
        <v>23.798156725704001</v>
      </c>
      <c r="D26" s="7">
        <f>POWER(2,40-C26)</f>
        <v>75377.340537339289</v>
      </c>
      <c r="E26" s="7">
        <f>AVERAGE(D26:D27)</f>
        <v>77198.245827329345</v>
      </c>
      <c r="F26" s="4">
        <v>17053308.778588034</v>
      </c>
      <c r="G26" s="4">
        <f>E26/F26</f>
        <v>4.526877852833973E-3</v>
      </c>
      <c r="H26" s="5">
        <f>G26/G24</f>
        <v>1.2981170187419562</v>
      </c>
    </row>
    <row r="27" spans="1:8" ht="15.75" x14ac:dyDescent="0.25">
      <c r="A27" s="6" t="s">
        <v>52</v>
      </c>
      <c r="B27" s="6" t="s">
        <v>5</v>
      </c>
      <c r="C27" s="8">
        <v>23.730085272558298</v>
      </c>
      <c r="D27" s="7">
        <f t="shared" ref="D27:D32" si="1">POWER(2,40-C27)</f>
        <v>79019.151117319401</v>
      </c>
      <c r="E27" s="4"/>
      <c r="F27" s="4"/>
      <c r="G27" s="4"/>
      <c r="H27" s="5"/>
    </row>
    <row r="28" spans="1:8" ht="15.75" x14ac:dyDescent="0.25">
      <c r="A28" s="6" t="s">
        <v>53</v>
      </c>
      <c r="B28" s="6" t="s">
        <v>6</v>
      </c>
      <c r="C28" s="8">
        <v>21.302880753278998</v>
      </c>
      <c r="D28" s="7">
        <f t="shared" si="1"/>
        <v>425004.69311017031</v>
      </c>
      <c r="E28" s="7">
        <f>AVERAGE(D28:D29)</f>
        <v>422144.8807313682</v>
      </c>
      <c r="F28" s="4">
        <v>37429778.71753332</v>
      </c>
      <c r="G28" s="4">
        <f>E28/F28</f>
        <v>1.1278316228292899E-2</v>
      </c>
      <c r="H28" s="5">
        <f>G28/G24</f>
        <v>3.2341438657407386</v>
      </c>
    </row>
    <row r="29" spans="1:8" ht="15.75" x14ac:dyDescent="0.25">
      <c r="A29" s="6" t="s">
        <v>54</v>
      </c>
      <c r="B29" s="6" t="s">
        <v>6</v>
      </c>
      <c r="C29" s="8">
        <v>21.322428071952402</v>
      </c>
      <c r="D29" s="7">
        <f t="shared" si="1"/>
        <v>419285.0683525661</v>
      </c>
      <c r="E29" s="4"/>
      <c r="F29" s="4"/>
      <c r="G29" s="4"/>
      <c r="H29" s="5"/>
    </row>
    <row r="30" spans="1:8" ht="15.75" x14ac:dyDescent="0.25">
      <c r="A30" s="6" t="s">
        <v>55</v>
      </c>
      <c r="B30" s="6" t="s">
        <v>25</v>
      </c>
      <c r="C30" s="8">
        <v>22.746615180367201</v>
      </c>
      <c r="D30" s="7">
        <f t="shared" si="1"/>
        <v>156237.88722664889</v>
      </c>
      <c r="E30" s="7">
        <f>AVERAGE(D30:D31)</f>
        <v>152990.39538870807</v>
      </c>
      <c r="F30" s="4">
        <v>21415499.05977089</v>
      </c>
      <c r="G30" s="4">
        <f>E30/F30</f>
        <v>7.1439098832910795E-3</v>
      </c>
      <c r="H30" s="5">
        <f>G30/G24</f>
        <v>2.0485710684801042</v>
      </c>
    </row>
    <row r="31" spans="1:8" ht="15.75" x14ac:dyDescent="0.25">
      <c r="A31" s="6" t="s">
        <v>56</v>
      </c>
      <c r="B31" s="6" t="s">
        <v>25</v>
      </c>
      <c r="C31" s="8">
        <v>22.807871891528801</v>
      </c>
      <c r="D31" s="7">
        <f t="shared" si="1"/>
        <v>149742.90355076725</v>
      </c>
      <c r="E31" s="7"/>
      <c r="F31" s="4"/>
      <c r="G31" s="4"/>
      <c r="H31" s="5"/>
    </row>
    <row r="32" spans="1:8" ht="15.75" x14ac:dyDescent="0.25">
      <c r="A32" s="6" t="s">
        <v>57</v>
      </c>
      <c r="B32" s="6" t="s">
        <v>8</v>
      </c>
      <c r="C32" s="8">
        <v>23.5975655162474</v>
      </c>
      <c r="D32" s="7">
        <f t="shared" si="1"/>
        <v>86621.316804106347</v>
      </c>
      <c r="E32" s="7">
        <f>AVERAGE(D32:D33)</f>
        <v>86824.485013592581</v>
      </c>
      <c r="F32" s="4">
        <v>22197924.827599257</v>
      </c>
      <c r="G32" s="4">
        <f>E32/F32</f>
        <v>3.9113784593792951E-3</v>
      </c>
      <c r="H32" s="5">
        <f>G32/G24</f>
        <v>1.1216178368237439</v>
      </c>
    </row>
    <row r="33" spans="1:8" ht="15.75" x14ac:dyDescent="0.25">
      <c r="A33" s="6" t="s">
        <v>58</v>
      </c>
      <c r="B33" s="6" t="s">
        <v>8</v>
      </c>
      <c r="C33" s="8">
        <v>23.5908137272048</v>
      </c>
      <c r="D33" s="7">
        <f>POWER(2,40-C33)</f>
        <v>87027.653223078814</v>
      </c>
      <c r="E33" s="7"/>
      <c r="F33" s="4"/>
      <c r="G33" s="4"/>
      <c r="H33" s="5" t="s">
        <v>28</v>
      </c>
    </row>
    <row r="34" spans="1:8" ht="15.75" x14ac:dyDescent="0.25">
      <c r="A34" s="6" t="s">
        <v>59</v>
      </c>
      <c r="B34" s="6" t="s">
        <v>9</v>
      </c>
      <c r="C34" s="8">
        <v>23.917842813245599</v>
      </c>
      <c r="D34" s="7">
        <f t="shared" ref="D34:D41" si="2">POWER(2,40-C34)</f>
        <v>69376.391695324608</v>
      </c>
      <c r="E34" s="7">
        <f>AVERAGE(D34:D35)</f>
        <v>63833.077470488221</v>
      </c>
      <c r="F34" s="4">
        <v>19955969.67383359</v>
      </c>
      <c r="G34" s="4">
        <f>E34/F34</f>
        <v>3.1986958546137002E-3</v>
      </c>
      <c r="H34" s="5">
        <f>G34/G24</f>
        <v>0.91725062209353103</v>
      </c>
    </row>
    <row r="35" spans="1:8" ht="15.75" x14ac:dyDescent="0.25">
      <c r="A35" s="6" t="s">
        <v>60</v>
      </c>
      <c r="B35" s="6" t="s">
        <v>9</v>
      </c>
      <c r="C35" s="8">
        <v>24.1690450785594</v>
      </c>
      <c r="D35" s="7">
        <f t="shared" si="2"/>
        <v>58289.763245651833</v>
      </c>
      <c r="E35" s="4"/>
      <c r="F35" s="4"/>
      <c r="G35" s="4"/>
      <c r="H35" s="5"/>
    </row>
    <row r="36" spans="1:8" ht="15.75" x14ac:dyDescent="0.25">
      <c r="A36" s="6" t="s">
        <v>61</v>
      </c>
      <c r="B36" s="6" t="s">
        <v>34</v>
      </c>
      <c r="C36" s="8">
        <v>23.794291411823501</v>
      </c>
      <c r="D36" s="7">
        <f t="shared" si="2"/>
        <v>75579.564657971147</v>
      </c>
      <c r="E36" s="7">
        <f>AVERAGE(D36:D37)</f>
        <v>81778.247496140204</v>
      </c>
      <c r="F36" s="4">
        <v>18836167.618680462</v>
      </c>
      <c r="G36" s="4">
        <f>E36/F36</f>
        <v>4.3415544579799743E-3</v>
      </c>
      <c r="H36" s="5">
        <f>G36/G24</f>
        <v>1.2449741108368078</v>
      </c>
    </row>
    <row r="37" spans="1:8" ht="15.75" x14ac:dyDescent="0.25">
      <c r="A37" s="6" t="s">
        <v>62</v>
      </c>
      <c r="B37" s="6" t="s">
        <v>34</v>
      </c>
      <c r="C37" s="8">
        <v>23.5751623564238</v>
      </c>
      <c r="D37" s="7">
        <f t="shared" si="2"/>
        <v>87976.930334309262</v>
      </c>
      <c r="E37" s="7"/>
      <c r="F37" s="4"/>
      <c r="G37" s="4"/>
      <c r="H37" s="5"/>
    </row>
    <row r="38" spans="1:8" ht="15.75" x14ac:dyDescent="0.25">
      <c r="A38" s="6" t="s">
        <v>63</v>
      </c>
      <c r="B38" s="6" t="s">
        <v>41</v>
      </c>
      <c r="C38" s="8">
        <v>23.6407721028447</v>
      </c>
      <c r="D38" s="7">
        <f t="shared" si="2"/>
        <v>84065.597278715475</v>
      </c>
      <c r="E38" s="7">
        <f>AVERAGE(D38:D39)</f>
        <v>83917.908004789802</v>
      </c>
      <c r="F38" s="4">
        <v>24686418.575835623</v>
      </c>
      <c r="G38" s="4">
        <f>E38/F38</f>
        <v>3.3993553073321499E-3</v>
      </c>
      <c r="H38" s="5">
        <f>G38/G24</f>
        <v>0.9747912624671603</v>
      </c>
    </row>
    <row r="39" spans="1:8" ht="15.75" x14ac:dyDescent="0.25">
      <c r="A39" s="6" t="s">
        <v>64</v>
      </c>
      <c r="B39" s="6" t="s">
        <v>41</v>
      </c>
      <c r="C39" s="8">
        <v>23.645850179935401</v>
      </c>
      <c r="D39" s="7">
        <f t="shared" si="2"/>
        <v>83770.21873086413</v>
      </c>
      <c r="E39" s="7"/>
      <c r="F39" s="4"/>
      <c r="G39" s="4"/>
      <c r="H39" s="5"/>
    </row>
    <row r="40" spans="1:8" ht="15.75" x14ac:dyDescent="0.25">
      <c r="A40" s="6" t="s">
        <v>65</v>
      </c>
      <c r="B40" s="6" t="s">
        <v>37</v>
      </c>
      <c r="C40" s="8">
        <v>22.794506891388799</v>
      </c>
      <c r="D40" s="7">
        <f t="shared" si="2"/>
        <v>151136.55401746641</v>
      </c>
      <c r="E40" s="7">
        <f>AVERAGE(D40:D41)</f>
        <v>158103.99797173904</v>
      </c>
      <c r="F40" s="4">
        <v>28962191.064196952</v>
      </c>
      <c r="G40" s="4">
        <f>E40/F40</f>
        <v>5.4589791781046266E-3</v>
      </c>
      <c r="H40" s="5">
        <f>G40/G24</f>
        <v>1.5654042380708988</v>
      </c>
    </row>
    <row r="41" spans="1:8" ht="15.75" x14ac:dyDescent="0.25">
      <c r="A41" s="6" t="s">
        <v>66</v>
      </c>
      <c r="B41" s="6" t="s">
        <v>37</v>
      </c>
      <c r="C41" s="8">
        <v>22.667268976211201</v>
      </c>
      <c r="D41" s="7">
        <f t="shared" si="2"/>
        <v>165071.44192601164</v>
      </c>
      <c r="E41" s="7"/>
      <c r="F41" s="4"/>
      <c r="G41" s="4"/>
      <c r="H41" s="4"/>
    </row>
    <row r="43" spans="1:8" ht="15.75" x14ac:dyDescent="0.25">
      <c r="A43" s="3" t="s">
        <v>11</v>
      </c>
      <c r="B43" s="4"/>
      <c r="C43" s="4" t="s">
        <v>16</v>
      </c>
      <c r="D43" s="4" t="s">
        <v>45</v>
      </c>
      <c r="E43" s="4" t="s">
        <v>38</v>
      </c>
      <c r="F43" s="4" t="s">
        <v>46</v>
      </c>
      <c r="G43" s="4" t="s">
        <v>47</v>
      </c>
      <c r="H43" s="5" t="s">
        <v>17</v>
      </c>
    </row>
    <row r="44" spans="1:8" ht="15.75" x14ac:dyDescent="0.25">
      <c r="A44" s="6" t="s">
        <v>35</v>
      </c>
      <c r="B44" s="6" t="s">
        <v>4</v>
      </c>
      <c r="C44" s="10">
        <v>22.033893652445201</v>
      </c>
      <c r="D44" s="7">
        <f>POWER(2,40-C44)</f>
        <v>256057.1550477506</v>
      </c>
      <c r="E44" s="7">
        <f>AVERAGE(D44:D45)</f>
        <v>269197.97171430918</v>
      </c>
      <c r="F44" s="7">
        <v>25764157.471756268</v>
      </c>
      <c r="G44" s="4">
        <f>E44/F44</f>
        <v>1.0448545503939538E-2</v>
      </c>
      <c r="H44" s="5">
        <f>G44/G44</f>
        <v>1</v>
      </c>
    </row>
    <row r="45" spans="1:8" ht="15.75" x14ac:dyDescent="0.25">
      <c r="A45" s="6" t="s">
        <v>18</v>
      </c>
      <c r="B45" s="6" t="s">
        <v>4</v>
      </c>
      <c r="C45" s="8">
        <v>21.892932182249901</v>
      </c>
      <c r="D45" s="7">
        <f>POWER(2,40-C45)</f>
        <v>282338.7883808678</v>
      </c>
      <c r="E45" s="4"/>
      <c r="F45" s="4"/>
      <c r="G45" s="4"/>
      <c r="H45" s="5"/>
    </row>
    <row r="46" spans="1:8" ht="15.75" x14ac:dyDescent="0.25">
      <c r="A46" s="6" t="s">
        <v>19</v>
      </c>
      <c r="B46" s="6" t="s">
        <v>5</v>
      </c>
      <c r="C46" s="8">
        <v>21.958968991189401</v>
      </c>
      <c r="D46" s="7">
        <f>POWER(2,40-C46)</f>
        <v>269706.54543514177</v>
      </c>
      <c r="E46" s="7">
        <f>AVERAGE(D46:D47)</f>
        <v>254644.71978770435</v>
      </c>
      <c r="F46" s="7">
        <v>17053308.778588034</v>
      </c>
      <c r="G46" s="4">
        <f>E46/F46</f>
        <v>1.4932276374860094E-2</v>
      </c>
      <c r="H46" s="5">
        <f>G46/G44</f>
        <v>1.4291248833849652</v>
      </c>
    </row>
    <row r="47" spans="1:8" ht="15.75" x14ac:dyDescent="0.25">
      <c r="A47" s="6" t="s">
        <v>20</v>
      </c>
      <c r="B47" s="6" t="s">
        <v>5</v>
      </c>
      <c r="C47" s="8">
        <v>22.129834620024099</v>
      </c>
      <c r="D47" s="7">
        <f t="shared" ref="D47:D52" si="3">POWER(2,40-C47)</f>
        <v>239582.8941402669</v>
      </c>
      <c r="E47" s="4"/>
      <c r="F47" s="4"/>
      <c r="G47" s="4"/>
      <c r="H47" s="5"/>
    </row>
    <row r="48" spans="1:8" ht="15.75" x14ac:dyDescent="0.25">
      <c r="A48" s="6" t="s">
        <v>21</v>
      </c>
      <c r="B48" s="6" t="s">
        <v>6</v>
      </c>
      <c r="C48" s="8">
        <v>22.209264221487199</v>
      </c>
      <c r="D48" s="7">
        <f t="shared" si="3"/>
        <v>226748.86103436971</v>
      </c>
      <c r="E48" s="7">
        <f>AVERAGE(D48:D49)</f>
        <v>225499.62634930789</v>
      </c>
      <c r="F48" s="7">
        <v>37429778.71753332</v>
      </c>
      <c r="G48" s="4">
        <f>E48/F48</f>
        <v>6.0246048487504564E-3</v>
      </c>
      <c r="H48" s="5">
        <f>G48/G44</f>
        <v>0.57659746483172503</v>
      </c>
    </row>
    <row r="49" spans="1:8" ht="15.75" x14ac:dyDescent="0.25">
      <c r="A49" s="6" t="s">
        <v>22</v>
      </c>
      <c r="B49" s="6" t="s">
        <v>6</v>
      </c>
      <c r="C49" s="8">
        <v>22.2252490206792</v>
      </c>
      <c r="D49" s="7">
        <f t="shared" si="3"/>
        <v>224250.39166424607</v>
      </c>
      <c r="E49" s="4"/>
      <c r="F49" s="4"/>
      <c r="G49" s="4"/>
      <c r="H49" s="5"/>
    </row>
    <row r="50" spans="1:8" ht="15.75" x14ac:dyDescent="0.25">
      <c r="A50" s="6" t="s">
        <v>23</v>
      </c>
      <c r="B50" s="6" t="s">
        <v>7</v>
      </c>
      <c r="C50" s="8">
        <v>21.604497964888001</v>
      </c>
      <c r="D50" s="7">
        <f t="shared" si="3"/>
        <v>344824.32748118136</v>
      </c>
      <c r="E50" s="7">
        <f>AVERAGE(D50:D51)</f>
        <v>342349.23803521553</v>
      </c>
      <c r="F50" s="7">
        <v>21415499.05977089</v>
      </c>
      <c r="G50" s="4">
        <f>E50/F50</f>
        <v>1.5986049966882167E-2</v>
      </c>
      <c r="H50" s="5">
        <f>G50/G44</f>
        <v>1.5299784990030201</v>
      </c>
    </row>
    <row r="51" spans="1:8" ht="15.75" x14ac:dyDescent="0.25">
      <c r="A51" s="6" t="s">
        <v>24</v>
      </c>
      <c r="B51" s="6" t="s">
        <v>25</v>
      </c>
      <c r="C51" s="8">
        <v>21.625358893370102</v>
      </c>
      <c r="D51" s="7">
        <f t="shared" si="3"/>
        <v>339874.14858924976</v>
      </c>
      <c r="E51" s="7"/>
      <c r="F51" s="4"/>
      <c r="G51" s="4"/>
      <c r="H51" s="5"/>
    </row>
    <row r="52" spans="1:8" ht="15.75" x14ac:dyDescent="0.25">
      <c r="A52" s="6" t="s">
        <v>26</v>
      </c>
      <c r="B52" s="6" t="s">
        <v>8</v>
      </c>
      <c r="C52" s="8">
        <v>23.2770932424427</v>
      </c>
      <c r="D52" s="7">
        <f t="shared" si="3"/>
        <v>108167.43933740695</v>
      </c>
      <c r="E52" s="7">
        <f>AVERAGE(D52:D53)</f>
        <v>108299.26868835912</v>
      </c>
      <c r="F52" s="4">
        <v>22197924.827599257</v>
      </c>
      <c r="G52" s="4">
        <f>E52/F52</f>
        <v>4.8788014884034491E-3</v>
      </c>
      <c r="H52" s="5">
        <f>G52/G44</f>
        <v>0.46693594688025597</v>
      </c>
    </row>
    <row r="53" spans="1:8" ht="15.75" x14ac:dyDescent="0.25">
      <c r="A53" s="6" t="s">
        <v>27</v>
      </c>
      <c r="B53" s="6" t="s">
        <v>8</v>
      </c>
      <c r="C53" s="8">
        <v>23.273580944583198</v>
      </c>
      <c r="D53" s="7">
        <f>POWER(2,40-C53)</f>
        <v>108431.0980393113</v>
      </c>
      <c r="E53" s="7"/>
      <c r="F53" s="4"/>
      <c r="G53" s="4"/>
      <c r="H53" s="5" t="s">
        <v>28</v>
      </c>
    </row>
    <row r="54" spans="1:8" ht="15.75" x14ac:dyDescent="0.25">
      <c r="A54" s="6" t="s">
        <v>29</v>
      </c>
      <c r="B54" s="6" t="s">
        <v>9</v>
      </c>
      <c r="C54" s="8">
        <v>22.373184355860602</v>
      </c>
      <c r="D54" s="7">
        <f t="shared" ref="D54:D61" si="4">POWER(2,40-C54)</f>
        <v>202395.21321356285</v>
      </c>
      <c r="E54" s="7">
        <f>AVERAGE(D54:D55)</f>
        <v>207199.13877751835</v>
      </c>
      <c r="F54" s="9">
        <v>19955969.67383359</v>
      </c>
      <c r="G54" s="4">
        <f>E54/F54</f>
        <v>1.0382814875149833E-2</v>
      </c>
      <c r="H54" s="5">
        <f>G54/G44</f>
        <v>0.99370911207067802</v>
      </c>
    </row>
    <row r="55" spans="1:8" ht="15.75" x14ac:dyDescent="0.25">
      <c r="A55" s="6" t="s">
        <v>30</v>
      </c>
      <c r="B55" s="6" t="s">
        <v>9</v>
      </c>
      <c r="C55" s="8">
        <v>22.306274407575199</v>
      </c>
      <c r="D55" s="7">
        <f t="shared" si="4"/>
        <v>212003.06434147386</v>
      </c>
      <c r="E55" s="4"/>
      <c r="F55" s="4"/>
      <c r="G55" s="4"/>
      <c r="H55" s="5"/>
    </row>
    <row r="56" spans="1:8" ht="15.75" x14ac:dyDescent="0.25">
      <c r="A56" s="6" t="s">
        <v>31</v>
      </c>
      <c r="B56" s="6" t="s">
        <v>32</v>
      </c>
      <c r="C56" s="8">
        <v>22.552120072146799</v>
      </c>
      <c r="D56" s="7">
        <f t="shared" si="4"/>
        <v>178786.70439323876</v>
      </c>
      <c r="E56" s="7">
        <f>AVERAGE(D56:D57)</f>
        <v>201933.09717122433</v>
      </c>
      <c r="F56" s="4">
        <v>18836167.618680462</v>
      </c>
      <c r="G56" s="4">
        <f>E56/F56</f>
        <v>1.0720497994027217E-2</v>
      </c>
      <c r="H56" s="5">
        <f>G56/G44</f>
        <v>1.0260277844399626</v>
      </c>
    </row>
    <row r="57" spans="1:8" ht="15.75" x14ac:dyDescent="0.25">
      <c r="A57" s="6" t="s">
        <v>33</v>
      </c>
      <c r="B57" s="6" t="s">
        <v>34</v>
      </c>
      <c r="C57" s="8">
        <v>22.219924926330801</v>
      </c>
      <c r="D57" s="7">
        <f t="shared" si="4"/>
        <v>225079.48994920991</v>
      </c>
      <c r="E57" s="7"/>
      <c r="F57" s="7"/>
      <c r="G57" s="4"/>
      <c r="H57" s="5"/>
    </row>
    <row r="58" spans="1:8" ht="15.75" x14ac:dyDescent="0.25">
      <c r="A58" s="6" t="s">
        <v>40</v>
      </c>
      <c r="B58" s="6" t="s">
        <v>41</v>
      </c>
      <c r="C58" s="8">
        <v>22.409747043349402</v>
      </c>
      <c r="D58" s="7">
        <f t="shared" si="4"/>
        <v>197330.29778602064</v>
      </c>
      <c r="E58" s="7">
        <f>AVERAGE(D58:D59)</f>
        <v>207341.42664483422</v>
      </c>
      <c r="F58" s="4">
        <v>24686418.575835623</v>
      </c>
      <c r="G58" s="4">
        <f>E58/F58</f>
        <v>8.3990079811654423E-3</v>
      </c>
      <c r="H58" s="5">
        <f>G58/G44</f>
        <v>0.80384470527487928</v>
      </c>
    </row>
    <row r="59" spans="1:8" ht="15.75" x14ac:dyDescent="0.25">
      <c r="A59" s="6" t="s">
        <v>42</v>
      </c>
      <c r="B59" s="6" t="s">
        <v>41</v>
      </c>
      <c r="C59" s="8">
        <v>22.2703224674868</v>
      </c>
      <c r="D59" s="7">
        <f t="shared" si="4"/>
        <v>217352.5555036478</v>
      </c>
      <c r="E59" s="7"/>
      <c r="F59" s="7"/>
      <c r="G59" s="4"/>
      <c r="H59" s="5"/>
    </row>
    <row r="60" spans="1:8" ht="15.75" x14ac:dyDescent="0.25">
      <c r="A60" s="6" t="s">
        <v>43</v>
      </c>
      <c r="B60" s="6" t="s">
        <v>37</v>
      </c>
      <c r="C60" s="8">
        <v>21.963115756695998</v>
      </c>
      <c r="D60" s="7">
        <f t="shared" si="4"/>
        <v>268932.43588767393</v>
      </c>
      <c r="E60" s="7">
        <f>AVERAGE(D60:D61)</f>
        <v>280747.07465095894</v>
      </c>
      <c r="F60" s="4">
        <v>28962191.064196952</v>
      </c>
      <c r="G60" s="4">
        <f>E60/F60</f>
        <v>9.6935716648184934E-3</v>
      </c>
      <c r="H60" s="5">
        <f>G60/G44</f>
        <v>0.92774364251594754</v>
      </c>
    </row>
    <row r="61" spans="1:8" ht="15.75" x14ac:dyDescent="0.25">
      <c r="A61" s="6" t="s">
        <v>44</v>
      </c>
      <c r="B61" s="6" t="s">
        <v>37</v>
      </c>
      <c r="C61" s="8">
        <v>21.841618544471999</v>
      </c>
      <c r="D61" s="7">
        <f t="shared" si="4"/>
        <v>292561.71341424395</v>
      </c>
      <c r="E61" s="7"/>
      <c r="F61" s="7"/>
      <c r="G61" s="4"/>
      <c r="H61" s="5"/>
    </row>
    <row r="64" spans="1:8" ht="15.75" x14ac:dyDescent="0.25">
      <c r="A64" s="3" t="s">
        <v>12</v>
      </c>
      <c r="B64" s="4"/>
      <c r="C64" s="4" t="s">
        <v>16</v>
      </c>
      <c r="D64" s="4" t="s">
        <v>45</v>
      </c>
      <c r="E64" s="4" t="s">
        <v>38</v>
      </c>
      <c r="F64" s="4" t="s">
        <v>46</v>
      </c>
      <c r="G64" s="4" t="s">
        <v>47</v>
      </c>
      <c r="H64" s="5" t="s">
        <v>17</v>
      </c>
    </row>
    <row r="65" spans="1:8" ht="15.75" x14ac:dyDescent="0.25">
      <c r="A65" s="6" t="s">
        <v>35</v>
      </c>
      <c r="B65" s="6" t="s">
        <v>4</v>
      </c>
      <c r="C65" s="10">
        <v>20.647579328115899</v>
      </c>
      <c r="D65" s="7">
        <f>POWER(2,40-C65)</f>
        <v>669359.00583847507</v>
      </c>
      <c r="E65" s="7">
        <f>AVERAGE(D65:D66)</f>
        <v>691907.60816860397</v>
      </c>
      <c r="F65" s="7">
        <v>25764157.471756268</v>
      </c>
      <c r="G65" s="4">
        <f>E65/F65</f>
        <v>2.6855433131360948E-2</v>
      </c>
      <c r="H65" s="5">
        <f>G65/G65</f>
        <v>1</v>
      </c>
    </row>
    <row r="66" spans="1:8" ht="15.75" x14ac:dyDescent="0.25">
      <c r="A66" s="6" t="s">
        <v>18</v>
      </c>
      <c r="B66" s="6" t="s">
        <v>4</v>
      </c>
      <c r="C66" s="8">
        <v>20.553513935281</v>
      </c>
      <c r="D66" s="7">
        <f>POWER(2,40-C66)</f>
        <v>714456.21049873286</v>
      </c>
      <c r="E66" s="4"/>
      <c r="F66" s="4"/>
      <c r="G66" s="4"/>
      <c r="H66" s="5"/>
    </row>
    <row r="67" spans="1:8" ht="15.75" x14ac:dyDescent="0.25">
      <c r="A67" s="6" t="s">
        <v>19</v>
      </c>
      <c r="B67" s="6" t="s">
        <v>5</v>
      </c>
      <c r="C67" s="8">
        <v>21.9330288255019</v>
      </c>
      <c r="D67" s="7">
        <f>POWER(2,40-C67)</f>
        <v>274599.82385655551</v>
      </c>
      <c r="E67" s="7">
        <f>AVERAGE(D67:D68)</f>
        <v>276307.16425426572</v>
      </c>
      <c r="F67" s="7">
        <v>17053308.778588034</v>
      </c>
      <c r="G67" s="4">
        <f>E67/F67</f>
        <v>1.620255446269725E-2</v>
      </c>
      <c r="H67" s="5">
        <f>G67/G65</f>
        <v>0.60332501000612815</v>
      </c>
    </row>
    <row r="68" spans="1:8" ht="15.75" x14ac:dyDescent="0.25">
      <c r="A68" s="6" t="s">
        <v>20</v>
      </c>
      <c r="B68" s="6" t="s">
        <v>5</v>
      </c>
      <c r="C68" s="8">
        <v>21.915199371953999</v>
      </c>
      <c r="D68" s="7">
        <f t="shared" ref="D68:D73" si="5">POWER(2,40-C68)</f>
        <v>278014.50465197599</v>
      </c>
      <c r="E68" s="4"/>
      <c r="F68" s="4"/>
      <c r="G68" s="4"/>
      <c r="H68" s="5"/>
    </row>
    <row r="69" spans="1:8" ht="15.75" x14ac:dyDescent="0.25">
      <c r="A69" s="6" t="s">
        <v>21</v>
      </c>
      <c r="B69" s="6" t="s">
        <v>6</v>
      </c>
      <c r="C69" s="8">
        <v>18.758248390694298</v>
      </c>
      <c r="D69" s="7">
        <f t="shared" si="5"/>
        <v>2479729.9923088183</v>
      </c>
      <c r="E69" s="7">
        <f>AVERAGE(D69:D70)</f>
        <v>2530805.252223474</v>
      </c>
      <c r="F69" s="7">
        <v>37429778.71753332</v>
      </c>
      <c r="G69" s="4">
        <f>E69/F69</f>
        <v>6.7614753250944626E-2</v>
      </c>
      <c r="H69" s="5">
        <f>G69/G65</f>
        <v>2.517730878523281</v>
      </c>
    </row>
    <row r="70" spans="1:8" ht="15.75" x14ac:dyDescent="0.25">
      <c r="A70" s="6" t="s">
        <v>22</v>
      </c>
      <c r="B70" s="6" t="s">
        <v>6</v>
      </c>
      <c r="C70" s="8">
        <v>18.700009195536001</v>
      </c>
      <c r="D70" s="7">
        <f t="shared" si="5"/>
        <v>2581880.5121381301</v>
      </c>
      <c r="E70" s="4"/>
      <c r="F70" s="4"/>
      <c r="G70" s="4"/>
      <c r="H70" s="5"/>
    </row>
    <row r="71" spans="1:8" ht="15.75" x14ac:dyDescent="0.25">
      <c r="A71" s="6" t="s">
        <v>23</v>
      </c>
      <c r="B71" s="6" t="s">
        <v>7</v>
      </c>
      <c r="C71" s="8">
        <v>20.8032951799164</v>
      </c>
      <c r="D71" s="7">
        <f t="shared" si="5"/>
        <v>600874.76979653793</v>
      </c>
      <c r="E71" s="7">
        <f>AVERAGE(D71:D72)</f>
        <v>605185.84537067171</v>
      </c>
      <c r="F71" s="7">
        <v>21415499.05977089</v>
      </c>
      <c r="G71" s="4">
        <f>E71/F71</f>
        <v>2.8259245496992224E-2</v>
      </c>
      <c r="H71" s="5">
        <f>G71/G65</f>
        <v>1.0522729370539159</v>
      </c>
    </row>
    <row r="72" spans="1:8" ht="15.75" x14ac:dyDescent="0.25">
      <c r="A72" s="6" t="s">
        <v>24</v>
      </c>
      <c r="B72" s="6" t="s">
        <v>25</v>
      </c>
      <c r="C72" s="8">
        <v>20.782740592902901</v>
      </c>
      <c r="D72" s="7">
        <f t="shared" si="5"/>
        <v>609496.92094480537</v>
      </c>
      <c r="E72" s="7"/>
      <c r="F72" s="4"/>
      <c r="G72" s="4"/>
      <c r="H72" s="5"/>
    </row>
    <row r="73" spans="1:8" ht="15.75" x14ac:dyDescent="0.25">
      <c r="A73" s="6" t="s">
        <v>26</v>
      </c>
      <c r="B73" s="6" t="s">
        <v>8</v>
      </c>
      <c r="C73" s="8">
        <v>20.1006868612725</v>
      </c>
      <c r="D73" s="7">
        <f t="shared" si="5"/>
        <v>977890.32166214334</v>
      </c>
      <c r="E73" s="7">
        <f>AVERAGE(D73:D74)</f>
        <v>958911.90579006821</v>
      </c>
      <c r="F73" s="4">
        <v>22197924.827599257</v>
      </c>
      <c r="G73" s="4">
        <f>E73/F73</f>
        <v>4.3198268001963323E-2</v>
      </c>
      <c r="H73" s="5">
        <f>G73/G65</f>
        <v>1.6085485492139657</v>
      </c>
    </row>
    <row r="74" spans="1:8" ht="15.75" x14ac:dyDescent="0.25">
      <c r="A74" s="6" t="s">
        <v>27</v>
      </c>
      <c r="B74" s="6" t="s">
        <v>8</v>
      </c>
      <c r="C74" s="8">
        <v>20.157800850858301</v>
      </c>
      <c r="D74" s="7">
        <f>POWER(2,40-C74)</f>
        <v>939933.4899179932</v>
      </c>
      <c r="E74" s="7"/>
      <c r="F74" s="4"/>
      <c r="G74" s="4"/>
      <c r="H74" s="5" t="s">
        <v>28</v>
      </c>
    </row>
    <row r="75" spans="1:8" ht="15.75" x14ac:dyDescent="0.25">
      <c r="A75" s="6" t="s">
        <v>29</v>
      </c>
      <c r="B75" s="6" t="s">
        <v>9</v>
      </c>
      <c r="C75" s="8">
        <v>20.644130619462299</v>
      </c>
      <c r="D75" s="7">
        <f t="shared" ref="D75:D82" si="6">POWER(2,40-C75)</f>
        <v>670960.99754917203</v>
      </c>
      <c r="E75" s="7">
        <f>AVERAGE(D75:D76)</f>
        <v>694493.21776512591</v>
      </c>
      <c r="F75" s="9">
        <v>19955969.67383359</v>
      </c>
      <c r="G75" s="4">
        <f>E75/F75</f>
        <v>3.4801276465946447E-2</v>
      </c>
      <c r="H75" s="5">
        <f>G75/G65</f>
        <v>1.2958747042253653</v>
      </c>
    </row>
    <row r="76" spans="1:8" ht="15.75" x14ac:dyDescent="0.25">
      <c r="A76" s="6" t="s">
        <v>30</v>
      </c>
      <c r="B76" s="6" t="s">
        <v>9</v>
      </c>
      <c r="C76" s="8">
        <v>20.546324569259902</v>
      </c>
      <c r="D76" s="7">
        <f t="shared" si="6"/>
        <v>718025.4379810798</v>
      </c>
      <c r="E76" s="4"/>
      <c r="F76" s="4"/>
      <c r="G76" s="4"/>
      <c r="H76" s="5"/>
    </row>
    <row r="77" spans="1:8" ht="15.75" x14ac:dyDescent="0.25">
      <c r="A77" s="6" t="s">
        <v>31</v>
      </c>
      <c r="B77" s="6" t="s">
        <v>32</v>
      </c>
      <c r="C77" s="8">
        <v>21.2565834399654</v>
      </c>
      <c r="D77" s="7">
        <f t="shared" si="6"/>
        <v>438864.65547733853</v>
      </c>
      <c r="E77" s="7">
        <f>AVERAGE(D77:D78)</f>
        <v>578606.63738615811</v>
      </c>
      <c r="F77" s="4">
        <v>18836167.618680462</v>
      </c>
      <c r="G77" s="4">
        <f>E77/F77</f>
        <v>3.071785349862434E-2</v>
      </c>
      <c r="H77" s="5">
        <f>G77/G65</f>
        <v>1.1438226800651736</v>
      </c>
    </row>
    <row r="78" spans="1:8" ht="15.75" x14ac:dyDescent="0.25">
      <c r="A78" s="6" t="s">
        <v>33</v>
      </c>
      <c r="B78" s="6" t="s">
        <v>34</v>
      </c>
      <c r="C78" s="8">
        <v>20.5456753622036</v>
      </c>
      <c r="D78" s="7">
        <f t="shared" si="6"/>
        <v>718348.61929497775</v>
      </c>
      <c r="E78" s="7"/>
      <c r="F78" s="7"/>
      <c r="G78" s="4"/>
      <c r="H78" s="5"/>
    </row>
    <row r="79" spans="1:8" ht="15.75" x14ac:dyDescent="0.25">
      <c r="A79" s="6" t="s">
        <v>40</v>
      </c>
      <c r="B79" s="6" t="s">
        <v>41</v>
      </c>
      <c r="C79" s="8">
        <v>20.6053447593053</v>
      </c>
      <c r="D79" s="7">
        <f t="shared" si="6"/>
        <v>689243.98227664188</v>
      </c>
      <c r="E79" s="7">
        <f>AVERAGE(D79:D80)</f>
        <v>700999.96902453527</v>
      </c>
      <c r="F79" s="4">
        <v>24686418.575835623</v>
      </c>
      <c r="G79" s="4">
        <f>E79/F79</f>
        <v>2.8396179335252431E-2</v>
      </c>
      <c r="H79" s="5">
        <f>G79/G65</f>
        <v>1.0573718620122439</v>
      </c>
    </row>
    <row r="80" spans="1:8" ht="15.75" x14ac:dyDescent="0.25">
      <c r="A80" s="6" t="s">
        <v>42</v>
      </c>
      <c r="B80" s="6" t="s">
        <v>41</v>
      </c>
      <c r="C80" s="8">
        <v>20.556951336222902</v>
      </c>
      <c r="D80" s="7">
        <f t="shared" si="6"/>
        <v>712755.95577242866</v>
      </c>
      <c r="E80" s="7"/>
      <c r="F80" s="7"/>
      <c r="G80" s="4"/>
      <c r="H80" s="5"/>
    </row>
    <row r="81" spans="1:8" ht="15.75" x14ac:dyDescent="0.25">
      <c r="A81" s="6" t="s">
        <v>43</v>
      </c>
      <c r="B81" s="6" t="s">
        <v>37</v>
      </c>
      <c r="C81" s="8">
        <v>20.034123289585999</v>
      </c>
      <c r="D81" s="7">
        <f t="shared" si="6"/>
        <v>1024065.60430237</v>
      </c>
      <c r="E81" s="7">
        <f>AVERAGE(D81:D82)</f>
        <v>1057403.9602289959</v>
      </c>
      <c r="F81" s="4">
        <v>28962191.064196952</v>
      </c>
      <c r="G81" s="4">
        <f>E81/F81</f>
        <v>3.6509805417869724E-2</v>
      </c>
      <c r="H81" s="5">
        <f>G81/G65</f>
        <v>1.3594941939415119</v>
      </c>
    </row>
    <row r="82" spans="1:8" ht="15.75" x14ac:dyDescent="0.25">
      <c r="A82" s="6" t="s">
        <v>44</v>
      </c>
      <c r="B82" s="6" t="s">
        <v>37</v>
      </c>
      <c r="C82" s="8">
        <v>19.9431211201365</v>
      </c>
      <c r="D82" s="7">
        <f t="shared" si="6"/>
        <v>1090742.3161556218</v>
      </c>
      <c r="E82" s="7"/>
      <c r="F82" s="7"/>
      <c r="G82" s="4"/>
      <c r="H82" s="5"/>
    </row>
    <row r="85" spans="1:8" ht="15.75" x14ac:dyDescent="0.25">
      <c r="A85" s="3" t="s">
        <v>67</v>
      </c>
      <c r="B85" s="4"/>
      <c r="C85" s="4" t="s">
        <v>16</v>
      </c>
      <c r="D85" s="4" t="s">
        <v>45</v>
      </c>
      <c r="E85" s="4" t="s">
        <v>38</v>
      </c>
    </row>
    <row r="86" spans="1:8" ht="15.75" x14ac:dyDescent="0.25">
      <c r="A86" s="6" t="s">
        <v>68</v>
      </c>
      <c r="B86" s="6" t="s">
        <v>4</v>
      </c>
      <c r="C86" s="8">
        <v>15.4636958344097</v>
      </c>
      <c r="D86" s="7">
        <f>POWER(2,40-C86)</f>
        <v>24331200.447008569</v>
      </c>
      <c r="E86" s="7">
        <f>AVERAGE(D86:D87)</f>
        <v>25764157.471756268</v>
      </c>
    </row>
    <row r="87" spans="1:8" ht="15.75" x14ac:dyDescent="0.25">
      <c r="A87" s="6" t="s">
        <v>69</v>
      </c>
      <c r="B87" s="6" t="s">
        <v>4</v>
      </c>
      <c r="C87" s="8">
        <v>15.3030497402838</v>
      </c>
      <c r="D87" s="7">
        <f>POWER(2,40-C87)</f>
        <v>27197114.496503968</v>
      </c>
      <c r="E87" s="4"/>
    </row>
    <row r="88" spans="1:8" ht="15.75" x14ac:dyDescent="0.25">
      <c r="A88" s="6" t="s">
        <v>70</v>
      </c>
      <c r="B88" s="6" t="s">
        <v>5</v>
      </c>
      <c r="C88" s="8">
        <v>15.9986774031227</v>
      </c>
      <c r="D88" s="7">
        <f>POWER(2,40-C88)</f>
        <v>16792603.637115121</v>
      </c>
      <c r="E88" s="7">
        <f>AVERAGE(D88:D89)</f>
        <v>17053308.778588034</v>
      </c>
    </row>
    <row r="89" spans="1:8" ht="15.75" x14ac:dyDescent="0.25">
      <c r="A89" s="6" t="s">
        <v>71</v>
      </c>
      <c r="B89" s="6" t="s">
        <v>5</v>
      </c>
      <c r="C89" s="8">
        <v>15.9545631112997</v>
      </c>
      <c r="D89" s="7">
        <f t="shared" ref="D89:D94" si="7">POWER(2,40-C89)</f>
        <v>17314013.920060951</v>
      </c>
      <c r="E89" s="4"/>
    </row>
    <row r="90" spans="1:8" ht="15.75" x14ac:dyDescent="0.25">
      <c r="A90" s="6" t="s">
        <v>72</v>
      </c>
      <c r="B90" s="6" t="s">
        <v>6</v>
      </c>
      <c r="C90" s="8">
        <v>14.7974297988779</v>
      </c>
      <c r="D90" s="7">
        <f t="shared" si="7"/>
        <v>38612649.104885533</v>
      </c>
      <c r="E90" s="7">
        <f>AVERAGE(D90:D91)</f>
        <v>37429778.71753332</v>
      </c>
    </row>
    <row r="91" spans="1:8" ht="15.75" x14ac:dyDescent="0.25">
      <c r="A91" s="6" t="s">
        <v>73</v>
      </c>
      <c r="B91" s="6" t="s">
        <v>6</v>
      </c>
      <c r="C91" s="8">
        <v>14.8886453896797</v>
      </c>
      <c r="D91" s="7">
        <f t="shared" si="7"/>
        <v>36246908.330181114</v>
      </c>
      <c r="E91" s="4"/>
    </row>
    <row r="92" spans="1:8" ht="15.75" x14ac:dyDescent="0.25">
      <c r="A92" s="6" t="s">
        <v>74</v>
      </c>
      <c r="B92" s="6" t="s">
        <v>25</v>
      </c>
      <c r="C92" s="8">
        <v>15.684037454626999</v>
      </c>
      <c r="D92" s="7">
        <f t="shared" si="7"/>
        <v>20884981.725906838</v>
      </c>
      <c r="E92" s="7">
        <f>AVERAGE(D92:D93)</f>
        <v>21415499.05977089</v>
      </c>
    </row>
    <row r="93" spans="1:8" ht="15.75" x14ac:dyDescent="0.25">
      <c r="A93" s="6" t="s">
        <v>75</v>
      </c>
      <c r="B93" s="6" t="s">
        <v>25</v>
      </c>
      <c r="C93" s="8">
        <v>15.612544247996899</v>
      </c>
      <c r="D93" s="7">
        <f t="shared" si="7"/>
        <v>21946016.393634945</v>
      </c>
      <c r="E93" s="7"/>
    </row>
    <row r="94" spans="1:8" ht="15.75" x14ac:dyDescent="0.25">
      <c r="A94" s="6" t="s">
        <v>76</v>
      </c>
      <c r="B94" s="6" t="s">
        <v>8</v>
      </c>
      <c r="C94" s="8">
        <v>15.6134282449654</v>
      </c>
      <c r="D94" s="7">
        <f t="shared" si="7"/>
        <v>21932573.310388848</v>
      </c>
      <c r="E94" s="7">
        <f>AVERAGE(D94:D95)</f>
        <v>22197924.827599257</v>
      </c>
    </row>
    <row r="95" spans="1:8" ht="15.75" x14ac:dyDescent="0.25">
      <c r="A95" s="6" t="s">
        <v>77</v>
      </c>
      <c r="B95" s="6" t="s">
        <v>8</v>
      </c>
      <c r="C95" s="8">
        <v>15.578934970753201</v>
      </c>
      <c r="D95" s="7">
        <f>POWER(2,40-C95)</f>
        <v>22463276.344809666</v>
      </c>
      <c r="E95" s="7"/>
    </row>
    <row r="96" spans="1:8" ht="15.75" x14ac:dyDescent="0.25">
      <c r="A96" s="6" t="s">
        <v>78</v>
      </c>
      <c r="B96" s="6" t="s">
        <v>9</v>
      </c>
      <c r="C96" s="8">
        <v>15.9014681188167</v>
      </c>
      <c r="D96" s="7">
        <f t="shared" ref="D96:D103" si="8">POWER(2,40-C96)</f>
        <v>17963085.941038895</v>
      </c>
      <c r="E96" s="7">
        <f>AVERAGE(D96:D97)</f>
        <v>19955969.67383359</v>
      </c>
    </row>
    <row r="97" spans="1:5" ht="15.75" x14ac:dyDescent="0.25">
      <c r="A97" s="6" t="s">
        <v>79</v>
      </c>
      <c r="B97" s="6" t="s">
        <v>9</v>
      </c>
      <c r="C97" s="8">
        <v>15.6123577594801</v>
      </c>
      <c r="D97" s="7">
        <f t="shared" si="8"/>
        <v>21948853.406628285</v>
      </c>
      <c r="E97" s="4"/>
    </row>
    <row r="98" spans="1:5" ht="15.75" x14ac:dyDescent="0.25">
      <c r="A98" s="6" t="s">
        <v>80</v>
      </c>
      <c r="B98" s="6" t="s">
        <v>34</v>
      </c>
      <c r="C98" s="8">
        <v>16.171451047921401</v>
      </c>
      <c r="D98" s="7">
        <f t="shared" si="8"/>
        <v>14897314.547609193</v>
      </c>
      <c r="E98" s="7">
        <f>AVERAGE(D98:D99)</f>
        <v>18836167.618680462</v>
      </c>
    </row>
    <row r="99" spans="1:5" ht="15.75" x14ac:dyDescent="0.25">
      <c r="A99" s="6" t="s">
        <v>81</v>
      </c>
      <c r="B99" s="6" t="s">
        <v>34</v>
      </c>
      <c r="C99" s="8">
        <v>15.5590509711579</v>
      </c>
      <c r="D99" s="7">
        <f t="shared" si="8"/>
        <v>22775020.689751729</v>
      </c>
      <c r="E99" s="7"/>
    </row>
    <row r="100" spans="1:5" ht="15.75" x14ac:dyDescent="0.25">
      <c r="A100" s="6" t="s">
        <v>82</v>
      </c>
      <c r="B100" s="6" t="s">
        <v>41</v>
      </c>
      <c r="C100" s="8">
        <v>15.3567017638478</v>
      </c>
      <c r="D100" s="7">
        <f t="shared" si="8"/>
        <v>26204263.698804874</v>
      </c>
      <c r="E100" s="7">
        <f>AVERAGE(D100:D101)</f>
        <v>24686418.575835623</v>
      </c>
    </row>
    <row r="101" spans="1:5" ht="15.75" x14ac:dyDescent="0.25">
      <c r="A101" s="6" t="s">
        <v>83</v>
      </c>
      <c r="B101" s="6" t="s">
        <v>41</v>
      </c>
      <c r="C101" s="8">
        <v>15.5343341192005</v>
      </c>
      <c r="D101" s="7">
        <f t="shared" si="8"/>
        <v>23168573.452866368</v>
      </c>
      <c r="E101" s="7"/>
    </row>
    <row r="102" spans="1:5" ht="15.75" x14ac:dyDescent="0.25">
      <c r="A102" s="6" t="s">
        <v>84</v>
      </c>
      <c r="B102" s="6" t="s">
        <v>37</v>
      </c>
      <c r="C102" s="8">
        <v>15.2378375613798</v>
      </c>
      <c r="D102" s="7">
        <f t="shared" si="8"/>
        <v>28454676.43655204</v>
      </c>
      <c r="E102" s="7">
        <f>AVERAGE(D102:D103)</f>
        <v>28962191.064196952</v>
      </c>
    </row>
    <row r="103" spans="1:5" ht="15.75" x14ac:dyDescent="0.25">
      <c r="A103" s="6" t="s">
        <v>85</v>
      </c>
      <c r="B103" s="6" t="s">
        <v>37</v>
      </c>
      <c r="C103" s="8">
        <v>15.1872706831664</v>
      </c>
      <c r="D103" s="7">
        <f t="shared" si="8"/>
        <v>29469705.691841859</v>
      </c>
      <c r="E103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zoomScale="85" zoomScaleNormal="85" workbookViewId="0">
      <selection sqref="A1:XFD1"/>
    </sheetView>
  </sheetViews>
  <sheetFormatPr baseColWidth="10" defaultRowHeight="15.75" x14ac:dyDescent="0.25"/>
  <cols>
    <col min="1" max="1" width="10.7109375" style="4" customWidth="1"/>
    <col min="2" max="4" width="21.7109375" style="4" customWidth="1"/>
    <col min="5" max="6" width="19.42578125" style="4" bestFit="1" customWidth="1"/>
    <col min="7" max="8" width="11.5703125" style="4" bestFit="1" customWidth="1"/>
    <col min="9" max="16384" width="11.42578125" style="4"/>
  </cols>
  <sheetData>
    <row r="1" spans="1:8" s="13" customFormat="1" ht="18.75" x14ac:dyDescent="0.3">
      <c r="A1" s="13" t="s">
        <v>100</v>
      </c>
    </row>
    <row r="3" spans="1:8" x14ac:dyDescent="0.25">
      <c r="A3" s="3" t="s">
        <v>0</v>
      </c>
      <c r="B3" s="5"/>
      <c r="C3" s="5" t="s">
        <v>16</v>
      </c>
      <c r="D3" s="5" t="s">
        <v>45</v>
      </c>
      <c r="E3" s="5" t="s">
        <v>38</v>
      </c>
      <c r="F3" s="5" t="s">
        <v>46</v>
      </c>
      <c r="G3" s="5" t="s">
        <v>90</v>
      </c>
      <c r="H3" s="5" t="s">
        <v>17</v>
      </c>
    </row>
    <row r="4" spans="1:8" x14ac:dyDescent="0.25">
      <c r="A4" s="6" t="s">
        <v>48</v>
      </c>
      <c r="B4" s="6" t="s">
        <v>4</v>
      </c>
      <c r="C4" s="8">
        <v>20.688984817606698</v>
      </c>
      <c r="D4" s="12">
        <f t="shared" ref="D4:D21" si="0">POWER(2,40-C4)</f>
        <v>650421.39214468852</v>
      </c>
      <c r="E4" s="12">
        <f>AVERAGE(D4:D5)</f>
        <v>662303.88628336368</v>
      </c>
      <c r="F4" s="12">
        <v>24750546.5919341</v>
      </c>
      <c r="G4" s="5">
        <f>E4/F4</f>
        <v>2.6759162017827937E-2</v>
      </c>
      <c r="H4" s="5">
        <f>G4/G4</f>
        <v>1</v>
      </c>
    </row>
    <row r="5" spans="1:8" x14ac:dyDescent="0.25">
      <c r="A5" s="6" t="s">
        <v>18</v>
      </c>
      <c r="B5" s="6" t="s">
        <v>4</v>
      </c>
      <c r="C5" s="8">
        <v>20.637212042554399</v>
      </c>
      <c r="D5" s="12">
        <f t="shared" si="0"/>
        <v>674186.38042203872</v>
      </c>
      <c r="E5" s="5"/>
      <c r="F5" s="5"/>
      <c r="G5" s="5"/>
      <c r="H5" s="5"/>
    </row>
    <row r="6" spans="1:8" x14ac:dyDescent="0.25">
      <c r="A6" s="6" t="s">
        <v>19</v>
      </c>
      <c r="B6" s="6" t="s">
        <v>5</v>
      </c>
      <c r="C6" s="8">
        <v>19.7418474014036</v>
      </c>
      <c r="D6" s="12">
        <f t="shared" si="0"/>
        <v>1254040.5762030636</v>
      </c>
      <c r="E6" s="12">
        <f>AVERAGE(D6:D7)</f>
        <v>1231350.8982054042</v>
      </c>
      <c r="F6" s="12">
        <v>21483416.331468835</v>
      </c>
      <c r="G6" s="5">
        <f>E6/F6</f>
        <v>5.7316344812520605E-2</v>
      </c>
      <c r="H6" s="5">
        <f>G6/G4</f>
        <v>2.141933472144395</v>
      </c>
    </row>
    <row r="7" spans="1:8" x14ac:dyDescent="0.25">
      <c r="A7" s="6" t="s">
        <v>20</v>
      </c>
      <c r="B7" s="6" t="s">
        <v>5</v>
      </c>
      <c r="C7" s="8">
        <v>19.795021507360399</v>
      </c>
      <c r="D7" s="12">
        <f t="shared" si="0"/>
        <v>1208661.2202077445</v>
      </c>
      <c r="E7" s="5"/>
      <c r="F7" s="5"/>
      <c r="G7" s="5"/>
      <c r="H7" s="5"/>
    </row>
    <row r="8" spans="1:8" x14ac:dyDescent="0.25">
      <c r="A8" s="6" t="s">
        <v>21</v>
      </c>
      <c r="B8" s="6" t="s">
        <v>6</v>
      </c>
      <c r="C8" s="8">
        <v>20.200162861614</v>
      </c>
      <c r="D8" s="12">
        <f t="shared" si="0"/>
        <v>912735.38562080148</v>
      </c>
      <c r="E8" s="12">
        <f>AVERAGE(D8:D9)</f>
        <v>900617.47866866295</v>
      </c>
      <c r="F8" s="12">
        <v>36736027.918974444</v>
      </c>
      <c r="G8" s="5">
        <f>E8/F8</f>
        <v>2.4515918831918327E-2</v>
      </c>
      <c r="H8" s="5">
        <f>G8/G4</f>
        <v>0.91616915416054212</v>
      </c>
    </row>
    <row r="9" spans="1:8" x14ac:dyDescent="0.25">
      <c r="A9" s="6" t="s">
        <v>22</v>
      </c>
      <c r="B9" s="6" t="s">
        <v>6</v>
      </c>
      <c r="C9" s="8">
        <v>20.238988444731401</v>
      </c>
      <c r="D9" s="12">
        <f t="shared" si="0"/>
        <v>888499.57171652431</v>
      </c>
      <c r="E9" s="5"/>
      <c r="F9" s="5"/>
      <c r="G9" s="5"/>
      <c r="H9" s="5"/>
    </row>
    <row r="10" spans="1:8" x14ac:dyDescent="0.25">
      <c r="A10" s="6" t="s">
        <v>23</v>
      </c>
      <c r="B10" s="6" t="s">
        <v>7</v>
      </c>
      <c r="C10" s="8">
        <v>20.812026437545999</v>
      </c>
      <c r="D10" s="12">
        <f t="shared" si="0"/>
        <v>597249.22971863323</v>
      </c>
      <c r="E10" s="12">
        <f>AVERAGE(D10:D11)</f>
        <v>632434.59778050845</v>
      </c>
      <c r="F10" s="12">
        <v>21766477.621975921</v>
      </c>
      <c r="G10" s="5">
        <f>E10/F10</f>
        <v>2.9055440607532585E-2</v>
      </c>
      <c r="H10" s="5">
        <f>G10/G4</f>
        <v>1.0858127989275144</v>
      </c>
    </row>
    <row r="11" spans="1:8" x14ac:dyDescent="0.25">
      <c r="A11" s="6" t="s">
        <v>24</v>
      </c>
      <c r="B11" s="6" t="s">
        <v>7</v>
      </c>
      <c r="C11" s="8">
        <v>20.6513324249803</v>
      </c>
      <c r="D11" s="12">
        <f t="shared" si="0"/>
        <v>667619.9658423838</v>
      </c>
      <c r="E11" s="12"/>
      <c r="F11" s="5"/>
      <c r="G11" s="5"/>
      <c r="H11" s="5"/>
    </row>
    <row r="12" spans="1:8" x14ac:dyDescent="0.25">
      <c r="A12" s="6" t="s">
        <v>26</v>
      </c>
      <c r="B12" s="6" t="s">
        <v>8</v>
      </c>
      <c r="C12" s="8">
        <v>21.631430416451199</v>
      </c>
      <c r="D12" s="12">
        <f t="shared" si="0"/>
        <v>338446.80769348587</v>
      </c>
      <c r="E12" s="12">
        <f>AVERAGE(D12:D13)</f>
        <v>331556.41948186996</v>
      </c>
      <c r="F12" s="5">
        <v>22204609.643789224</v>
      </c>
      <c r="G12" s="5">
        <f>E12/F12</f>
        <v>1.4931873372275584E-2</v>
      </c>
      <c r="H12" s="5">
        <f>G12/G4</f>
        <v>0.5580097524103117</v>
      </c>
    </row>
    <row r="13" spans="1:8" x14ac:dyDescent="0.25">
      <c r="A13" s="6" t="s">
        <v>27</v>
      </c>
      <c r="B13" s="6" t="s">
        <v>8</v>
      </c>
      <c r="C13" s="8">
        <v>21.691403077439201</v>
      </c>
      <c r="D13" s="12">
        <f t="shared" si="0"/>
        <v>324666.03127025405</v>
      </c>
      <c r="E13" s="12"/>
      <c r="F13" s="5"/>
      <c r="G13" s="5"/>
      <c r="H13" s="5" t="s">
        <v>28</v>
      </c>
    </row>
    <row r="14" spans="1:8" x14ac:dyDescent="0.25">
      <c r="A14" s="11" t="s">
        <v>29</v>
      </c>
      <c r="B14" s="11" t="s">
        <v>98</v>
      </c>
      <c r="C14" s="10">
        <v>19.266339412987101</v>
      </c>
      <c r="D14" s="12">
        <f t="shared" si="0"/>
        <v>1743627.6872425973</v>
      </c>
      <c r="E14" s="12">
        <f>AVERAGE(D14:D15)</f>
        <v>1836831.8108447711</v>
      </c>
      <c r="F14" s="9">
        <v>21275109.807606444</v>
      </c>
      <c r="G14" s="5">
        <f>E14/F14</f>
        <v>8.633712481183306E-2</v>
      </c>
      <c r="H14" s="5">
        <f>G14/G4</f>
        <v>3.2264509910404553</v>
      </c>
    </row>
    <row r="15" spans="1:8" x14ac:dyDescent="0.25">
      <c r="A15" s="11" t="s">
        <v>30</v>
      </c>
      <c r="B15" s="11" t="s">
        <v>98</v>
      </c>
      <c r="C15" s="10">
        <v>19.119803722060301</v>
      </c>
      <c r="D15" s="12">
        <f t="shared" si="0"/>
        <v>1930035.9344469451</v>
      </c>
      <c r="E15" s="5"/>
      <c r="F15" s="5"/>
      <c r="G15" s="5"/>
      <c r="H15" s="5"/>
    </row>
    <row r="16" spans="1:8" x14ac:dyDescent="0.25">
      <c r="A16" s="6" t="s">
        <v>31</v>
      </c>
      <c r="B16" s="6" t="s">
        <v>9</v>
      </c>
      <c r="C16" s="8">
        <v>20.213765539919802</v>
      </c>
      <c r="D16" s="12">
        <f t="shared" si="0"/>
        <v>904169.95941246895</v>
      </c>
      <c r="E16" s="12">
        <f>AVERAGE(D16:D17)</f>
        <v>810400.05783238204</v>
      </c>
      <c r="F16" s="5">
        <v>21616301.086952586</v>
      </c>
      <c r="G16" s="5">
        <f>E16/F16</f>
        <v>3.749022807243986E-2</v>
      </c>
      <c r="H16" s="5">
        <f>G16/G4</f>
        <v>1.401023994976468</v>
      </c>
    </row>
    <row r="17" spans="1:8" x14ac:dyDescent="0.25">
      <c r="A17" s="6" t="s">
        <v>33</v>
      </c>
      <c r="B17" s="6" t="s">
        <v>9</v>
      </c>
      <c r="C17" s="8">
        <v>20.5491307712132</v>
      </c>
      <c r="D17" s="12">
        <f t="shared" si="0"/>
        <v>716630.15625229513</v>
      </c>
      <c r="E17" s="12"/>
      <c r="F17" s="12"/>
      <c r="G17" s="5"/>
      <c r="H17" s="5"/>
    </row>
    <row r="18" spans="1:8" x14ac:dyDescent="0.25">
      <c r="A18" s="6" t="s">
        <v>40</v>
      </c>
      <c r="B18" s="6" t="s">
        <v>36</v>
      </c>
      <c r="C18" s="8">
        <v>21.133532306141799</v>
      </c>
      <c r="D18" s="12">
        <f t="shared" si="0"/>
        <v>477939.23937856517</v>
      </c>
      <c r="E18" s="12">
        <f>AVERAGE(D18:D19)</f>
        <v>466818.07021821372</v>
      </c>
      <c r="F18" s="5">
        <v>21919043.894894831</v>
      </c>
      <c r="G18" s="5">
        <f>E18/F18</f>
        <v>2.129737375666009E-2</v>
      </c>
      <c r="H18" s="5">
        <f>G18/G4</f>
        <v>0.79589090803632034</v>
      </c>
    </row>
    <row r="19" spans="1:8" x14ac:dyDescent="0.25">
      <c r="A19" s="6" t="s">
        <v>42</v>
      </c>
      <c r="B19" s="6" t="s">
        <v>36</v>
      </c>
      <c r="C19" s="8">
        <v>21.202284965938301</v>
      </c>
      <c r="D19" s="12">
        <f t="shared" si="0"/>
        <v>455696.90105786233</v>
      </c>
      <c r="E19" s="12"/>
      <c r="F19" s="12"/>
      <c r="G19" s="5"/>
      <c r="H19" s="5"/>
    </row>
    <row r="20" spans="1:8" x14ac:dyDescent="0.25">
      <c r="A20" s="6" t="s">
        <v>43</v>
      </c>
      <c r="B20" s="6" t="s">
        <v>99</v>
      </c>
      <c r="C20" s="8">
        <v>19.796269566537902</v>
      </c>
      <c r="D20" s="12">
        <f t="shared" si="0"/>
        <v>1207616.0731815661</v>
      </c>
      <c r="E20" s="12">
        <f>AVERAGE(D20:D21)</f>
        <v>1182643.4039433701</v>
      </c>
      <c r="F20" s="5">
        <v>21886975.185327649</v>
      </c>
      <c r="G20" s="5">
        <f>E20/F20</f>
        <v>5.403411818807094E-2</v>
      </c>
      <c r="H20" s="5">
        <f>G20/G4</f>
        <v>2.0192754224542391</v>
      </c>
    </row>
    <row r="21" spans="1:8" x14ac:dyDescent="0.25">
      <c r="A21" s="6" t="s">
        <v>44</v>
      </c>
      <c r="B21" s="6" t="s">
        <v>99</v>
      </c>
      <c r="C21" s="8">
        <v>19.8572064510582</v>
      </c>
      <c r="D21" s="12">
        <f t="shared" si="0"/>
        <v>1157670.7347051741</v>
      </c>
      <c r="E21" s="12"/>
      <c r="F21" s="12"/>
      <c r="G21" s="5"/>
      <c r="H21" s="5"/>
    </row>
    <row r="22" spans="1:8" x14ac:dyDescent="0.25">
      <c r="A22" s="6"/>
      <c r="B22" s="6"/>
      <c r="C22" s="8"/>
      <c r="D22" s="7"/>
      <c r="E22" s="7"/>
      <c r="H22" s="5"/>
    </row>
    <row r="23" spans="1:8" x14ac:dyDescent="0.25">
      <c r="A23" s="3"/>
      <c r="H23" s="5"/>
    </row>
    <row r="24" spans="1:8" x14ac:dyDescent="0.25">
      <c r="A24" s="3" t="s">
        <v>10</v>
      </c>
      <c r="C24" s="4" t="s">
        <v>16</v>
      </c>
      <c r="D24" s="4" t="s">
        <v>45</v>
      </c>
      <c r="E24" s="4" t="s">
        <v>38</v>
      </c>
      <c r="F24" s="4" t="s">
        <v>46</v>
      </c>
      <c r="G24" s="4" t="s">
        <v>90</v>
      </c>
      <c r="H24" s="5"/>
    </row>
    <row r="25" spans="1:8" x14ac:dyDescent="0.25">
      <c r="A25" s="6" t="s">
        <v>49</v>
      </c>
      <c r="B25" s="6" t="s">
        <v>4</v>
      </c>
      <c r="C25" s="8">
        <v>22.352530823165399</v>
      </c>
      <c r="D25" s="7">
        <f>POWER(2,40-C25)</f>
        <v>205313.52990764767</v>
      </c>
      <c r="E25" s="7">
        <f>AVERAGE(D25:D26)</f>
        <v>205786.19864158565</v>
      </c>
      <c r="F25" s="12">
        <v>24750546.5919341</v>
      </c>
      <c r="G25" s="4">
        <f>E25/F25</f>
        <v>8.314410264727198E-3</v>
      </c>
      <c r="H25" s="5">
        <f>G25/G25</f>
        <v>1</v>
      </c>
    </row>
    <row r="26" spans="1:8" x14ac:dyDescent="0.25">
      <c r="A26" s="6" t="s">
        <v>50</v>
      </c>
      <c r="B26" s="6" t="s">
        <v>4</v>
      </c>
      <c r="C26" s="8">
        <v>22.3459033812656</v>
      </c>
      <c r="D26" s="7">
        <f>POWER(2,40-C26)</f>
        <v>206258.86737552364</v>
      </c>
      <c r="F26" s="5"/>
      <c r="H26" s="5"/>
    </row>
    <row r="27" spans="1:8" x14ac:dyDescent="0.25">
      <c r="A27" s="6" t="s">
        <v>51</v>
      </c>
      <c r="B27" s="6" t="s">
        <v>5</v>
      </c>
      <c r="C27" s="8">
        <v>22.721216714296599</v>
      </c>
      <c r="D27" s="7">
        <f>POWER(2,40-C27)</f>
        <v>159012.78996387601</v>
      </c>
      <c r="E27" s="7">
        <f>AVERAGE(D27:D28)</f>
        <v>159363.74698660764</v>
      </c>
      <c r="F27" s="12">
        <v>21483416.331468835</v>
      </c>
      <c r="G27" s="4">
        <f>E27/F27</f>
        <v>7.4179890445623476E-3</v>
      </c>
      <c r="H27" s="5">
        <f>G27/G25</f>
        <v>0.89218462986270952</v>
      </c>
    </row>
    <row r="28" spans="1:8" x14ac:dyDescent="0.25">
      <c r="A28" s="6" t="s">
        <v>52</v>
      </c>
      <c r="B28" s="6" t="s">
        <v>5</v>
      </c>
      <c r="C28" s="8">
        <v>22.714862386108798</v>
      </c>
      <c r="D28" s="7">
        <f t="shared" ref="D28:D33" si="1">POWER(2,40-C28)</f>
        <v>159714.70400933927</v>
      </c>
      <c r="F28" s="5"/>
      <c r="H28" s="5"/>
    </row>
    <row r="29" spans="1:8" x14ac:dyDescent="0.25">
      <c r="A29" s="6" t="s">
        <v>53</v>
      </c>
      <c r="B29" s="6" t="s">
        <v>6</v>
      </c>
      <c r="C29" s="8">
        <v>20.946969121248099</v>
      </c>
      <c r="D29" s="7">
        <f t="shared" si="1"/>
        <v>543918.4653471777</v>
      </c>
      <c r="E29" s="7">
        <f>AVERAGE(D29:D30)</f>
        <v>567136.31137596257</v>
      </c>
      <c r="F29" s="12">
        <v>36736027.918974444</v>
      </c>
      <c r="G29" s="4">
        <f>E29/F29</f>
        <v>1.5438150053316795E-2</v>
      </c>
      <c r="H29" s="5">
        <f>G29/G25</f>
        <v>1.8567943560364268</v>
      </c>
    </row>
    <row r="30" spans="1:8" x14ac:dyDescent="0.25">
      <c r="A30" s="6" t="s">
        <v>54</v>
      </c>
      <c r="B30" s="6" t="s">
        <v>6</v>
      </c>
      <c r="C30" s="8">
        <v>20.828778828983001</v>
      </c>
      <c r="D30" s="7">
        <f t="shared" si="1"/>
        <v>590354.15740474756</v>
      </c>
      <c r="F30" s="5"/>
      <c r="H30" s="5"/>
    </row>
    <row r="31" spans="1:8" x14ac:dyDescent="0.25">
      <c r="A31" s="6" t="s">
        <v>55</v>
      </c>
      <c r="B31" s="6" t="s">
        <v>7</v>
      </c>
      <c r="C31" s="8">
        <v>22.014141125200702</v>
      </c>
      <c r="D31" s="7">
        <f t="shared" si="1"/>
        <v>259587.04763412313</v>
      </c>
      <c r="E31" s="7">
        <f>AVERAGE(D31:D32)</f>
        <v>269707.69336920558</v>
      </c>
      <c r="F31" s="12">
        <v>21766477.621975921</v>
      </c>
      <c r="G31" s="4">
        <f>E31/F31</f>
        <v>1.2390966423382287E-2</v>
      </c>
      <c r="H31" s="5">
        <f>G31/G25</f>
        <v>1.4903000969232114</v>
      </c>
    </row>
    <row r="32" spans="1:8" x14ac:dyDescent="0.25">
      <c r="A32" s="6" t="s">
        <v>56</v>
      </c>
      <c r="B32" s="6" t="s">
        <v>7</v>
      </c>
      <c r="C32" s="8">
        <v>21.9058174493547</v>
      </c>
      <c r="D32" s="7">
        <f t="shared" si="1"/>
        <v>279828.33910428802</v>
      </c>
      <c r="E32" s="7"/>
      <c r="F32" s="5"/>
      <c r="H32" s="5"/>
    </row>
    <row r="33" spans="1:9" x14ac:dyDescent="0.25">
      <c r="A33" s="6" t="s">
        <v>57</v>
      </c>
      <c r="B33" s="6" t="s">
        <v>8</v>
      </c>
      <c r="C33" s="8">
        <v>23.574834688702701</v>
      </c>
      <c r="D33" s="7">
        <f t="shared" si="1"/>
        <v>87996.914096190871</v>
      </c>
      <c r="E33" s="7">
        <f>AVERAGE(D33:D34)</f>
        <v>87871.159114206268</v>
      </c>
      <c r="F33" s="5">
        <v>22204609.643789224</v>
      </c>
      <c r="G33" s="4">
        <f>E33/F33</f>
        <v>3.9573386122905528E-3</v>
      </c>
      <c r="H33" s="5">
        <f>G33/G25</f>
        <v>0.47596143157369153</v>
      </c>
    </row>
    <row r="34" spans="1:9" x14ac:dyDescent="0.25">
      <c r="A34" s="6" t="s">
        <v>58</v>
      </c>
      <c r="B34" s="6" t="s">
        <v>8</v>
      </c>
      <c r="C34" s="8">
        <v>23.578964057532399</v>
      </c>
      <c r="D34" s="7">
        <f>POWER(2,40-C34)</f>
        <v>87745.404132221665</v>
      </c>
      <c r="E34" s="7"/>
      <c r="F34" s="5"/>
      <c r="H34" s="5" t="s">
        <v>28</v>
      </c>
    </row>
    <row r="35" spans="1:9" x14ac:dyDescent="0.25">
      <c r="A35" s="6" t="s">
        <v>59</v>
      </c>
      <c r="B35" s="6" t="s">
        <v>98</v>
      </c>
      <c r="C35" s="8">
        <v>22.5644235770474</v>
      </c>
      <c r="D35" s="12">
        <f t="shared" ref="D35:D42" si="2">POWER(2,40-C35)</f>
        <v>177268.46945728926</v>
      </c>
      <c r="E35" s="12">
        <f>AVERAGE(D35:D36)</f>
        <v>178301.27729622647</v>
      </c>
      <c r="F35" s="9">
        <v>21275109.807606444</v>
      </c>
      <c r="G35" s="5">
        <f>E35/F35</f>
        <v>8.3807453361523336E-3</v>
      </c>
      <c r="H35" s="5">
        <f>G35/G25</f>
        <v>1.0079783254991102</v>
      </c>
      <c r="I35" s="5"/>
    </row>
    <row r="36" spans="1:9" x14ac:dyDescent="0.25">
      <c r="A36" s="6" t="s">
        <v>60</v>
      </c>
      <c r="B36" s="6" t="s">
        <v>98</v>
      </c>
      <c r="C36" s="8">
        <v>22.547709805443901</v>
      </c>
      <c r="D36" s="12">
        <f t="shared" si="2"/>
        <v>179334.08513516368</v>
      </c>
      <c r="E36" s="5"/>
      <c r="F36" s="5"/>
      <c r="G36" s="5"/>
      <c r="H36" s="5"/>
      <c r="I36" s="5"/>
    </row>
    <row r="37" spans="1:9" x14ac:dyDescent="0.25">
      <c r="A37" s="6" t="s">
        <v>61</v>
      </c>
      <c r="B37" s="6" t="s">
        <v>9</v>
      </c>
      <c r="C37" s="8">
        <v>23.2144698171453</v>
      </c>
      <c r="D37" s="12">
        <f t="shared" si="2"/>
        <v>112966.08506182964</v>
      </c>
      <c r="E37" s="12">
        <f>AVERAGE(D37:D38)</f>
        <v>114608.94275091329</v>
      </c>
      <c r="F37" s="5">
        <v>21616301.086952586</v>
      </c>
      <c r="G37" s="5">
        <f>E37/F37</f>
        <v>5.3019682826351026E-3</v>
      </c>
      <c r="H37" s="5">
        <f>G37/G25</f>
        <v>0.63768422700140404</v>
      </c>
      <c r="I37" s="5"/>
    </row>
    <row r="38" spans="1:9" x14ac:dyDescent="0.25">
      <c r="A38" s="6" t="s">
        <v>62</v>
      </c>
      <c r="B38" s="6" t="s">
        <v>9</v>
      </c>
      <c r="C38" s="8">
        <v>23.1731064655512</v>
      </c>
      <c r="D38" s="7">
        <f t="shared" si="2"/>
        <v>116251.80043999694</v>
      </c>
      <c r="E38" s="7"/>
      <c r="F38" s="12"/>
      <c r="H38" s="5"/>
    </row>
    <row r="39" spans="1:9" x14ac:dyDescent="0.25">
      <c r="A39" s="6" t="s">
        <v>63</v>
      </c>
      <c r="B39" s="6" t="s">
        <v>36</v>
      </c>
      <c r="C39" s="8">
        <v>23.498568048398099</v>
      </c>
      <c r="D39" s="7">
        <f t="shared" si="2"/>
        <v>92773.93741002139</v>
      </c>
      <c r="E39" s="7">
        <f>AVERAGE(D39:D40)</f>
        <v>87895.472452294343</v>
      </c>
      <c r="F39" s="5">
        <v>21919043.894894831</v>
      </c>
      <c r="G39" s="4">
        <f>E39/F39</f>
        <v>4.0100048557668204E-3</v>
      </c>
      <c r="H39" s="5">
        <f>G39/G25</f>
        <v>0.48229576459303958</v>
      </c>
    </row>
    <row r="40" spans="1:9" x14ac:dyDescent="0.25">
      <c r="A40" s="6" t="s">
        <v>64</v>
      </c>
      <c r="B40" s="6" t="s">
        <v>36</v>
      </c>
      <c r="C40" s="8">
        <v>23.658880692249799</v>
      </c>
      <c r="D40" s="7">
        <f t="shared" si="2"/>
        <v>83017.007494567311</v>
      </c>
      <c r="E40" s="7"/>
      <c r="F40" s="12"/>
      <c r="H40" s="5"/>
    </row>
    <row r="41" spans="1:9" x14ac:dyDescent="0.25">
      <c r="A41" s="6" t="s">
        <v>65</v>
      </c>
      <c r="B41" s="6" t="s">
        <v>99</v>
      </c>
      <c r="C41" s="8">
        <v>22.063889390494801</v>
      </c>
      <c r="D41" s="7">
        <f t="shared" si="2"/>
        <v>250788.31586357162</v>
      </c>
      <c r="E41" s="7">
        <f>AVERAGE(D41:D42)</f>
        <v>250992.07515412584</v>
      </c>
      <c r="F41" s="5">
        <v>21886975.185327649</v>
      </c>
      <c r="G41" s="4">
        <f>E41/F41</f>
        <v>1.1467645621601616E-2</v>
      </c>
      <c r="H41" s="5">
        <f>G41/G25</f>
        <v>1.3792494303837288</v>
      </c>
    </row>
    <row r="42" spans="1:9" x14ac:dyDescent="0.25">
      <c r="A42" s="6" t="s">
        <v>66</v>
      </c>
      <c r="B42" s="6" t="s">
        <v>99</v>
      </c>
      <c r="C42" s="8">
        <v>22.061546985202401</v>
      </c>
      <c r="D42" s="7">
        <f t="shared" si="2"/>
        <v>251195.83444468005</v>
      </c>
      <c r="E42" s="7"/>
      <c r="F42" s="12"/>
    </row>
    <row r="43" spans="1:9" x14ac:dyDescent="0.25">
      <c r="A43" s="9"/>
      <c r="H43" s="5"/>
    </row>
    <row r="44" spans="1:9" x14ac:dyDescent="0.25">
      <c r="A44" s="6"/>
      <c r="B44" s="6"/>
      <c r="C44" s="8"/>
      <c r="D44" s="7"/>
      <c r="E44" s="7"/>
    </row>
    <row r="45" spans="1:9" x14ac:dyDescent="0.25">
      <c r="A45" s="3" t="s">
        <v>11</v>
      </c>
      <c r="B45" s="4" t="s">
        <v>86</v>
      </c>
      <c r="C45" s="4" t="s">
        <v>16</v>
      </c>
      <c r="D45" s="4" t="s">
        <v>45</v>
      </c>
      <c r="E45" s="4" t="s">
        <v>38</v>
      </c>
      <c r="F45" s="4" t="s">
        <v>46</v>
      </c>
      <c r="G45" s="4" t="s">
        <v>90</v>
      </c>
      <c r="H45" s="5" t="s">
        <v>17</v>
      </c>
    </row>
    <row r="46" spans="1:9" x14ac:dyDescent="0.25">
      <c r="A46" s="6" t="s">
        <v>35</v>
      </c>
      <c r="B46" s="6" t="s">
        <v>4</v>
      </c>
      <c r="C46" s="10">
        <v>24.355472575488498</v>
      </c>
      <c r="D46" s="7">
        <f>POWER(2,40-C46)</f>
        <v>51223.827083140583</v>
      </c>
      <c r="E46" s="7">
        <f>AVERAGE(D46:D47)</f>
        <v>55968.279362019479</v>
      </c>
      <c r="F46" s="12">
        <v>24750546.5919341</v>
      </c>
      <c r="G46" s="4">
        <f>E46/F46</f>
        <v>2.2612946810741893E-3</v>
      </c>
      <c r="H46" s="5">
        <f>G46/G46</f>
        <v>1</v>
      </c>
    </row>
    <row r="47" spans="1:9" x14ac:dyDescent="0.25">
      <c r="A47" s="6" t="s">
        <v>18</v>
      </c>
      <c r="B47" s="6" t="s">
        <v>4</v>
      </c>
      <c r="C47" s="8">
        <v>24.110288534790801</v>
      </c>
      <c r="D47" s="7">
        <f>POWER(2,40-C47)</f>
        <v>60712.731640898375</v>
      </c>
      <c r="F47" s="5"/>
      <c r="H47" s="5"/>
    </row>
    <row r="48" spans="1:9" x14ac:dyDescent="0.25">
      <c r="A48" s="6" t="s">
        <v>19</v>
      </c>
      <c r="B48" s="6" t="s">
        <v>5</v>
      </c>
      <c r="C48" s="8">
        <v>22.887076354278399</v>
      </c>
      <c r="D48" s="7">
        <f>POWER(2,40-C48)</f>
        <v>141743.55825802594</v>
      </c>
      <c r="E48" s="7">
        <f>AVERAGE(D48:D49)</f>
        <v>139572.91599891178</v>
      </c>
      <c r="F48" s="12">
        <v>21483416.331468835</v>
      </c>
      <c r="G48" s="4">
        <f>E48/F48</f>
        <v>6.4967747142928032E-3</v>
      </c>
      <c r="H48" s="5">
        <f>G48/G46</f>
        <v>2.8730332091024162</v>
      </c>
    </row>
    <row r="49" spans="1:8" x14ac:dyDescent="0.25">
      <c r="A49" s="6" t="s">
        <v>20</v>
      </c>
      <c r="B49" s="6" t="s">
        <v>5</v>
      </c>
      <c r="C49" s="8">
        <v>22.931953647418901</v>
      </c>
      <c r="D49" s="7">
        <f t="shared" ref="D49:D54" si="3">POWER(2,40-C49)</f>
        <v>137402.27373979762</v>
      </c>
      <c r="F49" s="5"/>
      <c r="H49" s="5"/>
    </row>
    <row r="50" spans="1:8" x14ac:dyDescent="0.25">
      <c r="A50" s="6" t="s">
        <v>21</v>
      </c>
      <c r="B50" s="6" t="s">
        <v>6</v>
      </c>
      <c r="C50" s="8">
        <v>23.924280862006398</v>
      </c>
      <c r="D50" s="7">
        <f t="shared" si="3"/>
        <v>69067.488238509395</v>
      </c>
      <c r="E50" s="7">
        <f>AVERAGE(D50:D51)</f>
        <v>67241.570960363548</v>
      </c>
      <c r="F50" s="12">
        <v>36736027.918974444</v>
      </c>
      <c r="G50" s="4">
        <f>E50/F50</f>
        <v>1.8303985152851201E-3</v>
      </c>
      <c r="H50" s="5">
        <f>G50/G46</f>
        <v>0.80944714132331519</v>
      </c>
    </row>
    <row r="51" spans="1:8" x14ac:dyDescent="0.25">
      <c r="A51" s="6" t="s">
        <v>22</v>
      </c>
      <c r="B51" s="6" t="s">
        <v>6</v>
      </c>
      <c r="C51" s="8">
        <v>24.0026517127482</v>
      </c>
      <c r="D51" s="7">
        <f t="shared" si="3"/>
        <v>65415.653682217715</v>
      </c>
      <c r="F51" s="5"/>
      <c r="H51" s="5"/>
    </row>
    <row r="52" spans="1:8" x14ac:dyDescent="0.25">
      <c r="A52" s="6" t="s">
        <v>23</v>
      </c>
      <c r="B52" s="6" t="s">
        <v>7</v>
      </c>
      <c r="C52" s="8">
        <v>23.064483062695899</v>
      </c>
      <c r="D52" s="7">
        <f t="shared" si="3"/>
        <v>125342.56857367441</v>
      </c>
      <c r="E52" s="7">
        <f>AVERAGE(D52:D53)</f>
        <v>125890.90227685228</v>
      </c>
      <c r="F52" s="12">
        <v>21766477.621975921</v>
      </c>
      <c r="G52" s="4">
        <f>E52/F52</f>
        <v>5.7837057728509101E-3</v>
      </c>
      <c r="H52" s="5">
        <f>G52/G46</f>
        <v>2.5576966245299175</v>
      </c>
    </row>
    <row r="53" spans="1:8" x14ac:dyDescent="0.25">
      <c r="A53" s="6" t="s">
        <v>24</v>
      </c>
      <c r="B53" s="6" t="s">
        <v>7</v>
      </c>
      <c r="C53" s="8">
        <v>23.0519153027908</v>
      </c>
      <c r="D53" s="7">
        <f t="shared" si="3"/>
        <v>126439.23598003018</v>
      </c>
      <c r="E53" s="7"/>
      <c r="F53" s="5"/>
      <c r="H53" s="5"/>
    </row>
    <row r="54" spans="1:8" x14ac:dyDescent="0.25">
      <c r="A54" s="6" t="s">
        <v>26</v>
      </c>
      <c r="B54" s="6" t="s">
        <v>8</v>
      </c>
      <c r="C54" s="8">
        <v>24.345431624600302</v>
      </c>
      <c r="D54" s="7">
        <f t="shared" si="3"/>
        <v>51581.581098537121</v>
      </c>
      <c r="E54" s="7">
        <f>AVERAGE(D54:D55)</f>
        <v>48363.49488352114</v>
      </c>
      <c r="F54" s="5">
        <v>22204609.643789224</v>
      </c>
      <c r="G54" s="4">
        <f>E54/F54</f>
        <v>2.1780835447854285E-3</v>
      </c>
      <c r="H54" s="5">
        <f>G54/G46</f>
        <v>0.96320199353706848</v>
      </c>
    </row>
    <row r="55" spans="1:8" x14ac:dyDescent="0.25">
      <c r="A55" s="6" t="s">
        <v>27</v>
      </c>
      <c r="B55" s="6" t="s">
        <v>8</v>
      </c>
      <c r="C55" s="8">
        <v>24.537708348757601</v>
      </c>
      <c r="D55" s="7">
        <f>POWER(2,40-C55)</f>
        <v>45145.408668505166</v>
      </c>
      <c r="E55" s="7"/>
      <c r="F55" s="5"/>
      <c r="H55" s="5" t="s">
        <v>28</v>
      </c>
    </row>
    <row r="56" spans="1:8" x14ac:dyDescent="0.25">
      <c r="A56" s="11" t="s">
        <v>29</v>
      </c>
      <c r="B56" s="11" t="s">
        <v>9</v>
      </c>
      <c r="C56" s="10">
        <v>23.8165783899628</v>
      </c>
      <c r="D56" s="12">
        <f>POWER(2,40-C56)</f>
        <v>74420.971850395261</v>
      </c>
      <c r="E56" s="12">
        <f>AVERAGE(D56:D57)</f>
        <v>77546.474626628245</v>
      </c>
      <c r="F56" s="9">
        <v>21275109.807606444</v>
      </c>
      <c r="G56" s="5">
        <f>E56/F56</f>
        <v>3.6449388664919241E-3</v>
      </c>
      <c r="H56" s="5">
        <f>G56/G46</f>
        <v>1.6118814133328516</v>
      </c>
    </row>
    <row r="57" spans="1:8" x14ac:dyDescent="0.25">
      <c r="A57" s="11" t="s">
        <v>30</v>
      </c>
      <c r="B57" s="11" t="s">
        <v>9</v>
      </c>
      <c r="C57" s="10">
        <v>23.700220001256699</v>
      </c>
      <c r="D57" s="12">
        <f>POWER(2,40-C57)</f>
        <v>80671.977402861216</v>
      </c>
      <c r="E57" s="5"/>
      <c r="F57" s="5"/>
      <c r="G57" s="5"/>
      <c r="H57" s="5"/>
    </row>
    <row r="58" spans="1:8" x14ac:dyDescent="0.25">
      <c r="A58" s="6" t="s">
        <v>31</v>
      </c>
      <c r="B58" s="6" t="s">
        <v>13</v>
      </c>
      <c r="C58" s="8">
        <v>24.071762248684799</v>
      </c>
      <c r="D58" s="12">
        <f t="shared" ref="D58:D59" si="4">POWER(2,40-C58)</f>
        <v>62355.869749678801</v>
      </c>
      <c r="E58" s="12">
        <f>AVERAGE(D58:D59)</f>
        <v>62203.901876753902</v>
      </c>
      <c r="F58" s="5">
        <v>21616301.086952586</v>
      </c>
      <c r="G58" s="5">
        <f>E58/F58</f>
        <v>2.877638575930997E-3</v>
      </c>
      <c r="H58" s="5">
        <f>G58/G46</f>
        <v>1.2725623953460254</v>
      </c>
    </row>
    <row r="59" spans="1:8" x14ac:dyDescent="0.25">
      <c r="A59" s="6" t="s">
        <v>33</v>
      </c>
      <c r="B59" s="6" t="s">
        <v>13</v>
      </c>
      <c r="C59" s="8">
        <v>24.0788114441924</v>
      </c>
      <c r="D59" s="12">
        <f t="shared" si="4"/>
        <v>62051.934003829003</v>
      </c>
      <c r="E59" s="12"/>
      <c r="F59" s="12"/>
      <c r="G59" s="5"/>
      <c r="H59" s="5"/>
    </row>
    <row r="60" spans="1:8" x14ac:dyDescent="0.25">
      <c r="A60" s="6" t="s">
        <v>40</v>
      </c>
      <c r="B60" s="6" t="s">
        <v>36</v>
      </c>
      <c r="C60" s="8">
        <v>23.409339382082202</v>
      </c>
      <c r="D60" s="7">
        <f>POWER(2,40-C60)</f>
        <v>98693.032570271287</v>
      </c>
      <c r="E60" s="7">
        <f>AVERAGE(D60:D61)</f>
        <v>100250.88966546653</v>
      </c>
      <c r="F60" s="5">
        <v>21919043.894894831</v>
      </c>
      <c r="G60" s="4">
        <f>E60/F60</f>
        <v>4.5736889869003811E-3</v>
      </c>
      <c r="H60" s="5">
        <f>G60/G46</f>
        <v>2.0225975080469074</v>
      </c>
    </row>
    <row r="61" spans="1:8" x14ac:dyDescent="0.25">
      <c r="A61" s="6" t="s">
        <v>42</v>
      </c>
      <c r="B61" s="6" t="s">
        <v>36</v>
      </c>
      <c r="C61" s="8">
        <v>23.364498011633401</v>
      </c>
      <c r="D61" s="7">
        <f>POWER(2,40-C61)</f>
        <v>101808.74676066179</v>
      </c>
      <c r="E61" s="7"/>
      <c r="F61" s="12"/>
      <c r="H61" s="5"/>
    </row>
    <row r="62" spans="1:8" x14ac:dyDescent="0.25">
      <c r="A62" s="6" t="s">
        <v>43</v>
      </c>
      <c r="B62" s="6" t="s">
        <v>99</v>
      </c>
      <c r="C62" s="8">
        <v>24.1038601482859</v>
      </c>
      <c r="D62" s="7">
        <f>POWER(2,40-C62)</f>
        <v>60983.860123239523</v>
      </c>
      <c r="E62" s="7">
        <f>AVERAGE(D62:D63)</f>
        <v>61115.012598828747</v>
      </c>
      <c r="F62" s="5">
        <v>21886975.185327649</v>
      </c>
      <c r="G62" s="4">
        <f>E62/F62</f>
        <v>2.7923005386234624E-3</v>
      </c>
      <c r="H62" s="5">
        <f>G62/G46</f>
        <v>1.2348238210585751</v>
      </c>
    </row>
    <row r="63" spans="1:8" x14ac:dyDescent="0.25">
      <c r="A63" s="6" t="s">
        <v>44</v>
      </c>
      <c r="B63" s="6" t="s">
        <v>99</v>
      </c>
      <c r="C63" s="8">
        <v>24.097668107785601</v>
      </c>
      <c r="D63" s="7">
        <f>POWER(2,40-C63)</f>
        <v>61246.165074417979</v>
      </c>
      <c r="E63" s="7"/>
      <c r="F63" s="12"/>
      <c r="H63" s="5"/>
    </row>
    <row r="65" spans="1:8" x14ac:dyDescent="0.25">
      <c r="A65" s="3" t="s">
        <v>12</v>
      </c>
      <c r="B65" s="4" t="s">
        <v>86</v>
      </c>
      <c r="C65" s="4" t="s">
        <v>16</v>
      </c>
      <c r="D65" s="4" t="s">
        <v>45</v>
      </c>
      <c r="E65" s="4" t="s">
        <v>38</v>
      </c>
      <c r="F65" s="4" t="s">
        <v>46</v>
      </c>
      <c r="G65" s="4" t="s">
        <v>90</v>
      </c>
      <c r="H65" s="5" t="s">
        <v>17</v>
      </c>
    </row>
    <row r="66" spans="1:8" x14ac:dyDescent="0.25">
      <c r="A66" s="6" t="s">
        <v>35</v>
      </c>
      <c r="B66" s="6" t="s">
        <v>4</v>
      </c>
      <c r="C66" s="10">
        <v>20.3530341871544</v>
      </c>
      <c r="D66" s="7">
        <f>POWER(2,40-C66)</f>
        <v>820967.62967299821</v>
      </c>
      <c r="E66" s="7">
        <f>AVERAGE(D66:D67)</f>
        <v>783296.58701260458</v>
      </c>
      <c r="F66" s="12">
        <v>24750546.5919341</v>
      </c>
      <c r="G66" s="4">
        <f>E66/F66</f>
        <v>3.164764802680646E-2</v>
      </c>
      <c r="H66" s="5">
        <f>G66/G66</f>
        <v>1</v>
      </c>
    </row>
    <row r="67" spans="1:8" x14ac:dyDescent="0.25">
      <c r="A67" s="6" t="s">
        <v>18</v>
      </c>
      <c r="B67" s="6" t="s">
        <v>4</v>
      </c>
      <c r="C67" s="8">
        <v>20.491908239499399</v>
      </c>
      <c r="D67" s="7">
        <f>POWER(2,40-C67)</f>
        <v>745625.54435221094</v>
      </c>
      <c r="F67" s="5"/>
      <c r="H67" s="5"/>
    </row>
    <row r="68" spans="1:8" x14ac:dyDescent="0.25">
      <c r="A68" s="6" t="s">
        <v>19</v>
      </c>
      <c r="B68" s="6" t="s">
        <v>5</v>
      </c>
      <c r="C68" s="8">
        <v>21.483629894684299</v>
      </c>
      <c r="D68" s="7">
        <f>POWER(2,40-C68)</f>
        <v>374958.16274079005</v>
      </c>
      <c r="E68" s="7">
        <f>AVERAGE(D68:D69)</f>
        <v>377686.33076817147</v>
      </c>
      <c r="F68" s="12">
        <v>21483416.331468835</v>
      </c>
      <c r="G68" s="4">
        <f>E68/F68</f>
        <v>1.7580366406386577E-2</v>
      </c>
      <c r="H68" s="5">
        <f>G68/G66</f>
        <v>0.55550309430563394</v>
      </c>
    </row>
    <row r="69" spans="1:8" x14ac:dyDescent="0.25">
      <c r="A69" s="6" t="s">
        <v>20</v>
      </c>
      <c r="B69" s="6" t="s">
        <v>5</v>
      </c>
      <c r="C69" s="8">
        <v>21.462787292661702</v>
      </c>
      <c r="D69" s="7">
        <f t="shared" ref="D69:D74" si="5">POWER(2,40-C69)</f>
        <v>380414.49879555294</v>
      </c>
      <c r="F69" s="5"/>
      <c r="H69" s="5"/>
    </row>
    <row r="70" spans="1:8" x14ac:dyDescent="0.25">
      <c r="A70" s="6" t="s">
        <v>21</v>
      </c>
      <c r="B70" s="6" t="s">
        <v>6</v>
      </c>
      <c r="C70" s="8">
        <v>19.078800250832799</v>
      </c>
      <c r="D70" s="7">
        <f t="shared" si="5"/>
        <v>1985677.2942292604</v>
      </c>
      <c r="E70" s="7">
        <f>AVERAGE(D70:D71)</f>
        <v>1936655.9417892899</v>
      </c>
      <c r="F70" s="12">
        <v>36736027.918974444</v>
      </c>
      <c r="G70" s="4">
        <f>E70/F70</f>
        <v>5.2718163925093056E-2</v>
      </c>
      <c r="H70" s="5">
        <f>G70/G66</f>
        <v>1.665784575221491</v>
      </c>
    </row>
    <row r="71" spans="1:8" x14ac:dyDescent="0.25">
      <c r="A71" s="6" t="s">
        <v>22</v>
      </c>
      <c r="B71" s="6" t="s">
        <v>6</v>
      </c>
      <c r="C71" s="8">
        <v>19.151851917647701</v>
      </c>
      <c r="D71" s="7">
        <f t="shared" si="5"/>
        <v>1887634.5893493197</v>
      </c>
      <c r="F71" s="5"/>
      <c r="H71" s="5"/>
    </row>
    <row r="72" spans="1:8" x14ac:dyDescent="0.25">
      <c r="A72" s="6" t="s">
        <v>23</v>
      </c>
      <c r="B72" s="6" t="s">
        <v>7</v>
      </c>
      <c r="C72" s="8">
        <v>20.8921283141914</v>
      </c>
      <c r="D72" s="7">
        <f t="shared" si="5"/>
        <v>564992.30214827741</v>
      </c>
      <c r="E72" s="7">
        <f>AVERAGE(D72:D73)</f>
        <v>504734.72016593523</v>
      </c>
      <c r="F72" s="12">
        <v>21766477.621975921</v>
      </c>
      <c r="G72" s="4">
        <f>E72/F72</f>
        <v>2.3188626516967716E-2</v>
      </c>
      <c r="H72" s="5">
        <f>G72/G66</f>
        <v>0.73271247510482573</v>
      </c>
    </row>
    <row r="73" spans="1:8" x14ac:dyDescent="0.25">
      <c r="A73" s="6" t="s">
        <v>24</v>
      </c>
      <c r="B73" s="6" t="s">
        <v>7</v>
      </c>
      <c r="C73" s="8">
        <v>21.238250310056799</v>
      </c>
      <c r="D73" s="7">
        <f t="shared" si="5"/>
        <v>444477.13818359299</v>
      </c>
      <c r="E73" s="7"/>
      <c r="F73" s="5"/>
      <c r="H73" s="5"/>
    </row>
    <row r="74" spans="1:8" x14ac:dyDescent="0.25">
      <c r="A74" s="6" t="s">
        <v>26</v>
      </c>
      <c r="B74" s="6" t="s">
        <v>8</v>
      </c>
      <c r="C74" s="8">
        <v>20.961161570658899</v>
      </c>
      <c r="D74" s="7">
        <f t="shared" si="5"/>
        <v>538593.92412778921</v>
      </c>
      <c r="E74" s="7">
        <f>AVERAGE(D74:D75)</f>
        <v>511246.16665260191</v>
      </c>
      <c r="F74" s="5">
        <v>22204609.643789224</v>
      </c>
      <c r="G74" s="4">
        <f>E74/F74</f>
        <v>2.3024325797846253E-2</v>
      </c>
      <c r="H74" s="5">
        <f>G74/G66</f>
        <v>0.72752091335014824</v>
      </c>
    </row>
    <row r="75" spans="1:8" x14ac:dyDescent="0.25">
      <c r="A75" s="6" t="s">
        <v>27</v>
      </c>
      <c r="B75" s="6" t="s">
        <v>8</v>
      </c>
      <c r="C75" s="8">
        <v>21.1156553292202</v>
      </c>
      <c r="D75" s="7">
        <f>POWER(2,40-C75)</f>
        <v>483898.40917741467</v>
      </c>
      <c r="E75" s="7"/>
      <c r="F75" s="5"/>
      <c r="H75" s="5" t="s">
        <v>28</v>
      </c>
    </row>
    <row r="76" spans="1:8" x14ac:dyDescent="0.25">
      <c r="A76" s="11" t="s">
        <v>29</v>
      </c>
      <c r="B76" s="11" t="s">
        <v>9</v>
      </c>
      <c r="C76" s="10">
        <v>20.9021214291174</v>
      </c>
      <c r="D76" s="12">
        <f>POWER(2,40-C76)</f>
        <v>561092.29297657812</v>
      </c>
      <c r="E76" s="12">
        <f>AVERAGE(D76:D77)</f>
        <v>549903.58630302723</v>
      </c>
      <c r="F76" s="9">
        <v>21275109.807606444</v>
      </c>
      <c r="G76" s="5">
        <f>E76/F76</f>
        <v>2.5847273705089005E-2</v>
      </c>
      <c r="H76" s="5">
        <f>G76/G66</f>
        <v>0.81672020881917129</v>
      </c>
    </row>
    <row r="77" spans="1:8" x14ac:dyDescent="0.25">
      <c r="A77" s="11" t="s">
        <v>30</v>
      </c>
      <c r="B77" s="11" t="s">
        <v>9</v>
      </c>
      <c r="C77" s="10">
        <v>20.960837611729801</v>
      </c>
      <c r="D77" s="12">
        <f>POWER(2,40-C77)</f>
        <v>538714.87962947635</v>
      </c>
      <c r="E77" s="5"/>
      <c r="F77" s="5"/>
      <c r="G77" s="5"/>
      <c r="H77" s="5"/>
    </row>
    <row r="78" spans="1:8" x14ac:dyDescent="0.25">
      <c r="A78" s="6" t="s">
        <v>31</v>
      </c>
      <c r="B78" s="6" t="s">
        <v>13</v>
      </c>
      <c r="C78" s="8">
        <v>22.046040552314</v>
      </c>
      <c r="D78" s="12">
        <f t="shared" ref="D78:D79" si="6">POWER(2,40-C78)</f>
        <v>253910.30940198759</v>
      </c>
      <c r="E78" s="12">
        <f>AVERAGE(D78:D79)</f>
        <v>251049.07398221368</v>
      </c>
      <c r="F78" s="5">
        <v>21616301.086952586</v>
      </c>
      <c r="G78" s="5">
        <f>E78/F78</f>
        <v>1.1613877553442516E-2</v>
      </c>
      <c r="H78" s="5">
        <f>G78/G66</f>
        <v>0.36697442867176827</v>
      </c>
    </row>
    <row r="79" spans="1:8" x14ac:dyDescent="0.25">
      <c r="A79" s="6" t="s">
        <v>33</v>
      </c>
      <c r="B79" s="6" t="s">
        <v>13</v>
      </c>
      <c r="C79" s="8">
        <v>22.078927101777101</v>
      </c>
      <c r="D79" s="12">
        <f t="shared" si="6"/>
        <v>248187.83856243975</v>
      </c>
      <c r="E79" s="12"/>
      <c r="F79" s="12"/>
      <c r="G79" s="5"/>
      <c r="H79" s="5"/>
    </row>
    <row r="80" spans="1:8" x14ac:dyDescent="0.25">
      <c r="A80" s="6" t="s">
        <v>40</v>
      </c>
      <c r="B80" s="6" t="s">
        <v>36</v>
      </c>
      <c r="C80" s="8">
        <v>21.774356871160499</v>
      </c>
      <c r="D80" s="7">
        <f>POWER(2,40-C80)</f>
        <v>306524.55601303623</v>
      </c>
      <c r="E80" s="7">
        <f>AVERAGE(D80:D81)</f>
        <v>275734.44349225325</v>
      </c>
      <c r="F80" s="5">
        <v>21919043.894894831</v>
      </c>
      <c r="G80" s="4">
        <f>E80/F80</f>
        <v>1.2579674771146137E-2</v>
      </c>
      <c r="H80" s="5">
        <f>G80/G66</f>
        <v>0.39749161645411357</v>
      </c>
    </row>
    <row r="81" spans="1:8" x14ac:dyDescent="0.25">
      <c r="A81" s="6" t="s">
        <v>42</v>
      </c>
      <c r="B81" s="6" t="s">
        <v>36</v>
      </c>
      <c r="C81" s="8">
        <v>22.0979056235076</v>
      </c>
      <c r="D81" s="7">
        <f>POWER(2,40-C81)</f>
        <v>244944.33097147031</v>
      </c>
      <c r="E81" s="7"/>
      <c r="F81" s="12"/>
      <c r="H81" s="5"/>
    </row>
    <row r="82" spans="1:8" x14ac:dyDescent="0.25">
      <c r="A82" s="6" t="s">
        <v>43</v>
      </c>
      <c r="B82" s="6" t="s">
        <v>99</v>
      </c>
      <c r="C82" s="8">
        <v>21.160674772345399</v>
      </c>
      <c r="D82" s="7">
        <f>POWER(2,40-C82)</f>
        <v>469031.47929156956</v>
      </c>
      <c r="E82" s="7">
        <f>AVERAGE(D82:D83)</f>
        <v>464898.89635362918</v>
      </c>
      <c r="F82" s="5">
        <v>21886975.185327649</v>
      </c>
      <c r="G82" s="4">
        <f>E82/F82</f>
        <v>2.1240892924540941E-2</v>
      </c>
      <c r="H82" s="5">
        <f>G82/G66</f>
        <v>0.67116813567154499</v>
      </c>
    </row>
    <row r="83" spans="1:8" x14ac:dyDescent="0.25">
      <c r="A83" s="6" t="s">
        <v>44</v>
      </c>
      <c r="B83" s="6" t="s">
        <v>99</v>
      </c>
      <c r="C83" s="8">
        <v>21.186324280234</v>
      </c>
      <c r="D83" s="7">
        <f>POWER(2,40-C83)</f>
        <v>460766.31341568875</v>
      </c>
      <c r="E83" s="7"/>
      <c r="F83" s="7"/>
      <c r="H83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zoomScale="85" zoomScaleNormal="85" workbookViewId="0">
      <selection sqref="A1:XFD1"/>
    </sheetView>
  </sheetViews>
  <sheetFormatPr baseColWidth="10" defaultRowHeight="15.75" x14ac:dyDescent="0.25"/>
  <cols>
    <col min="1" max="1" width="11.42578125" style="4"/>
    <col min="2" max="2" width="23" style="4" customWidth="1"/>
    <col min="3" max="3" width="11.5703125" style="4" bestFit="1" customWidth="1"/>
    <col min="4" max="5" width="12.42578125" style="4" bestFit="1" customWidth="1"/>
    <col min="6" max="6" width="13.5703125" style="4" bestFit="1" customWidth="1"/>
    <col min="7" max="8" width="11.5703125" style="4" bestFit="1" customWidth="1"/>
    <col min="9" max="16384" width="11.42578125" style="4"/>
  </cols>
  <sheetData>
    <row r="1" spans="1:8" s="13" customFormat="1" ht="18.75" x14ac:dyDescent="0.3">
      <c r="A1" s="13" t="s">
        <v>100</v>
      </c>
    </row>
    <row r="2" spans="1:8" x14ac:dyDescent="0.25">
      <c r="A2" s="3" t="s">
        <v>0</v>
      </c>
      <c r="B2" s="4" t="s">
        <v>86</v>
      </c>
      <c r="C2" s="4" t="s">
        <v>16</v>
      </c>
      <c r="D2" s="4" t="s">
        <v>45</v>
      </c>
      <c r="E2" s="4" t="s">
        <v>38</v>
      </c>
      <c r="F2" s="4" t="s">
        <v>46</v>
      </c>
      <c r="G2" s="4" t="s">
        <v>90</v>
      </c>
      <c r="H2" s="5" t="s">
        <v>17</v>
      </c>
    </row>
    <row r="3" spans="1:8" x14ac:dyDescent="0.25">
      <c r="A3" s="6" t="s">
        <v>48</v>
      </c>
      <c r="B3" s="6" t="s">
        <v>4</v>
      </c>
      <c r="C3" s="8">
        <v>20.7914283444604</v>
      </c>
      <c r="D3" s="7">
        <f t="shared" ref="D3:D20" si="0">POWER(2,40-C3)</f>
        <v>605837.6262225071</v>
      </c>
      <c r="E3" s="7">
        <f>AVERAGE(D3:D4)</f>
        <v>592658.10287169437</v>
      </c>
      <c r="F3" s="7">
        <v>21302063.435600683</v>
      </c>
      <c r="G3" s="4">
        <f>E3/F3</f>
        <v>2.7821628860668277E-2</v>
      </c>
      <c r="H3" s="5">
        <f>G3/G3</f>
        <v>1</v>
      </c>
    </row>
    <row r="4" spans="1:8" x14ac:dyDescent="0.25">
      <c r="A4" s="6" t="s">
        <v>18</v>
      </c>
      <c r="B4" s="6" t="s">
        <v>4</v>
      </c>
      <c r="C4" s="8">
        <v>20.855604192701001</v>
      </c>
      <c r="D4" s="7">
        <f t="shared" si="0"/>
        <v>579478.57952088164</v>
      </c>
      <c r="H4" s="5"/>
    </row>
    <row r="5" spans="1:8" x14ac:dyDescent="0.25">
      <c r="A5" s="6" t="s">
        <v>19</v>
      </c>
      <c r="B5" s="6" t="s">
        <v>5</v>
      </c>
      <c r="C5" s="8">
        <v>19.584549281614599</v>
      </c>
      <c r="D5" s="7">
        <f t="shared" si="0"/>
        <v>1398501.8371899575</v>
      </c>
      <c r="E5" s="7">
        <f>AVERAGE(D5:D6)</f>
        <v>1227600.189062058</v>
      </c>
      <c r="F5" s="7">
        <v>17063400.753753766</v>
      </c>
      <c r="G5" s="4">
        <f>E5/F5</f>
        <v>7.1943465829459527E-2</v>
      </c>
      <c r="H5" s="5">
        <f>G5/G3</f>
        <v>2.5858825947882131</v>
      </c>
    </row>
    <row r="6" spans="1:8" x14ac:dyDescent="0.25">
      <c r="A6" s="6" t="s">
        <v>20</v>
      </c>
      <c r="B6" s="6" t="s">
        <v>5</v>
      </c>
      <c r="C6" s="8">
        <v>19.988867572905399</v>
      </c>
      <c r="D6" s="7">
        <f t="shared" si="0"/>
        <v>1056698.5409341585</v>
      </c>
      <c r="H6" s="5"/>
    </row>
    <row r="7" spans="1:8" x14ac:dyDescent="0.25">
      <c r="A7" s="6" t="s">
        <v>21</v>
      </c>
      <c r="B7" s="6" t="s">
        <v>6</v>
      </c>
      <c r="C7" s="8">
        <v>21.02348592221</v>
      </c>
      <c r="D7" s="7">
        <f t="shared" si="0"/>
        <v>515822.10634480143</v>
      </c>
      <c r="E7" s="7">
        <f>AVERAGE(D7:D8)</f>
        <v>516615.36700298812</v>
      </c>
      <c r="F7" s="7">
        <v>22547937.380976073</v>
      </c>
      <c r="G7" s="4">
        <f>E7/F7</f>
        <v>2.2911868091263277E-2</v>
      </c>
      <c r="H7" s="5">
        <f>G7/G3</f>
        <v>0.82352719914447636</v>
      </c>
    </row>
    <row r="8" spans="1:8" x14ac:dyDescent="0.25">
      <c r="A8" s="6" t="s">
        <v>22</v>
      </c>
      <c r="B8" s="6" t="s">
        <v>6</v>
      </c>
      <c r="C8" s="8">
        <v>21.019055414756199</v>
      </c>
      <c r="D8" s="7">
        <f t="shared" si="0"/>
        <v>517408.6276611748</v>
      </c>
      <c r="H8" s="5"/>
    </row>
    <row r="9" spans="1:8" x14ac:dyDescent="0.25">
      <c r="A9" s="6" t="s">
        <v>23</v>
      </c>
      <c r="B9" s="6" t="s">
        <v>7</v>
      </c>
      <c r="C9" s="8">
        <v>22.5871568785671</v>
      </c>
      <c r="D9" s="7">
        <f t="shared" si="0"/>
        <v>174497.05002028649</v>
      </c>
      <c r="E9" s="7">
        <f>AVERAGE(D9:D10)</f>
        <v>186466.90034561011</v>
      </c>
      <c r="F9" s="7">
        <v>10482448.332501637</v>
      </c>
      <c r="G9" s="4">
        <f>E9/F9</f>
        <v>1.7788487424970668E-2</v>
      </c>
      <c r="H9" s="5">
        <f>G9/G3</f>
        <v>0.63937620309925258</v>
      </c>
    </row>
    <row r="10" spans="1:8" x14ac:dyDescent="0.25">
      <c r="A10" s="6" t="s">
        <v>24</v>
      </c>
      <c r="B10" s="6" t="s">
        <v>7</v>
      </c>
      <c r="C10" s="8">
        <v>22.401680286629102</v>
      </c>
      <c r="D10" s="7">
        <f t="shared" si="0"/>
        <v>198436.75067093375</v>
      </c>
      <c r="E10" s="7"/>
      <c r="F10" s="7"/>
      <c r="H10" s="5"/>
    </row>
    <row r="11" spans="1:8" x14ac:dyDescent="0.25">
      <c r="A11" s="6" t="s">
        <v>26</v>
      </c>
      <c r="B11" s="6" t="s">
        <v>8</v>
      </c>
      <c r="C11" s="8">
        <v>21.9247082029982</v>
      </c>
      <c r="D11" s="7">
        <f t="shared" si="0"/>
        <v>276188.13109385601</v>
      </c>
      <c r="E11" s="7">
        <f>AVERAGE(D11:D12)</f>
        <v>268035.79462641175</v>
      </c>
      <c r="F11" s="7">
        <v>20733578.796054065</v>
      </c>
      <c r="G11" s="4">
        <f>E11/F11</f>
        <v>1.2927618394438652E-2</v>
      </c>
      <c r="H11" s="5">
        <f>G11/G3</f>
        <v>0.46466073065601704</v>
      </c>
    </row>
    <row r="12" spans="1:8" x14ac:dyDescent="0.25">
      <c r="A12" s="6" t="s">
        <v>27</v>
      </c>
      <c r="B12" s="6" t="s">
        <v>8</v>
      </c>
      <c r="C12" s="8">
        <v>22.0124947178074</v>
      </c>
      <c r="D12" s="7">
        <f t="shared" si="0"/>
        <v>259883.45815896743</v>
      </c>
      <c r="E12" s="7"/>
      <c r="F12" s="7"/>
      <c r="H12" s="5" t="s">
        <v>28</v>
      </c>
    </row>
    <row r="13" spans="1:8" x14ac:dyDescent="0.25">
      <c r="A13" s="11" t="s">
        <v>29</v>
      </c>
      <c r="B13" s="11" t="s">
        <v>9</v>
      </c>
      <c r="C13" s="10">
        <v>19.699393582010501</v>
      </c>
      <c r="D13" s="12">
        <f t="shared" si="0"/>
        <v>1291491.2317373068</v>
      </c>
      <c r="E13" s="12">
        <f>AVERAGE(D13:D14)</f>
        <v>1330617.2238964788</v>
      </c>
      <c r="F13" s="12">
        <v>16129737.429522138</v>
      </c>
      <c r="G13" s="5">
        <f>E13/F13</f>
        <v>8.2494661162993269E-2</v>
      </c>
      <c r="H13" s="5">
        <f>G13/G3</f>
        <v>2.9651269368924988</v>
      </c>
    </row>
    <row r="14" spans="1:8" x14ac:dyDescent="0.25">
      <c r="A14" s="11" t="s">
        <v>30</v>
      </c>
      <c r="B14" s="11" t="s">
        <v>9</v>
      </c>
      <c r="C14" s="10">
        <v>19.614525972268002</v>
      </c>
      <c r="D14" s="12">
        <f t="shared" si="0"/>
        <v>1369743.216055651</v>
      </c>
      <c r="E14" s="5"/>
      <c r="F14" s="5"/>
      <c r="G14" s="5"/>
      <c r="H14" s="5"/>
    </row>
    <row r="15" spans="1:8" x14ac:dyDescent="0.25">
      <c r="A15" s="6" t="s">
        <v>31</v>
      </c>
      <c r="B15" s="6" t="s">
        <v>13</v>
      </c>
      <c r="C15" s="8">
        <v>20.666596770687701</v>
      </c>
      <c r="D15" s="12">
        <f t="shared" si="0"/>
        <v>660593.49119809165</v>
      </c>
      <c r="E15" s="12">
        <f>AVERAGE(D15:D16)</f>
        <v>672928.08138487558</v>
      </c>
      <c r="F15" s="7">
        <v>19866398.912509128</v>
      </c>
      <c r="G15" s="5">
        <f>E15/F15</f>
        <v>3.3872675382610885E-2</v>
      </c>
      <c r="H15" s="5">
        <f>G15/G3</f>
        <v>1.2174943297621599</v>
      </c>
    </row>
    <row r="16" spans="1:8" x14ac:dyDescent="0.25">
      <c r="A16" s="6" t="s">
        <v>33</v>
      </c>
      <c r="B16" s="6" t="s">
        <v>91</v>
      </c>
      <c r="C16" s="8">
        <v>20.613702424592301</v>
      </c>
      <c r="D16" s="12">
        <f t="shared" si="0"/>
        <v>685262.67157165939</v>
      </c>
      <c r="E16" s="12"/>
      <c r="F16" s="7"/>
      <c r="G16" s="5"/>
      <c r="H16" s="5"/>
    </row>
    <row r="17" spans="1:8" x14ac:dyDescent="0.25">
      <c r="A17" s="6" t="s">
        <v>40</v>
      </c>
      <c r="B17" s="6" t="s">
        <v>36</v>
      </c>
      <c r="C17" s="8">
        <v>21.760798213554899</v>
      </c>
      <c r="D17" s="12">
        <f t="shared" si="0"/>
        <v>309418.89774435374</v>
      </c>
      <c r="E17" s="7">
        <f>AVERAGE(D17:D18)</f>
        <v>288900.32920057798</v>
      </c>
      <c r="F17" s="7">
        <v>19989353.294933207</v>
      </c>
      <c r="G17" s="4">
        <f>E17/F17</f>
        <v>1.4452710147146525E-2</v>
      </c>
      <c r="H17" s="5">
        <f>G17/G3</f>
        <v>0.51947749786779984</v>
      </c>
    </row>
    <row r="18" spans="1:8" x14ac:dyDescent="0.25">
      <c r="A18" s="6" t="s">
        <v>42</v>
      </c>
      <c r="B18" s="6" t="s">
        <v>36</v>
      </c>
      <c r="C18" s="8">
        <v>21.966072896886899</v>
      </c>
      <c r="D18" s="12">
        <f t="shared" si="0"/>
        <v>268381.76065680222</v>
      </c>
      <c r="E18" s="7"/>
      <c r="F18" s="7"/>
      <c r="H18" s="5"/>
    </row>
    <row r="19" spans="1:8" x14ac:dyDescent="0.25">
      <c r="A19" s="6" t="s">
        <v>43</v>
      </c>
      <c r="B19" s="6" t="s">
        <v>92</v>
      </c>
      <c r="C19" s="8">
        <v>22.4263444212968</v>
      </c>
      <c r="D19" s="12">
        <f t="shared" si="0"/>
        <v>195073.1346090525</v>
      </c>
      <c r="E19" s="7">
        <f>AVERAGE(D19:D20)</f>
        <v>187443.44212413728</v>
      </c>
      <c r="F19" s="7">
        <v>21004907.9157524</v>
      </c>
      <c r="G19" s="4">
        <f>E19/F19</f>
        <v>8.9237926143711458E-3</v>
      </c>
      <c r="H19" s="5">
        <f>G19/G3</f>
        <v>0.32075018537059141</v>
      </c>
    </row>
    <row r="20" spans="1:8" x14ac:dyDescent="0.25">
      <c r="A20" s="6" t="s">
        <v>44</v>
      </c>
      <c r="B20" s="6" t="s">
        <v>92</v>
      </c>
      <c r="C20" s="8">
        <v>22.543856183365499</v>
      </c>
      <c r="D20" s="12">
        <f t="shared" si="0"/>
        <v>179813.74963922205</v>
      </c>
      <c r="E20" s="7"/>
      <c r="F20" s="7"/>
      <c r="H20" s="5"/>
    </row>
    <row r="23" spans="1:8" x14ac:dyDescent="0.25">
      <c r="A23" s="3" t="s">
        <v>10</v>
      </c>
      <c r="C23" s="4" t="s">
        <v>16</v>
      </c>
      <c r="D23" s="4" t="s">
        <v>45</v>
      </c>
      <c r="E23" s="4" t="s">
        <v>38</v>
      </c>
      <c r="F23" s="4" t="s">
        <v>46</v>
      </c>
      <c r="G23" s="4" t="s">
        <v>90</v>
      </c>
      <c r="H23" s="5"/>
    </row>
    <row r="24" spans="1:8" x14ac:dyDescent="0.25">
      <c r="A24" s="6" t="s">
        <v>49</v>
      </c>
      <c r="B24" s="6" t="s">
        <v>4</v>
      </c>
      <c r="C24" s="8">
        <v>23.425587627978501</v>
      </c>
      <c r="D24" s="7">
        <f t="shared" ref="D24:D41" si="1">POWER(2,40-C24)</f>
        <v>97587.745401255699</v>
      </c>
      <c r="E24" s="7">
        <f>AVERAGE(D24:D25)</f>
        <v>95760.429026506798</v>
      </c>
      <c r="F24" s="7">
        <v>21302063.435600683</v>
      </c>
      <c r="G24" s="4">
        <f>E24/F24</f>
        <v>4.4953593024452711E-3</v>
      </c>
      <c r="H24" s="5">
        <f>G24/G24</f>
        <v>1</v>
      </c>
    </row>
    <row r="25" spans="1:8" x14ac:dyDescent="0.25">
      <c r="A25" s="6" t="s">
        <v>50</v>
      </c>
      <c r="B25" s="6" t="s">
        <v>4</v>
      </c>
      <c r="C25" s="8">
        <v>23.4806538040256</v>
      </c>
      <c r="D25" s="7">
        <f t="shared" si="1"/>
        <v>93933.112651757896</v>
      </c>
      <c r="H25" s="5"/>
    </row>
    <row r="26" spans="1:8" x14ac:dyDescent="0.25">
      <c r="A26" s="6" t="s">
        <v>51</v>
      </c>
      <c r="B26" s="6" t="s">
        <v>5</v>
      </c>
      <c r="C26" s="8">
        <v>23.142493635709101</v>
      </c>
      <c r="D26" s="7">
        <f t="shared" si="1"/>
        <v>118744.92779502197</v>
      </c>
      <c r="E26" s="7">
        <f>AVERAGE(D26:D27)</f>
        <v>113440.37591545767</v>
      </c>
      <c r="F26" s="7">
        <v>17063400.753753766</v>
      </c>
      <c r="G26" s="4">
        <f>E26/F26</f>
        <v>6.648169233820638E-3</v>
      </c>
      <c r="H26" s="5">
        <f>G26/G24</f>
        <v>1.4788960762723318</v>
      </c>
    </row>
    <row r="27" spans="1:8" x14ac:dyDescent="0.25">
      <c r="A27" s="6" t="s">
        <v>52</v>
      </c>
      <c r="B27" s="6" t="s">
        <v>5</v>
      </c>
      <c r="C27" s="8">
        <v>23.277514976616501</v>
      </c>
      <c r="D27" s="7">
        <f t="shared" si="1"/>
        <v>108135.82403589335</v>
      </c>
      <c r="H27" s="5"/>
    </row>
    <row r="28" spans="1:8" x14ac:dyDescent="0.25">
      <c r="A28" s="6" t="s">
        <v>53</v>
      </c>
      <c r="B28" s="6" t="s">
        <v>6</v>
      </c>
      <c r="C28" s="8">
        <v>21.756591976438099</v>
      </c>
      <c r="D28" s="7">
        <f t="shared" si="1"/>
        <v>310322.33771849412</v>
      </c>
      <c r="E28" s="7">
        <f>AVERAGE(D28:D29)</f>
        <v>317523.6831986896</v>
      </c>
      <c r="F28" s="7">
        <v>22547937.380976073</v>
      </c>
      <c r="G28" s="4">
        <f>E28/F28</f>
        <v>1.4082160945975822E-2</v>
      </c>
      <c r="H28" s="5">
        <f>G28/G24</f>
        <v>3.1325996429953364</v>
      </c>
    </row>
    <row r="29" spans="1:8" x14ac:dyDescent="0.25">
      <c r="A29" s="6" t="s">
        <v>54</v>
      </c>
      <c r="B29" s="6" t="s">
        <v>6</v>
      </c>
      <c r="C29" s="8">
        <v>21.691140938723901</v>
      </c>
      <c r="D29" s="7">
        <f t="shared" si="1"/>
        <v>324725.02867888502</v>
      </c>
      <c r="H29" s="5"/>
    </row>
    <row r="30" spans="1:8" x14ac:dyDescent="0.25">
      <c r="A30" s="6" t="s">
        <v>55</v>
      </c>
      <c r="B30" s="6" t="s">
        <v>7</v>
      </c>
      <c r="C30" s="8">
        <v>24.173190298772901</v>
      </c>
      <c r="D30" s="7">
        <f t="shared" si="1"/>
        <v>58122.522694072497</v>
      </c>
      <c r="E30" s="7">
        <f>AVERAGE(D30:D31)</f>
        <v>57277.795129655977</v>
      </c>
      <c r="F30" s="7">
        <v>10482448.332501637</v>
      </c>
      <c r="G30" s="4">
        <f>E30/F30</f>
        <v>5.4641619317179722E-3</v>
      </c>
      <c r="H30" s="5">
        <f>G30/G24</f>
        <v>1.2155117231109238</v>
      </c>
    </row>
    <row r="31" spans="1:8" x14ac:dyDescent="0.25">
      <c r="A31" s="6" t="s">
        <v>56</v>
      </c>
      <c r="B31" s="6" t="s">
        <v>7</v>
      </c>
      <c r="C31" s="8">
        <v>24.215746847319199</v>
      </c>
      <c r="D31" s="7">
        <f t="shared" si="1"/>
        <v>56433.067565239449</v>
      </c>
      <c r="E31" s="7"/>
      <c r="F31" s="7"/>
      <c r="H31" s="5"/>
    </row>
    <row r="32" spans="1:8" x14ac:dyDescent="0.25">
      <c r="A32" s="6" t="s">
        <v>57</v>
      </c>
      <c r="B32" s="6" t="s">
        <v>8</v>
      </c>
      <c r="C32" s="8">
        <v>24.589564530478501</v>
      </c>
      <c r="D32" s="7">
        <f t="shared" si="1"/>
        <v>43551.520558208918</v>
      </c>
      <c r="E32" s="7">
        <f>AVERAGE(D32:D33)</f>
        <v>43157.541429855642</v>
      </c>
      <c r="F32" s="7">
        <v>20733578.796054065</v>
      </c>
      <c r="G32" s="4">
        <f>E32/F32</f>
        <v>2.0815288018713497E-3</v>
      </c>
      <c r="H32" s="5">
        <f>G32/G24</f>
        <v>0.46303947289354441</v>
      </c>
    </row>
    <row r="33" spans="1:8" x14ac:dyDescent="0.25">
      <c r="A33" s="6" t="s">
        <v>58</v>
      </c>
      <c r="B33" s="6" t="s">
        <v>8</v>
      </c>
      <c r="C33" s="8">
        <v>24.615905582624901</v>
      </c>
      <c r="D33" s="7">
        <f t="shared" si="1"/>
        <v>42763.562301502374</v>
      </c>
      <c r="E33" s="7"/>
      <c r="F33" s="7"/>
      <c r="H33" s="5" t="s">
        <v>28</v>
      </c>
    </row>
    <row r="34" spans="1:8" x14ac:dyDescent="0.25">
      <c r="A34" s="6" t="s">
        <v>59</v>
      </c>
      <c r="B34" s="11" t="s">
        <v>9</v>
      </c>
      <c r="C34" s="8">
        <v>24.227416554398001</v>
      </c>
      <c r="D34" s="12">
        <f t="shared" si="1"/>
        <v>55978.431596502342</v>
      </c>
      <c r="E34" s="12">
        <f>AVERAGE(D34:D35)</f>
        <v>58236.071183036664</v>
      </c>
      <c r="F34" s="12">
        <v>16129737.429522138</v>
      </c>
      <c r="G34" s="5">
        <f>E34/F34</f>
        <v>3.6104785609496416E-3</v>
      </c>
      <c r="H34" s="5">
        <f>G34/G24</f>
        <v>0.80315683753814859</v>
      </c>
    </row>
    <row r="35" spans="1:8" x14ac:dyDescent="0.25">
      <c r="A35" s="6" t="s">
        <v>60</v>
      </c>
      <c r="B35" s="11" t="s">
        <v>9</v>
      </c>
      <c r="C35" s="8">
        <v>24.115502460099599</v>
      </c>
      <c r="D35" s="12">
        <f t="shared" si="1"/>
        <v>60493.710769570978</v>
      </c>
      <c r="E35" s="5"/>
      <c r="F35" s="5"/>
      <c r="G35" s="5"/>
      <c r="H35" s="5"/>
    </row>
    <row r="36" spans="1:8" x14ac:dyDescent="0.25">
      <c r="A36" s="6" t="s">
        <v>61</v>
      </c>
      <c r="B36" s="6" t="s">
        <v>13</v>
      </c>
      <c r="C36" s="8">
        <v>24.526179488146401</v>
      </c>
      <c r="D36" s="12">
        <f t="shared" si="1"/>
        <v>45507.619856078323</v>
      </c>
      <c r="E36" s="12">
        <f>AVERAGE(D36:D37)</f>
        <v>44683.780188509489</v>
      </c>
      <c r="F36" s="7">
        <v>19866398.912509128</v>
      </c>
      <c r="G36" s="5">
        <f>E36/F36</f>
        <v>2.2492138804468373E-3</v>
      </c>
      <c r="H36" s="5">
        <f>G36/G24</f>
        <v>0.50034129179026188</v>
      </c>
    </row>
    <row r="37" spans="1:8" x14ac:dyDescent="0.25">
      <c r="A37" s="6" t="s">
        <v>62</v>
      </c>
      <c r="B37" s="6" t="s">
        <v>91</v>
      </c>
      <c r="C37" s="8">
        <v>24.579383764896001</v>
      </c>
      <c r="D37" s="12">
        <f t="shared" si="1"/>
        <v>43859.940520940654</v>
      </c>
      <c r="E37" s="12"/>
      <c r="F37" s="7"/>
      <c r="G37" s="5"/>
      <c r="H37" s="5"/>
    </row>
    <row r="38" spans="1:8" x14ac:dyDescent="0.25">
      <c r="A38" s="6" t="s">
        <v>63</v>
      </c>
      <c r="B38" s="6" t="s">
        <v>36</v>
      </c>
      <c r="C38" s="8">
        <v>24.495263004461201</v>
      </c>
      <c r="D38" s="12">
        <f t="shared" si="1"/>
        <v>46493.357587038816</v>
      </c>
      <c r="E38" s="7">
        <f>AVERAGE(D38:D39)</f>
        <v>47187.399219167797</v>
      </c>
      <c r="F38" s="7">
        <v>19989353.294933207</v>
      </c>
      <c r="G38" s="4">
        <f>E38/F38</f>
        <v>2.3606266057205863E-3</v>
      </c>
      <c r="H38" s="5">
        <f>G38/G24</f>
        <v>0.52512523402445554</v>
      </c>
    </row>
    <row r="39" spans="1:8" x14ac:dyDescent="0.25">
      <c r="A39" s="6" t="s">
        <v>64</v>
      </c>
      <c r="B39" s="6" t="s">
        <v>36</v>
      </c>
      <c r="C39" s="8">
        <v>24.452821053847</v>
      </c>
      <c r="D39" s="12">
        <f t="shared" si="1"/>
        <v>47881.440851296786</v>
      </c>
      <c r="E39" s="7"/>
      <c r="F39" s="7"/>
      <c r="H39" s="5"/>
    </row>
    <row r="40" spans="1:8" x14ac:dyDescent="0.25">
      <c r="A40" s="6" t="s">
        <v>65</v>
      </c>
      <c r="B40" s="6" t="s">
        <v>92</v>
      </c>
      <c r="C40" s="8">
        <v>22.857253347466902</v>
      </c>
      <c r="D40" s="12">
        <f t="shared" si="1"/>
        <v>144704.13799256634</v>
      </c>
      <c r="E40" s="7">
        <f>AVERAGE(D40:D41)</f>
        <v>139742.08101141447</v>
      </c>
      <c r="F40" s="7">
        <v>21004907.9157524</v>
      </c>
      <c r="G40" s="4">
        <f>E40/F40</f>
        <v>6.6528299753514479E-3</v>
      </c>
      <c r="H40" s="5">
        <f>G40/G24</f>
        <v>1.4799328658184476</v>
      </c>
    </row>
    <row r="41" spans="1:8" x14ac:dyDescent="0.25">
      <c r="A41" s="6" t="s">
        <v>66</v>
      </c>
      <c r="B41" s="6" t="s">
        <v>92</v>
      </c>
      <c r="C41" s="8">
        <v>22.959752837411699</v>
      </c>
      <c r="D41" s="12">
        <f t="shared" si="1"/>
        <v>134780.0240302626</v>
      </c>
      <c r="E41" s="7"/>
      <c r="F41" s="7"/>
      <c r="H41" s="5"/>
    </row>
    <row r="43" spans="1:8" x14ac:dyDescent="0.25">
      <c r="A43" s="3" t="s">
        <v>11</v>
      </c>
      <c r="B43" s="4" t="s">
        <v>86</v>
      </c>
      <c r="C43" s="4" t="s">
        <v>16</v>
      </c>
      <c r="D43" s="4" t="s">
        <v>45</v>
      </c>
      <c r="E43" s="4" t="s">
        <v>38</v>
      </c>
      <c r="F43" s="4" t="s">
        <v>46</v>
      </c>
      <c r="G43" s="4" t="s">
        <v>90</v>
      </c>
      <c r="H43" s="5" t="s">
        <v>17</v>
      </c>
    </row>
    <row r="44" spans="1:8" x14ac:dyDescent="0.25">
      <c r="A44" s="6" t="s">
        <v>35</v>
      </c>
      <c r="B44" s="6" t="s">
        <v>4</v>
      </c>
      <c r="C44" s="10">
        <v>22.808016195302201</v>
      </c>
      <c r="D44" s="7">
        <f t="shared" ref="D44:D65" si="2">POWER(2,40-C44)</f>
        <v>149727.92645251303</v>
      </c>
      <c r="E44" s="7">
        <f>AVERAGE(D44:D45)</f>
        <v>153801.09022799501</v>
      </c>
      <c r="F44" s="7">
        <v>21302063.435600683</v>
      </c>
      <c r="G44" s="4">
        <f>E44/F44</f>
        <v>7.2200090236778543E-3</v>
      </c>
      <c r="H44" s="5">
        <f>G44/G44</f>
        <v>1</v>
      </c>
    </row>
    <row r="45" spans="1:8" x14ac:dyDescent="0.25">
      <c r="A45" s="6" t="s">
        <v>18</v>
      </c>
      <c r="B45" s="6" t="s">
        <v>4</v>
      </c>
      <c r="C45" s="8">
        <v>22.731583608640001</v>
      </c>
      <c r="D45" s="7">
        <f t="shared" si="2"/>
        <v>157874.25400347702</v>
      </c>
      <c r="H45" s="5"/>
    </row>
    <row r="46" spans="1:8" x14ac:dyDescent="0.25">
      <c r="A46" s="6" t="s">
        <v>19</v>
      </c>
      <c r="B46" s="6" t="s">
        <v>5</v>
      </c>
      <c r="C46" s="8">
        <v>22.728552871527899</v>
      </c>
      <c r="D46" s="7">
        <f t="shared" si="2"/>
        <v>158206.25645514188</v>
      </c>
      <c r="E46" s="7">
        <f>AVERAGE(D46:D47)</f>
        <v>159686.9640497326</v>
      </c>
      <c r="F46" s="7">
        <v>17063400.753753766</v>
      </c>
      <c r="G46" s="4">
        <f>E46/F46</f>
        <v>9.3584489020808563E-3</v>
      </c>
      <c r="H46" s="5">
        <f>G46/G44</f>
        <v>1.2961824384692646</v>
      </c>
    </row>
    <row r="47" spans="1:8" x14ac:dyDescent="0.25">
      <c r="A47" s="6" t="s">
        <v>20</v>
      </c>
      <c r="B47" s="6" t="s">
        <v>5</v>
      </c>
      <c r="C47" s="8">
        <v>22.701797140480299</v>
      </c>
      <c r="D47" s="7">
        <f t="shared" si="2"/>
        <v>161167.6716443233</v>
      </c>
      <c r="H47" s="5"/>
    </row>
    <row r="48" spans="1:8" x14ac:dyDescent="0.25">
      <c r="A48" s="6" t="s">
        <v>21</v>
      </c>
      <c r="B48" s="6" t="s">
        <v>6</v>
      </c>
      <c r="C48" s="8">
        <v>23.6990681989023</v>
      </c>
      <c r="D48" s="7">
        <f t="shared" si="2"/>
        <v>80736.40908954409</v>
      </c>
      <c r="E48" s="7">
        <f>AVERAGE(D48:D49)</f>
        <v>75839.088037498994</v>
      </c>
      <c r="F48" s="7">
        <v>22547937.380976073</v>
      </c>
      <c r="G48" s="4">
        <f>E48/F48</f>
        <v>3.3634601141603847E-3</v>
      </c>
      <c r="H48" s="5">
        <f>G48/G44</f>
        <v>0.46585261917678972</v>
      </c>
    </row>
    <row r="49" spans="1:8" x14ac:dyDescent="0.25">
      <c r="A49" s="6" t="s">
        <v>22</v>
      </c>
      <c r="B49" s="6" t="s">
        <v>6</v>
      </c>
      <c r="C49" s="8">
        <v>23.885652355734202</v>
      </c>
      <c r="D49" s="7">
        <f t="shared" si="2"/>
        <v>70941.766985453913</v>
      </c>
      <c r="H49" s="5"/>
    </row>
    <row r="50" spans="1:8" x14ac:dyDescent="0.25">
      <c r="A50" s="6" t="s">
        <v>23</v>
      </c>
      <c r="B50" s="6" t="s">
        <v>7</v>
      </c>
      <c r="C50" s="8">
        <v>23.3539755706331</v>
      </c>
      <c r="D50" s="7">
        <f t="shared" si="2"/>
        <v>102554.01360323156</v>
      </c>
      <c r="E50" s="7">
        <f>AVERAGE(D50:D51)</f>
        <v>97206.106244642724</v>
      </c>
      <c r="F50" s="7">
        <v>10482448.332501637</v>
      </c>
      <c r="G50" s="4">
        <f>E50/F50</f>
        <v>9.2732254108277082E-3</v>
      </c>
      <c r="H50" s="5">
        <f>G50/G44</f>
        <v>1.2843786455690538</v>
      </c>
    </row>
    <row r="51" spans="1:8" x14ac:dyDescent="0.25">
      <c r="A51" s="6" t="s">
        <v>24</v>
      </c>
      <c r="B51" s="6" t="s">
        <v>7</v>
      </c>
      <c r="C51" s="8">
        <v>23.512879124325099</v>
      </c>
      <c r="D51" s="7">
        <f t="shared" si="2"/>
        <v>91858.198886053884</v>
      </c>
      <c r="E51" s="7"/>
      <c r="F51" s="7"/>
      <c r="H51" s="5"/>
    </row>
    <row r="52" spans="1:8" x14ac:dyDescent="0.25">
      <c r="A52" s="6" t="s">
        <v>26</v>
      </c>
      <c r="B52" s="6" t="s">
        <v>8</v>
      </c>
      <c r="C52" s="8">
        <v>24.2109608669622</v>
      </c>
      <c r="D52" s="7">
        <f t="shared" si="2"/>
        <v>56620.58885954968</v>
      </c>
      <c r="E52" s="7">
        <f>AVERAGE(D52:D53)</f>
        <v>50875.854258113512</v>
      </c>
      <c r="F52" s="7">
        <v>20733578.796054065</v>
      </c>
      <c r="G52" s="4">
        <f>E52/F52</f>
        <v>2.4537902866916543E-3</v>
      </c>
      <c r="H52" s="5">
        <f>G52/G44</f>
        <v>0.33985972574888829</v>
      </c>
    </row>
    <row r="53" spans="1:8" x14ac:dyDescent="0.25">
      <c r="A53" s="6" t="s">
        <v>27</v>
      </c>
      <c r="B53" s="6" t="s">
        <v>8</v>
      </c>
      <c r="C53" s="8">
        <v>24.538165049675499</v>
      </c>
      <c r="D53" s="7">
        <f t="shared" si="2"/>
        <v>45131.119656677343</v>
      </c>
      <c r="E53" s="7"/>
      <c r="F53" s="7"/>
      <c r="H53" s="5" t="s">
        <v>28</v>
      </c>
    </row>
    <row r="54" spans="1:8" x14ac:dyDescent="0.25">
      <c r="A54" s="11" t="s">
        <v>29</v>
      </c>
      <c r="B54" s="11" t="s">
        <v>9</v>
      </c>
      <c r="C54" s="10">
        <v>23.285531179063899</v>
      </c>
      <c r="D54" s="12">
        <f t="shared" si="2"/>
        <v>107536.6434521005</v>
      </c>
      <c r="E54" s="12">
        <f>AVERAGE(D54:D55)</f>
        <v>98906.244170501101</v>
      </c>
      <c r="F54" s="12">
        <v>16129737.429522138</v>
      </c>
      <c r="G54" s="5">
        <f>E54/F54</f>
        <v>6.1319190472049305E-3</v>
      </c>
      <c r="H54" s="5">
        <f>G54/G44</f>
        <v>0.849295205462409</v>
      </c>
    </row>
    <row r="55" spans="1:8" x14ac:dyDescent="0.25">
      <c r="A55" s="11" t="s">
        <v>30</v>
      </c>
      <c r="B55" s="11" t="s">
        <v>9</v>
      </c>
      <c r="C55" s="10">
        <v>23.537947603074201</v>
      </c>
      <c r="D55" s="12">
        <f t="shared" si="2"/>
        <v>90275.844888901702</v>
      </c>
      <c r="E55" s="5"/>
      <c r="F55" s="5"/>
      <c r="G55" s="5"/>
      <c r="H55" s="5"/>
    </row>
    <row r="56" spans="1:8" x14ac:dyDescent="0.25">
      <c r="A56" s="6" t="s">
        <v>31</v>
      </c>
      <c r="B56" s="6" t="s">
        <v>13</v>
      </c>
      <c r="C56" s="8">
        <v>23.413781747709201</v>
      </c>
      <c r="D56" s="12">
        <f t="shared" si="2"/>
        <v>98389.603082499947</v>
      </c>
      <c r="E56" s="12">
        <f>AVERAGE(D56:D57)</f>
        <v>93110.81246656389</v>
      </c>
      <c r="F56" s="7">
        <v>19866398.912509128</v>
      </c>
      <c r="G56" s="5">
        <f>E56/F56</f>
        <v>4.6868490296918123E-3</v>
      </c>
      <c r="H56" s="5">
        <f>G56/G44</f>
        <v>0.649147253739074</v>
      </c>
    </row>
    <row r="57" spans="1:8" x14ac:dyDescent="0.25">
      <c r="A57" s="6" t="s">
        <v>33</v>
      </c>
      <c r="B57" s="6" t="s">
        <v>91</v>
      </c>
      <c r="C57" s="8">
        <v>23.577540606172001</v>
      </c>
      <c r="D57" s="12">
        <f t="shared" si="2"/>
        <v>87832.021850627832</v>
      </c>
      <c r="E57" s="12"/>
      <c r="F57" s="7"/>
      <c r="G57" s="5"/>
      <c r="H57" s="5"/>
    </row>
    <row r="58" spans="1:8" x14ac:dyDescent="0.25">
      <c r="A58" s="6" t="s">
        <v>40</v>
      </c>
      <c r="B58" s="6" t="s">
        <v>36</v>
      </c>
      <c r="C58" s="8">
        <v>22.901752940058699</v>
      </c>
      <c r="D58" s="12">
        <f t="shared" si="2"/>
        <v>140308.90596898113</v>
      </c>
      <c r="E58" s="7">
        <f>AVERAGE(D58:D59)</f>
        <v>144423.52095874117</v>
      </c>
      <c r="F58" s="7">
        <v>19989353.294933207</v>
      </c>
      <c r="G58" s="4">
        <f>E58/F58</f>
        <v>7.2250221819506718E-3</v>
      </c>
      <c r="H58" s="5">
        <f>G58/G44</f>
        <v>1.0006943423832819</v>
      </c>
    </row>
    <row r="59" spans="1:8" x14ac:dyDescent="0.25">
      <c r="A59" s="6" t="s">
        <v>42</v>
      </c>
      <c r="B59" s="6" t="s">
        <v>36</v>
      </c>
      <c r="C59" s="8">
        <v>22.819526146857701</v>
      </c>
      <c r="D59" s="12">
        <f t="shared" si="2"/>
        <v>148538.13594850121</v>
      </c>
      <c r="E59" s="7"/>
      <c r="F59" s="7"/>
      <c r="H59" s="5"/>
    </row>
    <row r="60" spans="1:8" x14ac:dyDescent="0.25">
      <c r="A60" s="6" t="s">
        <v>43</v>
      </c>
      <c r="B60" s="6" t="s">
        <v>92</v>
      </c>
      <c r="C60" s="8">
        <v>23.850515632712</v>
      </c>
      <c r="D60" s="12">
        <f t="shared" si="2"/>
        <v>72690.759920054232</v>
      </c>
      <c r="E60" s="7">
        <f>AVERAGE(D60:D61)</f>
        <v>68724.669813239088</v>
      </c>
      <c r="F60" s="7">
        <v>21004907.9157524</v>
      </c>
      <c r="G60" s="4">
        <f>E60/F60</f>
        <v>3.2718386621299958E-3</v>
      </c>
      <c r="H60" s="5">
        <f>G60/G44</f>
        <v>0.45316268323212283</v>
      </c>
    </row>
    <row r="61" spans="1:8" x14ac:dyDescent="0.25">
      <c r="A61" s="6" t="s">
        <v>44</v>
      </c>
      <c r="B61" s="6" t="s">
        <v>92</v>
      </c>
      <c r="C61" s="8">
        <v>24.017216275837999</v>
      </c>
      <c r="D61" s="12">
        <f t="shared" si="2"/>
        <v>64758.579706423938</v>
      </c>
      <c r="E61" s="7"/>
      <c r="F61" s="7"/>
      <c r="H61" s="5"/>
    </row>
    <row r="62" spans="1:8" x14ac:dyDescent="0.25">
      <c r="A62" s="6" t="s">
        <v>93</v>
      </c>
      <c r="B62" s="6" t="s">
        <v>94</v>
      </c>
      <c r="C62" s="8">
        <v>23.036825781243301</v>
      </c>
      <c r="D62" s="12">
        <f t="shared" si="2"/>
        <v>127768.63689213035</v>
      </c>
      <c r="E62" s="7">
        <f>AVERAGE(D62:D63)</f>
        <v>130440.72901715353</v>
      </c>
      <c r="F62" s="7">
        <v>11707999.414100584</v>
      </c>
      <c r="G62" s="4">
        <f>E62/F62</f>
        <v>1.1141162926610385E-2</v>
      </c>
      <c r="H62" s="5">
        <f>G62/G44</f>
        <v>1.5430954296695747</v>
      </c>
    </row>
    <row r="63" spans="1:8" x14ac:dyDescent="0.25">
      <c r="A63" s="6" t="s">
        <v>95</v>
      </c>
      <c r="B63" s="6" t="s">
        <v>94</v>
      </c>
      <c r="C63" s="8">
        <v>22.9777099903208</v>
      </c>
      <c r="D63" s="12">
        <f t="shared" si="2"/>
        <v>133112.82114217669</v>
      </c>
      <c r="E63" s="7"/>
      <c r="H63" s="5"/>
    </row>
    <row r="64" spans="1:8" x14ac:dyDescent="0.25">
      <c r="A64" s="6" t="s">
        <v>96</v>
      </c>
      <c r="B64" s="6" t="s">
        <v>37</v>
      </c>
      <c r="C64" s="8">
        <v>23.5810717228835</v>
      </c>
      <c r="D64" s="12">
        <f t="shared" si="2"/>
        <v>87617.308506642134</v>
      </c>
      <c r="E64" s="7">
        <f>AVERAGE(D64:D65)</f>
        <v>89729.945010152718</v>
      </c>
      <c r="F64" s="7">
        <v>13342956.300391562</v>
      </c>
      <c r="G64" s="4">
        <f>E64/F64</f>
        <v>6.7248923694308666E-3</v>
      </c>
      <c r="H64" s="5">
        <f>G64/G44</f>
        <v>0.93142437182235316</v>
      </c>
    </row>
    <row r="65" spans="1:8" x14ac:dyDescent="0.25">
      <c r="A65" s="6" t="s">
        <v>97</v>
      </c>
      <c r="B65" s="6" t="s">
        <v>37</v>
      </c>
      <c r="C65" s="8">
        <v>23.5131244265574</v>
      </c>
      <c r="D65" s="12">
        <f t="shared" si="2"/>
        <v>91842.581513663303</v>
      </c>
      <c r="E65" s="7"/>
      <c r="H65" s="5"/>
    </row>
    <row r="68" spans="1:8" x14ac:dyDescent="0.25">
      <c r="A68" s="3" t="s">
        <v>12</v>
      </c>
      <c r="B68" s="4" t="s">
        <v>86</v>
      </c>
      <c r="C68" s="4" t="s">
        <v>16</v>
      </c>
      <c r="D68" s="4" t="s">
        <v>87</v>
      </c>
      <c r="E68" s="4" t="s">
        <v>88</v>
      </c>
      <c r="F68" s="4" t="s">
        <v>89</v>
      </c>
      <c r="G68" s="4" t="s">
        <v>90</v>
      </c>
      <c r="H68" s="5" t="s">
        <v>17</v>
      </c>
    </row>
    <row r="69" spans="1:8" x14ac:dyDescent="0.25">
      <c r="A69" s="6" t="s">
        <v>35</v>
      </c>
      <c r="B69" s="6" t="s">
        <v>4</v>
      </c>
      <c r="C69" s="10">
        <v>20.1943590303968</v>
      </c>
      <c r="D69" s="7">
        <f t="shared" ref="D69:D86" si="3">POWER(2,40-C69)</f>
        <v>916414.63291850162</v>
      </c>
      <c r="E69" s="7">
        <f>AVERAGE(D69:D70)</f>
        <v>873362.09109454905</v>
      </c>
      <c r="F69" s="7">
        <v>21302063.435600683</v>
      </c>
      <c r="G69" s="4">
        <f>E69/F69</f>
        <v>4.0998943305884571E-2</v>
      </c>
      <c r="H69" s="5">
        <f>G69/G69</f>
        <v>1</v>
      </c>
    </row>
    <row r="70" spans="1:8" x14ac:dyDescent="0.25">
      <c r="A70" s="6" t="s">
        <v>18</v>
      </c>
      <c r="B70" s="6" t="s">
        <v>4</v>
      </c>
      <c r="C70" s="8">
        <v>20.3367102349577</v>
      </c>
      <c r="D70" s="7">
        <f t="shared" si="3"/>
        <v>830309.54927059647</v>
      </c>
      <c r="H70" s="5"/>
    </row>
    <row r="71" spans="1:8" x14ac:dyDescent="0.25">
      <c r="A71" s="6" t="s">
        <v>19</v>
      </c>
      <c r="B71" s="6" t="s">
        <v>5</v>
      </c>
      <c r="C71" s="8">
        <v>21.925360366531802</v>
      </c>
      <c r="D71" s="7">
        <f t="shared" si="3"/>
        <v>276063.30975782813</v>
      </c>
      <c r="E71" s="7">
        <f>AVERAGE(D71:D72)</f>
        <v>285375.98937525763</v>
      </c>
      <c r="F71" s="7">
        <v>17063400.753753766</v>
      </c>
      <c r="G71" s="4">
        <f>E71/F71</f>
        <v>1.6724449803036945E-2</v>
      </c>
      <c r="H71" s="5">
        <f>G71/G69</f>
        <v>0.40792392326454152</v>
      </c>
    </row>
    <row r="72" spans="1:8" x14ac:dyDescent="0.25">
      <c r="A72" s="6" t="s">
        <v>20</v>
      </c>
      <c r="B72" s="6" t="s">
        <v>5</v>
      </c>
      <c r="C72" s="8">
        <v>21.831167936775302</v>
      </c>
      <c r="D72" s="7">
        <f t="shared" si="3"/>
        <v>294688.66899268719</v>
      </c>
      <c r="H72" s="5"/>
    </row>
    <row r="73" spans="1:8" x14ac:dyDescent="0.25">
      <c r="A73" s="6" t="s">
        <v>21</v>
      </c>
      <c r="B73" s="6" t="s">
        <v>6</v>
      </c>
      <c r="C73" s="8">
        <v>18.751985001666998</v>
      </c>
      <c r="D73" s="7">
        <f t="shared" si="3"/>
        <v>2490519.0202564201</v>
      </c>
      <c r="E73" s="7">
        <f>AVERAGE(D73:D74)</f>
        <v>2422360.0441933451</v>
      </c>
      <c r="F73" s="7">
        <v>22547937.380976073</v>
      </c>
      <c r="G73" s="4">
        <f>E73/F73</f>
        <v>0.10743155807400437</v>
      </c>
      <c r="H73" s="5">
        <f>G73/G69</f>
        <v>2.6203494385813779</v>
      </c>
    </row>
    <row r="74" spans="1:8" x14ac:dyDescent="0.25">
      <c r="A74" s="6" t="s">
        <v>22</v>
      </c>
      <c r="B74" s="6" t="s">
        <v>6</v>
      </c>
      <c r="C74" s="8">
        <v>18.833193887017199</v>
      </c>
      <c r="D74" s="7">
        <f t="shared" si="3"/>
        <v>2354201.0681302706</v>
      </c>
      <c r="H74" s="5"/>
    </row>
    <row r="75" spans="1:8" x14ac:dyDescent="0.25">
      <c r="A75" s="6" t="s">
        <v>23</v>
      </c>
      <c r="B75" s="6" t="s">
        <v>7</v>
      </c>
      <c r="C75" s="8">
        <v>22.287187340358901</v>
      </c>
      <c r="D75" s="7">
        <f t="shared" si="3"/>
        <v>214826.5322738449</v>
      </c>
      <c r="E75" s="7">
        <f>AVERAGE(D75:D76)</f>
        <v>198983.06012918567</v>
      </c>
      <c r="F75" s="7">
        <v>10482448.332501637</v>
      </c>
      <c r="G75" s="4">
        <f>E75/F75</f>
        <v>1.8982498536360384E-2</v>
      </c>
      <c r="H75" s="5">
        <f>G75/G69</f>
        <v>0.46299970208343955</v>
      </c>
    </row>
    <row r="76" spans="1:8" x14ac:dyDescent="0.25">
      <c r="A76" s="6" t="s">
        <v>24</v>
      </c>
      <c r="B76" s="6" t="s">
        <v>7</v>
      </c>
      <c r="C76" s="8">
        <v>22.5174158435726</v>
      </c>
      <c r="D76" s="7">
        <f t="shared" si="3"/>
        <v>183139.58798452644</v>
      </c>
      <c r="E76" s="7"/>
      <c r="F76" s="7"/>
      <c r="H76" s="5"/>
    </row>
    <row r="77" spans="1:8" x14ac:dyDescent="0.25">
      <c r="A77" s="6" t="s">
        <v>26</v>
      </c>
      <c r="B77" s="6" t="s">
        <v>8</v>
      </c>
      <c r="C77" s="8">
        <v>20.668731449203499</v>
      </c>
      <c r="D77" s="7">
        <f t="shared" si="3"/>
        <v>659616.76920031593</v>
      </c>
      <c r="E77" s="7">
        <f>AVERAGE(D77:D78)</f>
        <v>670722.06440524803</v>
      </c>
      <c r="F77" s="7">
        <v>20733578.796054065</v>
      </c>
      <c r="G77" s="4">
        <f>E77/F77</f>
        <v>3.2349555810060986E-2</v>
      </c>
      <c r="H77" s="5">
        <f>G77/G69</f>
        <v>0.78903389213491903</v>
      </c>
    </row>
    <row r="78" spans="1:8" x14ac:dyDescent="0.25">
      <c r="A78" s="6" t="s">
        <v>27</v>
      </c>
      <c r="B78" s="6" t="s">
        <v>8</v>
      </c>
      <c r="C78" s="8">
        <v>20.620953034061301</v>
      </c>
      <c r="D78" s="7">
        <f t="shared" si="3"/>
        <v>681827.35961018025</v>
      </c>
      <c r="E78" s="7"/>
      <c r="F78" s="7"/>
      <c r="H78" s="5" t="s">
        <v>28</v>
      </c>
    </row>
    <row r="79" spans="1:8" x14ac:dyDescent="0.25">
      <c r="A79" s="11" t="s">
        <v>29</v>
      </c>
      <c r="B79" s="11" t="s">
        <v>9</v>
      </c>
      <c r="C79" s="10">
        <v>20.278722968582201</v>
      </c>
      <c r="D79" s="12">
        <f t="shared" si="3"/>
        <v>864362.54441806988</v>
      </c>
      <c r="E79" s="12">
        <f>AVERAGE(D79:D80)</f>
        <v>871742.95191949629</v>
      </c>
      <c r="F79" s="12">
        <v>16129737.429522138</v>
      </c>
      <c r="G79" s="5">
        <f>E79/F79</f>
        <v>5.4045700106931167E-2</v>
      </c>
      <c r="H79" s="5">
        <f>G79/G69</f>
        <v>1.3182217820519779</v>
      </c>
    </row>
    <row r="80" spans="1:8" x14ac:dyDescent="0.25">
      <c r="A80" s="11" t="s">
        <v>30</v>
      </c>
      <c r="B80" s="11" t="s">
        <v>9</v>
      </c>
      <c r="C80" s="10">
        <v>20.2542939056578</v>
      </c>
      <c r="D80" s="12">
        <f t="shared" si="3"/>
        <v>879123.3594209227</v>
      </c>
      <c r="E80" s="5"/>
      <c r="F80" s="5"/>
      <c r="G80" s="5"/>
      <c r="H80" s="5"/>
    </row>
    <row r="81" spans="1:8" x14ac:dyDescent="0.25">
      <c r="A81" s="6" t="s">
        <v>31</v>
      </c>
      <c r="B81" s="6" t="s">
        <v>13</v>
      </c>
      <c r="C81" s="8">
        <v>20.872596524614401</v>
      </c>
      <c r="D81" s="12">
        <f t="shared" si="3"/>
        <v>572693.40941438463</v>
      </c>
      <c r="E81" s="12">
        <f>AVERAGE(D81:D82)</f>
        <v>513323.77685788379</v>
      </c>
      <c r="F81" s="7">
        <v>19866398.912509128</v>
      </c>
      <c r="G81" s="5">
        <f>E81/F81</f>
        <v>2.5838793387696599E-2</v>
      </c>
      <c r="H81" s="5">
        <f>G81/G69</f>
        <v>0.63023071582403345</v>
      </c>
    </row>
    <row r="82" spans="1:8" x14ac:dyDescent="0.25">
      <c r="A82" s="6" t="s">
        <v>33</v>
      </c>
      <c r="B82" s="6" t="s">
        <v>91</v>
      </c>
      <c r="C82" s="8">
        <v>21.207812953003401</v>
      </c>
      <c r="D82" s="12">
        <f t="shared" si="3"/>
        <v>453954.14430138294</v>
      </c>
      <c r="E82" s="12"/>
      <c r="F82" s="7"/>
      <c r="G82" s="5"/>
      <c r="H82" s="5"/>
    </row>
    <row r="83" spans="1:8" x14ac:dyDescent="0.25">
      <c r="A83" s="6" t="s">
        <v>40</v>
      </c>
      <c r="B83" s="6" t="s">
        <v>36</v>
      </c>
      <c r="C83" s="8">
        <v>21.369944991615601</v>
      </c>
      <c r="D83" s="12">
        <f t="shared" si="3"/>
        <v>405700.3462828655</v>
      </c>
      <c r="E83" s="7">
        <f>AVERAGE(D83:D84)</f>
        <v>429068.07482471911</v>
      </c>
      <c r="F83" s="7">
        <v>19989353.294933207</v>
      </c>
      <c r="G83" s="4">
        <f>E83/F83</f>
        <v>2.1464830227072778E-2</v>
      </c>
      <c r="H83" s="5">
        <f>G83/G69</f>
        <v>0.52354593792645221</v>
      </c>
    </row>
    <row r="84" spans="1:8" x14ac:dyDescent="0.25">
      <c r="A84" s="6" t="s">
        <v>42</v>
      </c>
      <c r="B84" s="6" t="s">
        <v>36</v>
      </c>
      <c r="C84" s="8">
        <v>21.212646424494601</v>
      </c>
      <c r="D84" s="12">
        <f t="shared" si="3"/>
        <v>452435.80336657265</v>
      </c>
      <c r="E84" s="7"/>
      <c r="F84" s="7"/>
      <c r="H84" s="5"/>
    </row>
    <row r="85" spans="1:8" x14ac:dyDescent="0.25">
      <c r="A85" s="6" t="s">
        <v>43</v>
      </c>
      <c r="B85" s="6" t="s">
        <v>92</v>
      </c>
      <c r="C85" s="8">
        <v>20.517349567196501</v>
      </c>
      <c r="D85" s="12">
        <f t="shared" si="3"/>
        <v>732592.0059167326</v>
      </c>
      <c r="E85" s="7">
        <f>AVERAGE(D85:D86)</f>
        <v>726293.49632497353</v>
      </c>
      <c r="F85" s="7">
        <v>21004907.9157524</v>
      </c>
      <c r="G85" s="4">
        <f>E85/F85</f>
        <v>3.4577323511154161E-2</v>
      </c>
      <c r="H85" s="5">
        <f>G85/G69</f>
        <v>0.84337109015664036</v>
      </c>
    </row>
    <row r="86" spans="1:8" x14ac:dyDescent="0.25">
      <c r="A86" s="6" t="s">
        <v>44</v>
      </c>
      <c r="B86" s="6" t="s">
        <v>92</v>
      </c>
      <c r="C86" s="8">
        <v>20.542372664342</v>
      </c>
      <c r="D86" s="12">
        <f t="shared" si="3"/>
        <v>719994.98673321446</v>
      </c>
      <c r="E86" s="7"/>
      <c r="F86" s="7"/>
      <c r="H86" s="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workbookViewId="0">
      <selection activeCell="C15" sqref="C15"/>
    </sheetView>
  </sheetViews>
  <sheetFormatPr baseColWidth="10" defaultRowHeight="15" x14ac:dyDescent="0.25"/>
  <cols>
    <col min="1" max="1" width="15.5703125" customWidth="1"/>
    <col min="6" max="6" width="17.85546875" customWidth="1"/>
  </cols>
  <sheetData>
    <row r="1" spans="1:6" s="13" customFormat="1" ht="18.75" x14ac:dyDescent="0.3">
      <c r="A1" s="13" t="s">
        <v>100</v>
      </c>
    </row>
    <row r="2" spans="1:6" ht="18.75" x14ac:dyDescent="0.3">
      <c r="A2" s="1" t="s">
        <v>0</v>
      </c>
      <c r="B2" t="s">
        <v>1</v>
      </c>
      <c r="C2" t="s">
        <v>2</v>
      </c>
      <c r="D2" t="s">
        <v>3</v>
      </c>
      <c r="E2" t="s">
        <v>38</v>
      </c>
      <c r="F2" t="s">
        <v>39</v>
      </c>
    </row>
    <row r="3" spans="1:6" x14ac:dyDescent="0.25">
      <c r="A3" t="s">
        <v>4</v>
      </c>
      <c r="B3">
        <v>1</v>
      </c>
      <c r="C3">
        <v>1</v>
      </c>
      <c r="D3">
        <v>1</v>
      </c>
      <c r="E3">
        <f>AVERAGE(B3,C3,D3)</f>
        <v>1</v>
      </c>
      <c r="F3">
        <f>_xlfn.STDEV.S(B3:D3)/SQRT(3)</f>
        <v>0</v>
      </c>
    </row>
    <row r="4" spans="1:6" x14ac:dyDescent="0.25">
      <c r="A4" t="s">
        <v>5</v>
      </c>
      <c r="B4">
        <v>3.5305967104660154</v>
      </c>
      <c r="C4">
        <v>2.141933472144395</v>
      </c>
      <c r="D4">
        <v>2.5858825947882131</v>
      </c>
      <c r="E4">
        <f t="shared" ref="E4:E11" si="0">AVERAGE(B4,C4,D4)</f>
        <v>2.7528042591328745</v>
      </c>
      <c r="F4">
        <f t="shared" ref="F4:F11" si="1">_xlfn.STDEV.S(B4:D4)/SQRT(3)</f>
        <v>0.40946856976947044</v>
      </c>
    </row>
    <row r="5" spans="1:6" x14ac:dyDescent="0.25">
      <c r="A5" t="s">
        <v>6</v>
      </c>
      <c r="B5">
        <v>0.73006660450575334</v>
      </c>
      <c r="C5">
        <v>0.91616915416054212</v>
      </c>
      <c r="D5">
        <v>0.82352719914447636</v>
      </c>
      <c r="E5">
        <f t="shared" si="0"/>
        <v>0.82325431927025727</v>
      </c>
      <c r="F5">
        <f t="shared" si="1"/>
        <v>5.3723351826968128E-2</v>
      </c>
    </row>
    <row r="6" spans="1:6" x14ac:dyDescent="0.25">
      <c r="A6" t="s">
        <v>7</v>
      </c>
      <c r="B6">
        <v>1.4663932714506038</v>
      </c>
      <c r="C6">
        <v>1.0858127989275144</v>
      </c>
      <c r="D6">
        <v>0.63937620309925258</v>
      </c>
      <c r="E6">
        <f t="shared" si="0"/>
        <v>1.0638607578257904</v>
      </c>
      <c r="F6">
        <f t="shared" si="1"/>
        <v>0.23899144121182425</v>
      </c>
    </row>
    <row r="7" spans="1:6" x14ac:dyDescent="0.25">
      <c r="A7" t="s">
        <v>8</v>
      </c>
      <c r="B7">
        <v>0.77064623615961658</v>
      </c>
      <c r="C7">
        <v>0.5580097524103117</v>
      </c>
      <c r="D7">
        <v>0.46466073065601704</v>
      </c>
      <c r="E7">
        <f t="shared" si="0"/>
        <v>0.59777223974198179</v>
      </c>
      <c r="F7">
        <f t="shared" si="1"/>
        <v>9.0540182504186717E-2</v>
      </c>
    </row>
    <row r="8" spans="1:6" x14ac:dyDescent="0.25">
      <c r="A8" t="s">
        <v>9</v>
      </c>
      <c r="B8">
        <v>2.2075986615744023</v>
      </c>
      <c r="C8">
        <v>3.2264509910404553</v>
      </c>
      <c r="D8">
        <v>2.9651269368924988</v>
      </c>
      <c r="E8">
        <f t="shared" si="0"/>
        <v>2.7997255298357859</v>
      </c>
      <c r="F8">
        <f t="shared" si="1"/>
        <v>0.30552317773880627</v>
      </c>
    </row>
    <row r="9" spans="1:6" x14ac:dyDescent="0.25">
      <c r="A9" t="s">
        <v>13</v>
      </c>
      <c r="B9">
        <v>1.18</v>
      </c>
      <c r="C9">
        <v>1.40102399497647</v>
      </c>
      <c r="D9">
        <v>1.2174943297621599</v>
      </c>
      <c r="E9">
        <f>AVERAGE(B9,C9,D9)</f>
        <v>1.2661727749128768</v>
      </c>
      <c r="F9">
        <f t="shared" si="1"/>
        <v>6.8288834752488814E-2</v>
      </c>
    </row>
    <row r="10" spans="1:6" x14ac:dyDescent="0.25">
      <c r="A10" t="s">
        <v>36</v>
      </c>
      <c r="B10">
        <v>0.95154553042320333</v>
      </c>
      <c r="C10">
        <v>0.79589090803632034</v>
      </c>
      <c r="D10">
        <v>0.51947749786779984</v>
      </c>
      <c r="E10">
        <f t="shared" si="0"/>
        <v>0.75563797877577465</v>
      </c>
      <c r="F10">
        <f t="shared" si="1"/>
        <v>0.12634070329155589</v>
      </c>
    </row>
    <row r="11" spans="1:6" x14ac:dyDescent="0.25">
      <c r="A11" t="s">
        <v>37</v>
      </c>
      <c r="B11">
        <v>1.5516453182346825</v>
      </c>
      <c r="C11">
        <v>2.0192754224542391</v>
      </c>
      <c r="D11">
        <v>2.5351906471892196</v>
      </c>
      <c r="E11">
        <f t="shared" si="0"/>
        <v>2.0353704626260471</v>
      </c>
      <c r="F11">
        <f t="shared" si="1"/>
        <v>0.28403910603158805</v>
      </c>
    </row>
    <row r="14" spans="1:6" ht="18.75" x14ac:dyDescent="0.3">
      <c r="A14" s="1" t="s">
        <v>10</v>
      </c>
      <c r="B14" t="s">
        <v>1</v>
      </c>
      <c r="C14" t="s">
        <v>2</v>
      </c>
      <c r="D14" t="s">
        <v>3</v>
      </c>
      <c r="E14" t="s">
        <v>38</v>
      </c>
      <c r="F14" t="s">
        <v>39</v>
      </c>
    </row>
    <row r="15" spans="1:6" x14ac:dyDescent="0.25">
      <c r="A15" t="s">
        <v>4</v>
      </c>
      <c r="B15">
        <v>1</v>
      </c>
      <c r="C15">
        <v>1</v>
      </c>
      <c r="D15">
        <v>1</v>
      </c>
      <c r="E15">
        <f>AVERAGE(B15,C15,D15)</f>
        <v>1</v>
      </c>
      <c r="F15">
        <f>_xlfn.STDEV.S(B15:D15)/SQRT(3)</f>
        <v>0</v>
      </c>
    </row>
    <row r="16" spans="1:6" x14ac:dyDescent="0.25">
      <c r="A16" t="s">
        <v>5</v>
      </c>
      <c r="B16">
        <v>1.2981170187419562</v>
      </c>
      <c r="C16">
        <v>0.89218462986270997</v>
      </c>
      <c r="D16">
        <v>1.4788960762723318</v>
      </c>
      <c r="E16">
        <f t="shared" ref="E16:E23" si="2">AVERAGE(B16,C16,D16)</f>
        <v>1.2230659082923327</v>
      </c>
      <c r="F16">
        <f t="shared" ref="F16:F23" si="3">_xlfn.STDEV.S(B16:D16)/SQRT(3)</f>
        <v>0.17347630214893781</v>
      </c>
    </row>
    <row r="17" spans="1:6" x14ac:dyDescent="0.25">
      <c r="A17" t="s">
        <v>6</v>
      </c>
      <c r="B17">
        <v>3.2341438657407386</v>
      </c>
      <c r="C17">
        <v>1.8567943560364268</v>
      </c>
      <c r="D17">
        <v>3.1325996429953364</v>
      </c>
      <c r="E17">
        <f t="shared" si="2"/>
        <v>2.7411792882575003</v>
      </c>
      <c r="F17">
        <f t="shared" si="3"/>
        <v>0.44316300182062401</v>
      </c>
    </row>
    <row r="18" spans="1:6" x14ac:dyDescent="0.25">
      <c r="A18" t="s">
        <v>7</v>
      </c>
      <c r="B18">
        <v>2.0485710684801042</v>
      </c>
      <c r="C18">
        <v>1.4903000969232114</v>
      </c>
      <c r="D18">
        <v>1.2155117231109238</v>
      </c>
      <c r="E18">
        <f t="shared" si="2"/>
        <v>1.5847942961714132</v>
      </c>
      <c r="F18">
        <f t="shared" si="3"/>
        <v>0.24508082578025855</v>
      </c>
    </row>
    <row r="19" spans="1:6" x14ac:dyDescent="0.25">
      <c r="A19" t="s">
        <v>8</v>
      </c>
      <c r="B19">
        <v>1.1216178368237439</v>
      </c>
      <c r="C19">
        <v>0.47596143157369153</v>
      </c>
      <c r="D19">
        <v>0.46303947289354441</v>
      </c>
      <c r="E19">
        <f t="shared" si="2"/>
        <v>0.68687291376366</v>
      </c>
      <c r="F19">
        <f t="shared" si="3"/>
        <v>0.2174044658763335</v>
      </c>
    </row>
    <row r="20" spans="1:6" x14ac:dyDescent="0.25">
      <c r="A20" t="s">
        <v>9</v>
      </c>
      <c r="B20">
        <v>0.91725062209353103</v>
      </c>
      <c r="C20">
        <v>1.0079783254991102</v>
      </c>
      <c r="D20">
        <v>0.80315683753814859</v>
      </c>
      <c r="E20">
        <f t="shared" si="2"/>
        <v>0.90946192837692996</v>
      </c>
      <c r="F20">
        <f t="shared" si="3"/>
        <v>5.9254980929858966E-2</v>
      </c>
    </row>
    <row r="21" spans="1:6" x14ac:dyDescent="0.25">
      <c r="A21" t="s">
        <v>14</v>
      </c>
      <c r="B21">
        <v>1.2450000000000001</v>
      </c>
      <c r="C21">
        <v>0.63768422700140404</v>
      </c>
      <c r="D21">
        <v>0.50034129179026188</v>
      </c>
      <c r="E21">
        <f t="shared" si="2"/>
        <v>0.79434183959722204</v>
      </c>
      <c r="F21">
        <f t="shared" si="3"/>
        <v>0.2287905545954749</v>
      </c>
    </row>
    <row r="22" spans="1:6" x14ac:dyDescent="0.25">
      <c r="A22" t="s">
        <v>36</v>
      </c>
      <c r="B22">
        <v>0.9747912624671603</v>
      </c>
      <c r="C22">
        <v>0.48229576459303958</v>
      </c>
      <c r="D22">
        <v>0.52512523402445554</v>
      </c>
      <c r="E22">
        <f t="shared" si="2"/>
        <v>0.66073742036155181</v>
      </c>
      <c r="F22">
        <f t="shared" si="3"/>
        <v>0.15751291234786116</v>
      </c>
    </row>
    <row r="23" spans="1:6" x14ac:dyDescent="0.25">
      <c r="A23" t="s">
        <v>37</v>
      </c>
      <c r="B23">
        <v>1.5654042380708988</v>
      </c>
      <c r="C23">
        <v>1.3792494303837288</v>
      </c>
      <c r="D23">
        <v>1.4549026241256173</v>
      </c>
      <c r="E23">
        <f t="shared" si="2"/>
        <v>1.466518764193415</v>
      </c>
      <c r="F23">
        <f t="shared" si="3"/>
        <v>5.405122304758031E-2</v>
      </c>
    </row>
    <row r="26" spans="1:6" ht="18.75" x14ac:dyDescent="0.3">
      <c r="A26" s="1" t="s">
        <v>11</v>
      </c>
      <c r="B26" t="s">
        <v>1</v>
      </c>
      <c r="C26" t="s">
        <v>2</v>
      </c>
      <c r="D26" t="s">
        <v>3</v>
      </c>
      <c r="E26" t="s">
        <v>38</v>
      </c>
      <c r="F26" t="s">
        <v>39</v>
      </c>
    </row>
    <row r="27" spans="1:6" ht="15.75" x14ac:dyDescent="0.25">
      <c r="A27" t="s">
        <v>4</v>
      </c>
      <c r="B27">
        <v>1</v>
      </c>
      <c r="C27" s="5">
        <v>1</v>
      </c>
      <c r="D27">
        <v>1</v>
      </c>
      <c r="E27">
        <f>AVERAGE(B27,C27,D27)</f>
        <v>1</v>
      </c>
      <c r="F27">
        <f>_xlfn.STDEV.S(B27:D27)/SQRT(3)</f>
        <v>0</v>
      </c>
    </row>
    <row r="28" spans="1:6" ht="15.75" x14ac:dyDescent="0.25">
      <c r="A28" t="s">
        <v>5</v>
      </c>
      <c r="B28">
        <v>1.4291248833849652</v>
      </c>
      <c r="C28" s="5">
        <v>2.8730332091024162</v>
      </c>
      <c r="D28">
        <v>1.2961824384692646</v>
      </c>
      <c r="E28">
        <f t="shared" ref="E28:E35" si="4">AVERAGE(B28,C28,D28)</f>
        <v>1.866113510318882</v>
      </c>
      <c r="F28">
        <f t="shared" ref="F28:F35" si="5">_xlfn.STDEV.S(B28:D28)/SQRT(3)</f>
        <v>0.50492041724869352</v>
      </c>
    </row>
    <row r="29" spans="1:6" ht="15.75" x14ac:dyDescent="0.25">
      <c r="A29" t="s">
        <v>6</v>
      </c>
      <c r="B29">
        <v>0.57659746483172503</v>
      </c>
      <c r="C29" s="5">
        <v>0.80944714132331519</v>
      </c>
      <c r="D29">
        <v>0.46585261917678972</v>
      </c>
      <c r="E29">
        <f t="shared" si="4"/>
        <v>0.61729907511061</v>
      </c>
      <c r="F29">
        <f t="shared" si="5"/>
        <v>0.10125341923732006</v>
      </c>
    </row>
    <row r="30" spans="1:6" ht="15.75" x14ac:dyDescent="0.25">
      <c r="A30" t="s">
        <v>7</v>
      </c>
      <c r="B30">
        <v>1.5299784990030201</v>
      </c>
      <c r="C30" s="5">
        <v>2.5576966245299175</v>
      </c>
      <c r="D30">
        <v>1.2843786455690538</v>
      </c>
      <c r="E30">
        <f t="shared" si="4"/>
        <v>1.7906845897006638</v>
      </c>
      <c r="F30">
        <f t="shared" si="5"/>
        <v>0.3900044521888531</v>
      </c>
    </row>
    <row r="31" spans="1:6" ht="15.75" x14ac:dyDescent="0.25">
      <c r="A31" t="s">
        <v>8</v>
      </c>
      <c r="B31">
        <v>0.46693594688025597</v>
      </c>
      <c r="C31" s="5">
        <v>0.96320199353706848</v>
      </c>
      <c r="D31">
        <v>0.33985972574888829</v>
      </c>
      <c r="E31">
        <f t="shared" si="4"/>
        <v>0.58999922205540423</v>
      </c>
      <c r="F31">
        <f t="shared" si="5"/>
        <v>0.19017301155829452</v>
      </c>
    </row>
    <row r="32" spans="1:6" ht="15.75" x14ac:dyDescent="0.25">
      <c r="A32" t="s">
        <v>9</v>
      </c>
      <c r="B32">
        <v>0.99370911207067802</v>
      </c>
      <c r="C32" s="5">
        <v>1.6118814133328516</v>
      </c>
      <c r="D32">
        <v>0.849295205462409</v>
      </c>
      <c r="E32">
        <f t="shared" si="4"/>
        <v>1.151628576955313</v>
      </c>
      <c r="F32">
        <f t="shared" si="5"/>
        <v>0.2338720085507186</v>
      </c>
    </row>
    <row r="33" spans="1:6" ht="15.75" x14ac:dyDescent="0.25">
      <c r="A33" t="s">
        <v>13</v>
      </c>
      <c r="B33">
        <v>1.026</v>
      </c>
      <c r="C33" s="5">
        <v>1.2725623953460254</v>
      </c>
      <c r="D33">
        <v>0.649147253739074</v>
      </c>
      <c r="E33">
        <f t="shared" si="4"/>
        <v>0.98256988302836656</v>
      </c>
      <c r="F33">
        <f t="shared" si="5"/>
        <v>0.1812698182188924</v>
      </c>
    </row>
    <row r="34" spans="1:6" ht="15.75" x14ac:dyDescent="0.25">
      <c r="A34" t="s">
        <v>36</v>
      </c>
      <c r="B34">
        <v>0.80384470527487928</v>
      </c>
      <c r="C34" s="5">
        <v>2.0225975080469074</v>
      </c>
      <c r="D34">
        <v>1.0006943423832819</v>
      </c>
      <c r="E34">
        <f t="shared" si="4"/>
        <v>1.2757121852350228</v>
      </c>
      <c r="F34">
        <f t="shared" si="5"/>
        <v>0.3777414058061801</v>
      </c>
    </row>
    <row r="35" spans="1:6" ht="15.75" x14ac:dyDescent="0.25">
      <c r="A35" t="s">
        <v>37</v>
      </c>
      <c r="B35">
        <v>0.92774364251594754</v>
      </c>
      <c r="C35" s="5">
        <v>1.2348238210585751</v>
      </c>
      <c r="D35">
        <v>0.93142437182235316</v>
      </c>
      <c r="E35">
        <f t="shared" si="4"/>
        <v>1.0313306117989587</v>
      </c>
      <c r="F35">
        <f t="shared" si="5"/>
        <v>0.10175215248032841</v>
      </c>
    </row>
    <row r="38" spans="1:6" ht="18.75" x14ac:dyDescent="0.3">
      <c r="A38" s="1" t="s">
        <v>12</v>
      </c>
      <c r="B38" t="s">
        <v>1</v>
      </c>
      <c r="C38" t="s">
        <v>2</v>
      </c>
      <c r="D38" t="s">
        <v>3</v>
      </c>
      <c r="E38" t="s">
        <v>38</v>
      </c>
      <c r="F38" t="s">
        <v>39</v>
      </c>
    </row>
    <row r="39" spans="1:6" ht="15.75" x14ac:dyDescent="0.25">
      <c r="A39" t="s">
        <v>4</v>
      </c>
      <c r="B39">
        <v>1</v>
      </c>
      <c r="C39" s="5">
        <v>1</v>
      </c>
      <c r="D39">
        <v>1</v>
      </c>
      <c r="E39">
        <f>AVERAGE(B39,C39,D39)</f>
        <v>1</v>
      </c>
      <c r="F39">
        <f>_xlfn.STDEV.S(B39:D39)/SQRT(3)</f>
        <v>0</v>
      </c>
    </row>
    <row r="40" spans="1:6" ht="15.75" x14ac:dyDescent="0.25">
      <c r="A40" t="s">
        <v>5</v>
      </c>
      <c r="B40">
        <v>0.60332501000612815</v>
      </c>
      <c r="C40" s="5">
        <v>0.55550309430563394</v>
      </c>
      <c r="D40">
        <v>0.40792392326454152</v>
      </c>
      <c r="E40">
        <f t="shared" ref="E40:E47" si="6">AVERAGE(B40,C40,D40)</f>
        <v>0.52225067585876783</v>
      </c>
      <c r="F40">
        <f t="shared" ref="F40:F47" si="7">_xlfn.STDEV.S(B40:D40)/SQRT(3)</f>
        <v>5.8806713546364069E-2</v>
      </c>
    </row>
    <row r="41" spans="1:6" ht="15.75" x14ac:dyDescent="0.25">
      <c r="A41" t="s">
        <v>6</v>
      </c>
      <c r="B41">
        <v>2.517730878523281</v>
      </c>
      <c r="C41" s="5">
        <v>1.665784575221491</v>
      </c>
      <c r="D41">
        <v>2.6203494385813779</v>
      </c>
      <c r="E41">
        <f t="shared" si="6"/>
        <v>2.2679549641087164</v>
      </c>
      <c r="F41">
        <f t="shared" si="7"/>
        <v>0.30253899206358215</v>
      </c>
    </row>
    <row r="42" spans="1:6" ht="15.75" x14ac:dyDescent="0.25">
      <c r="A42" t="s">
        <v>7</v>
      </c>
      <c r="B42">
        <v>1.0522729370539159</v>
      </c>
      <c r="C42" s="5">
        <v>0.73271247510482573</v>
      </c>
      <c r="D42">
        <v>0.46299970208343955</v>
      </c>
      <c r="E42">
        <f t="shared" si="6"/>
        <v>0.74932837141406028</v>
      </c>
      <c r="F42">
        <f t="shared" si="7"/>
        <v>0.17031128595482847</v>
      </c>
    </row>
    <row r="43" spans="1:6" ht="15.75" x14ac:dyDescent="0.25">
      <c r="A43" t="s">
        <v>8</v>
      </c>
      <c r="B43">
        <v>1.6085485492139657</v>
      </c>
      <c r="C43" s="5">
        <v>0.72752091335014824</v>
      </c>
      <c r="D43">
        <v>0.78903389213491903</v>
      </c>
      <c r="E43">
        <f t="shared" si="6"/>
        <v>1.0417011182330109</v>
      </c>
      <c r="F43">
        <f t="shared" si="7"/>
        <v>0.28397944124356678</v>
      </c>
    </row>
    <row r="44" spans="1:6" ht="15.75" x14ac:dyDescent="0.25">
      <c r="A44" t="s">
        <v>9</v>
      </c>
      <c r="B44">
        <v>1.2958747042253653</v>
      </c>
      <c r="C44" s="5">
        <v>0.81672020881917129</v>
      </c>
      <c r="D44">
        <v>1.3182217820519779</v>
      </c>
      <c r="E44">
        <f t="shared" si="6"/>
        <v>1.1436055650321715</v>
      </c>
      <c r="F44">
        <f t="shared" si="7"/>
        <v>0.16356993922246424</v>
      </c>
    </row>
    <row r="45" spans="1:6" ht="15.75" x14ac:dyDescent="0.25">
      <c r="A45" t="s">
        <v>15</v>
      </c>
      <c r="B45">
        <v>1.1439999999999999</v>
      </c>
      <c r="C45" s="5">
        <v>0.36697442867176827</v>
      </c>
      <c r="D45">
        <v>0.63023071582403345</v>
      </c>
      <c r="E45">
        <f t="shared" si="6"/>
        <v>0.71373504816526712</v>
      </c>
      <c r="F45">
        <f t="shared" si="7"/>
        <v>0.22816069977416334</v>
      </c>
    </row>
    <row r="46" spans="1:6" ht="15.75" x14ac:dyDescent="0.25">
      <c r="A46" t="s">
        <v>36</v>
      </c>
      <c r="B46">
        <v>1.0573718620122439</v>
      </c>
      <c r="C46" s="5">
        <v>0.39749161645411357</v>
      </c>
      <c r="D46">
        <v>0.52354593792645221</v>
      </c>
      <c r="E46">
        <f t="shared" si="6"/>
        <v>0.65946980546426992</v>
      </c>
      <c r="F46">
        <f t="shared" si="7"/>
        <v>0.20225145895171615</v>
      </c>
    </row>
    <row r="47" spans="1:6" ht="15.75" x14ac:dyDescent="0.25">
      <c r="A47" t="s">
        <v>37</v>
      </c>
      <c r="B47">
        <v>1.3594941939415119</v>
      </c>
      <c r="C47" s="5">
        <v>0.67116813567154499</v>
      </c>
      <c r="D47">
        <v>1.4569985969167232</v>
      </c>
      <c r="E47">
        <f t="shared" si="6"/>
        <v>1.1625536421765934</v>
      </c>
      <c r="F47">
        <f t="shared" si="7"/>
        <v>0.24729979387530548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N=1</vt:lpstr>
      <vt:lpstr>N2</vt:lpstr>
      <vt:lpstr>N3</vt:lpstr>
      <vt:lpstr>Summary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assala mallak</dc:creator>
  <cp:lastModifiedBy>assala mallak</cp:lastModifiedBy>
  <cp:lastPrinted>2018-02-23T14:34:44Z</cp:lastPrinted>
  <dcterms:created xsi:type="dcterms:W3CDTF">2018-02-16T09:09:13Z</dcterms:created>
  <dcterms:modified xsi:type="dcterms:W3CDTF">2020-01-21T11:40:00Z</dcterms:modified>
</cp:coreProperties>
</file>