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5"/>
  <workbookPr defaultThemeVersion="166925"/>
  <mc:AlternateContent xmlns:mc="http://schemas.openxmlformats.org/markup-compatibility/2006">
    <mc:Choice Requires="x15">
      <x15ac:absPath xmlns:x15ac="http://schemas.microsoft.com/office/spreadsheetml/2010/11/ac" url="/Users/d.wells/Dropbox/ZCWPW1 project/Paper/eLife_Revised files for re-submission/Revised Figures and Suppl. Figures/"/>
    </mc:Choice>
  </mc:AlternateContent>
  <xr:revisionPtr revIDLastSave="0" documentId="8_{E33F6BB3-4EDF-CB4A-B4C2-6A200B14FEAB}" xr6:coauthVersionLast="36" xr6:coauthVersionMax="36" xr10:uidLastSave="{00000000-0000-0000-0000-000000000000}"/>
  <bookViews>
    <workbookView xWindow="3180" yWindow="2060" windowWidth="27640" windowHeight="16940" xr2:uid="{B07FC9A9-CE87-8948-ABE9-A4BBCA2DC9B9}"/>
  </bookViews>
  <sheets>
    <sheet name="Fig_5_Source_Data_1" sheetId="1" r:id="rId1"/>
  </sheets>
  <externalReferences>
    <externalReference r:id="rId2"/>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0" i="1" l="1"/>
  <c r="K40" i="1" s="1"/>
  <c r="H39" i="1"/>
  <c r="K39" i="1" s="1"/>
  <c r="G39" i="1"/>
  <c r="J39" i="1" s="1"/>
  <c r="F39" i="1"/>
  <c r="I39" i="1" s="1"/>
  <c r="H38" i="1"/>
  <c r="K38" i="1" s="1"/>
  <c r="G38" i="1"/>
  <c r="J38" i="1" s="1"/>
  <c r="F38" i="1"/>
  <c r="I38" i="1" s="1"/>
  <c r="I37" i="1"/>
  <c r="H37" i="1"/>
  <c r="K37" i="1" s="1"/>
  <c r="G37" i="1"/>
  <c r="J37" i="1" s="1"/>
  <c r="F37" i="1"/>
  <c r="K36" i="1"/>
  <c r="J36" i="1"/>
  <c r="H36" i="1"/>
  <c r="G36" i="1"/>
  <c r="F36" i="1"/>
  <c r="I36" i="1" s="1"/>
  <c r="U12" i="1"/>
  <c r="T12" i="1"/>
  <c r="F12" i="1"/>
  <c r="E12" i="1"/>
  <c r="U11" i="1"/>
  <c r="T11" i="1"/>
  <c r="P11" i="1"/>
  <c r="O11" i="1"/>
  <c r="K11" i="1"/>
  <c r="J11" i="1"/>
  <c r="F11" i="1"/>
  <c r="E11" i="1"/>
  <c r="U10" i="1"/>
  <c r="T10" i="1"/>
  <c r="P10" i="1"/>
  <c r="O10" i="1"/>
  <c r="K10" i="1"/>
  <c r="J10" i="1"/>
  <c r="F10" i="1"/>
  <c r="E10" i="1"/>
  <c r="U9" i="1"/>
  <c r="T9" i="1"/>
  <c r="P9" i="1"/>
  <c r="O9" i="1"/>
  <c r="K9" i="1"/>
  <c r="J9" i="1"/>
  <c r="F9" i="1"/>
  <c r="E9" i="1"/>
  <c r="U8" i="1"/>
  <c r="T8" i="1"/>
  <c r="P8" i="1"/>
  <c r="O8" i="1"/>
  <c r="K8" i="1"/>
  <c r="J8" i="1"/>
  <c r="F8" i="1"/>
  <c r="E8" i="1"/>
</calcChain>
</file>

<file path=xl/sharedStrings.xml><?xml version="1.0" encoding="utf-8"?>
<sst xmlns="http://schemas.openxmlformats.org/spreadsheetml/2006/main" count="74" uniqueCount="33">
  <si>
    <r>
      <t xml:space="preserve">RT-PCR analysis of </t>
    </r>
    <r>
      <rPr>
        <b/>
        <i/>
        <sz val="14"/>
        <color theme="1"/>
        <rFont val="Calibri"/>
        <family val="2"/>
        <scheme val="minor"/>
      </rPr>
      <t>PRDM9</t>
    </r>
    <r>
      <rPr>
        <b/>
        <sz val="14"/>
        <color theme="1"/>
        <rFont val="Calibri"/>
        <family val="2"/>
        <scheme val="minor"/>
      </rPr>
      <t>,</t>
    </r>
    <r>
      <rPr>
        <b/>
        <i/>
        <sz val="14"/>
        <color theme="1"/>
        <rFont val="Calibri"/>
        <family val="2"/>
        <scheme val="minor"/>
      </rPr>
      <t xml:space="preserve"> ZCWPW1</t>
    </r>
    <r>
      <rPr>
        <b/>
        <sz val="14"/>
        <color theme="1"/>
        <rFont val="Calibri"/>
        <family val="2"/>
        <scheme val="minor"/>
      </rPr>
      <t xml:space="preserve"> and </t>
    </r>
    <r>
      <rPr>
        <b/>
        <i/>
        <sz val="14"/>
        <color theme="1"/>
        <rFont val="Calibri"/>
        <family val="2"/>
        <scheme val="minor"/>
      </rPr>
      <t>ZCWPW2</t>
    </r>
    <r>
      <rPr>
        <b/>
        <sz val="14"/>
        <color theme="1"/>
        <rFont val="Calibri"/>
        <family val="2"/>
        <scheme val="minor"/>
      </rPr>
      <t xml:space="preserve"> transcript expression in HEK293T cells </t>
    </r>
  </si>
  <si>
    <r>
      <t>Cells were transfected with the indicated constructs (1 biological replicate per sample). Each PCR reaction was carried out in triplicate (3 technical replicates per sample), and the mean Ct value was used to calculate the relative expression of each gene relative to the basal expression in untransfected cells, normalised to endogenous</t>
    </r>
    <r>
      <rPr>
        <i/>
        <sz val="12"/>
        <color theme="1"/>
        <rFont val="Calibri"/>
        <family val="2"/>
        <scheme val="minor"/>
      </rPr>
      <t xml:space="preserve"> GAPDH</t>
    </r>
    <r>
      <rPr>
        <sz val="12"/>
        <color theme="1"/>
        <rFont val="Calibri"/>
        <family val="2"/>
        <scheme val="minor"/>
      </rPr>
      <t xml:space="preserve"> levels (ΔΔCt method). Stdev, standard deviation.</t>
    </r>
  </si>
  <si>
    <r>
      <t>Expression of</t>
    </r>
    <r>
      <rPr>
        <i/>
        <sz val="12"/>
        <color theme="1"/>
        <rFont val="Calibri"/>
        <family val="2"/>
        <scheme val="minor"/>
      </rPr>
      <t xml:space="preserve"> ZCWPW2</t>
    </r>
    <r>
      <rPr>
        <sz val="12"/>
        <color theme="1"/>
        <rFont val="Calibri"/>
        <family val="2"/>
        <scheme val="minor"/>
      </rPr>
      <t xml:space="preserve"> was only detected in cells transfected with a contsruct encoding hZCWPW2-HA.</t>
    </r>
  </si>
  <si>
    <t>*for calculation purposes, Cts were assigned the maximum value of 40 cycles of amplification in all samples not transfected with hZCWPW2-HA (no detectable amplification)</t>
  </si>
  <si>
    <r>
      <rPr>
        <b/>
        <i/>
        <sz val="12"/>
        <color theme="1"/>
        <rFont val="Calibri"/>
        <family val="2"/>
        <scheme val="minor"/>
      </rPr>
      <t>GAPDH</t>
    </r>
    <r>
      <rPr>
        <b/>
        <sz val="12"/>
        <color theme="1"/>
        <rFont val="Calibri"/>
        <family val="2"/>
        <scheme val="minor"/>
      </rPr>
      <t xml:space="preserve"> (Ct values)</t>
    </r>
  </si>
  <si>
    <r>
      <rPr>
        <b/>
        <i/>
        <sz val="12"/>
        <color theme="1"/>
        <rFont val="Calibri"/>
        <family val="2"/>
        <scheme val="minor"/>
      </rPr>
      <t>PRDM9</t>
    </r>
    <r>
      <rPr>
        <b/>
        <sz val="12"/>
        <color theme="1"/>
        <rFont val="Calibri"/>
        <family val="2"/>
        <scheme val="minor"/>
      </rPr>
      <t xml:space="preserve"> (Ct values)</t>
    </r>
  </si>
  <si>
    <r>
      <rPr>
        <b/>
        <i/>
        <sz val="12"/>
        <color theme="1"/>
        <rFont val="Calibri"/>
        <family val="2"/>
        <scheme val="minor"/>
      </rPr>
      <t>ZCWPW1</t>
    </r>
    <r>
      <rPr>
        <b/>
        <sz val="12"/>
        <color theme="1"/>
        <rFont val="Calibri"/>
        <family val="2"/>
        <scheme val="minor"/>
      </rPr>
      <t xml:space="preserve"> (Ct values)</t>
    </r>
  </si>
  <si>
    <r>
      <rPr>
        <b/>
        <i/>
        <sz val="12"/>
        <color theme="1"/>
        <rFont val="Calibri"/>
        <family val="2"/>
        <scheme val="minor"/>
      </rPr>
      <t>ZCWPW2</t>
    </r>
    <r>
      <rPr>
        <b/>
        <sz val="12"/>
        <color theme="1"/>
        <rFont val="Calibri"/>
        <family val="2"/>
        <scheme val="minor"/>
      </rPr>
      <t xml:space="preserve"> (Ct values)*</t>
    </r>
  </si>
  <si>
    <t>Sample</t>
  </si>
  <si>
    <t>Relicate 1</t>
  </si>
  <si>
    <t>Replicate 2</t>
  </si>
  <si>
    <t>Replicate 3</t>
  </si>
  <si>
    <t>Mean Ct</t>
  </si>
  <si>
    <t>Stdev</t>
  </si>
  <si>
    <t xml:space="preserve">Untransfected </t>
  </si>
  <si>
    <t>hPRDM9-V5</t>
  </si>
  <si>
    <t>hZCWPW1-HA</t>
  </si>
  <si>
    <t>hZCWPW1-HA + hPRDM9-V5</t>
  </si>
  <si>
    <t>hZCWPW2-HA</t>
  </si>
  <si>
    <t>Not tested</t>
  </si>
  <si>
    <t>Plotted values</t>
  </si>
  <si>
    <t>Relative normalised expression**</t>
  </si>
  <si>
    <t>Ct mean from 3 replicates</t>
  </si>
  <si>
    <t>Linear scale</t>
  </si>
  <si>
    <t>Log2 scale</t>
  </si>
  <si>
    <t>GAPDH</t>
  </si>
  <si>
    <t>PRDM9</t>
  </si>
  <si>
    <t>ZCWPW1</t>
  </si>
  <si>
    <t>ZCWPW2</t>
  </si>
  <si>
    <t>Untransfected</t>
  </si>
  <si>
    <r>
      <t xml:space="preserve">**gene expression was normalised to </t>
    </r>
    <r>
      <rPr>
        <i/>
        <sz val="12"/>
        <color theme="1"/>
        <rFont val="Calibri"/>
        <family val="2"/>
        <scheme val="minor"/>
      </rPr>
      <t>GAPDH</t>
    </r>
    <r>
      <rPr>
        <sz val="12"/>
        <color theme="1"/>
        <rFont val="Calibri"/>
        <family val="2"/>
        <scheme val="minor"/>
      </rPr>
      <t xml:space="preserve"> and expressed relative to the expression in untransfected cells </t>
    </r>
  </si>
  <si>
    <t>Formula</t>
  </si>
  <si>
    <r>
      <t xml:space="preserve">2^(Ct </t>
    </r>
    <r>
      <rPr>
        <i/>
        <sz val="12"/>
        <color theme="1"/>
        <rFont val="Calibri"/>
        <family val="2"/>
        <scheme val="minor"/>
      </rPr>
      <t xml:space="preserve">gene </t>
    </r>
    <r>
      <rPr>
        <sz val="12"/>
        <color theme="1"/>
        <rFont val="Calibri"/>
        <family val="2"/>
        <scheme val="minor"/>
      </rPr>
      <t xml:space="preserve">in untransfected cells - Ct </t>
    </r>
    <r>
      <rPr>
        <i/>
        <sz val="12"/>
        <color theme="1"/>
        <rFont val="Calibri"/>
        <family val="2"/>
        <scheme val="minor"/>
      </rPr>
      <t>gene</t>
    </r>
    <r>
      <rPr>
        <sz val="12"/>
        <color theme="1"/>
        <rFont val="Calibri"/>
        <family val="2"/>
        <scheme val="minor"/>
      </rPr>
      <t xml:space="preserve"> in transfected cells)/2^(Ct </t>
    </r>
    <r>
      <rPr>
        <i/>
        <sz val="11"/>
        <color theme="1"/>
        <rFont val="Calibri"/>
        <family val="2"/>
        <scheme val="minor"/>
      </rPr>
      <t>GAPDH</t>
    </r>
    <r>
      <rPr>
        <sz val="12"/>
        <color theme="1"/>
        <rFont val="Calibri"/>
        <family val="2"/>
        <scheme val="minor"/>
      </rPr>
      <t xml:space="preserve"> in untransfected cells - Ct </t>
    </r>
    <r>
      <rPr>
        <i/>
        <sz val="12"/>
        <color theme="1"/>
        <rFont val="Calibri"/>
        <family val="2"/>
        <scheme val="minor"/>
      </rPr>
      <t>GAPDH</t>
    </r>
    <r>
      <rPr>
        <sz val="12"/>
        <color theme="1"/>
        <rFont val="Calibri"/>
        <family val="2"/>
        <scheme val="minor"/>
      </rPr>
      <t xml:space="preserve"> in transfected cells)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</si>
</sst>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i/>
      <sz val="14"/>
      <color theme="1"/>
      <name val="Calibri"/>
      <family val="2"/>
      <scheme val="minor"/>
    </font>
    <font>
      <i/>
      <sz val="12"/>
      <color theme="1"/>
      <name val="Calibri"/>
      <family val="2"/>
      <scheme val="minor"/>
    </font>
    <font>
      <sz val="12"/>
      <color rgb="FF000000"/>
      <name val="Calibri"/>
      <family val="2"/>
      <scheme val="minor"/>
    </font>
    <font>
      <b/>
      <i/>
      <sz val="12"/>
      <color theme="1"/>
      <name val="Calibri"/>
      <family val="2"/>
      <scheme val="minor"/>
    </font>
    <font>
      <b/>
      <sz val="11"/>
      <color theme="1"/>
      <name val="Calibri"/>
      <family val="2"/>
      <scheme val="minor"/>
    </font>
    <font>
      <sz val="12"/>
      <name val="Calibri"/>
      <family val="2"/>
    </font>
    <font>
      <i/>
      <sz val="11"/>
      <color theme="1"/>
      <name val="Calibri"/>
      <family val="2"/>
      <scheme val="minor"/>
    </font>
  </fonts>
  <fills count="2">
    <fill>
      <patternFill patternType="none"/>
    </fill>
    <fill>
      <patternFill patternType="gray125"/>
    </fill>
  </fills>
  <borders count="41">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medium">
        <color auto="1"/>
      </right>
      <top/>
      <bottom/>
      <diagonal/>
    </border>
    <border>
      <left style="thin">
        <color auto="1"/>
      </left>
      <right style="medium">
        <color auto="1"/>
      </right>
      <top style="thin">
        <color auto="1"/>
      </top>
      <bottom/>
      <diagonal/>
    </border>
    <border>
      <left style="medium">
        <color auto="1"/>
      </left>
      <right style="medium">
        <color auto="1"/>
      </right>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medium">
        <color auto="1"/>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top/>
      <bottom/>
      <diagonal/>
    </border>
    <border>
      <left style="thin">
        <color auto="1"/>
      </left>
      <right/>
      <top/>
      <bottom/>
      <diagonal/>
    </border>
    <border>
      <left/>
      <right style="thin">
        <color auto="1"/>
      </right>
      <top/>
      <bottom/>
      <diagonal/>
    </border>
    <border>
      <left style="medium">
        <color auto="1"/>
      </left>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top/>
      <bottom style="medium">
        <color auto="1"/>
      </bottom>
      <diagonal/>
    </border>
  </borders>
  <cellStyleXfs count="2">
    <xf numFmtId="0" fontId="0" fillId="0" borderId="0"/>
    <xf numFmtId="0" fontId="1" fillId="0" borderId="0"/>
  </cellStyleXfs>
  <cellXfs count="96">
    <xf numFmtId="0" fontId="0" fillId="0" borderId="0" xfId="0"/>
    <xf numFmtId="0" fontId="3" fillId="0" borderId="0" xfId="1" applyFont="1" applyAlignment="1">
      <alignment vertical="center"/>
    </xf>
    <xf numFmtId="0" fontId="1" fillId="0" borderId="0" xfId="1"/>
    <xf numFmtId="2" fontId="1" fillId="0" borderId="0" xfId="1" applyNumberFormat="1"/>
    <xf numFmtId="0" fontId="1" fillId="0" borderId="0" xfId="1" applyFont="1"/>
    <xf numFmtId="0" fontId="6" fillId="0" borderId="0" xfId="1" applyFont="1" applyAlignment="1">
      <alignment horizontal="left" vertical="center"/>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right"/>
    </xf>
    <xf numFmtId="0" fontId="2" fillId="0" borderId="6" xfId="1" applyFont="1" applyBorder="1" applyAlignment="1">
      <alignment horizontal="right"/>
    </xf>
    <xf numFmtId="2" fontId="2" fillId="0" borderId="6" xfId="1" applyNumberFormat="1" applyFont="1" applyBorder="1" applyAlignment="1">
      <alignment horizontal="right"/>
    </xf>
    <xf numFmtId="2" fontId="2" fillId="0" borderId="7" xfId="1" applyNumberFormat="1" applyFont="1" applyFill="1" applyBorder="1" applyAlignment="1">
      <alignment horizontal="right"/>
    </xf>
    <xf numFmtId="0" fontId="2" fillId="0" borderId="8" xfId="1" applyFont="1" applyBorder="1" applyAlignment="1">
      <alignment horizontal="right"/>
    </xf>
    <xf numFmtId="0" fontId="2" fillId="0" borderId="9" xfId="1" applyFont="1" applyFill="1" applyBorder="1" applyAlignment="1">
      <alignment horizontal="right"/>
    </xf>
    <xf numFmtId="0" fontId="1" fillId="0" borderId="10" xfId="1" applyBorder="1" applyAlignment="1">
      <alignment horizontal="center"/>
    </xf>
    <xf numFmtId="0" fontId="1" fillId="0" borderId="11" xfId="1" applyBorder="1" applyAlignment="1">
      <alignment horizontal="right"/>
    </xf>
    <xf numFmtId="0" fontId="1" fillId="0" borderId="12" xfId="1" applyBorder="1" applyAlignment="1">
      <alignment horizontal="right"/>
    </xf>
    <xf numFmtId="2" fontId="2" fillId="0" borderId="12" xfId="1" applyNumberFormat="1" applyFont="1" applyBorder="1" applyAlignment="1">
      <alignment horizontal="right"/>
    </xf>
    <xf numFmtId="2" fontId="1" fillId="0" borderId="13" xfId="1" applyNumberFormat="1" applyBorder="1" applyAlignment="1">
      <alignment horizontal="right"/>
    </xf>
    <xf numFmtId="0" fontId="1" fillId="0" borderId="11" xfId="1" applyBorder="1"/>
    <xf numFmtId="0" fontId="1" fillId="0" borderId="12" xfId="1" applyBorder="1"/>
    <xf numFmtId="2" fontId="1" fillId="0" borderId="14" xfId="1" applyNumberFormat="1" applyBorder="1" applyAlignment="1">
      <alignment horizontal="right"/>
    </xf>
    <xf numFmtId="0" fontId="1" fillId="0" borderId="15" xfId="1" applyFont="1" applyBorder="1" applyAlignment="1">
      <alignment horizontal="center" vertical="center"/>
    </xf>
    <xf numFmtId="0" fontId="1" fillId="0" borderId="16" xfId="1" applyBorder="1"/>
    <xf numFmtId="0" fontId="1" fillId="0" borderId="17" xfId="1" applyBorder="1"/>
    <xf numFmtId="2" fontId="2" fillId="0" borderId="17" xfId="1" applyNumberFormat="1" applyFont="1" applyBorder="1" applyAlignment="1">
      <alignment horizontal="right"/>
    </xf>
    <xf numFmtId="2" fontId="1" fillId="0" borderId="18" xfId="1" applyNumberFormat="1" applyBorder="1" applyAlignment="1">
      <alignment horizontal="right"/>
    </xf>
    <xf numFmtId="2" fontId="1" fillId="0" borderId="16" xfId="1" applyNumberFormat="1" applyBorder="1"/>
    <xf numFmtId="2" fontId="1" fillId="0" borderId="17" xfId="1" applyNumberFormat="1" applyBorder="1"/>
    <xf numFmtId="0" fontId="1" fillId="0" borderId="0" xfId="1" applyBorder="1"/>
    <xf numFmtId="0" fontId="1" fillId="0" borderId="19" xfId="1" applyFont="1" applyBorder="1" applyAlignment="1">
      <alignment horizontal="center" vertical="center"/>
    </xf>
    <xf numFmtId="0" fontId="1" fillId="0" borderId="20" xfId="1" applyFill="1" applyBorder="1"/>
    <xf numFmtId="0" fontId="1" fillId="0" borderId="21" xfId="1" applyFill="1" applyBorder="1"/>
    <xf numFmtId="2" fontId="2" fillId="0" borderId="21" xfId="1" applyNumberFormat="1" applyFont="1" applyBorder="1" applyAlignment="1">
      <alignment horizontal="right"/>
    </xf>
    <xf numFmtId="2" fontId="1" fillId="0" borderId="22" xfId="1" applyNumberFormat="1" applyBorder="1" applyAlignment="1">
      <alignment horizontal="right"/>
    </xf>
    <xf numFmtId="0" fontId="1" fillId="0" borderId="20" xfId="1" applyBorder="1" applyAlignment="1">
      <alignment horizontal="right"/>
    </xf>
    <xf numFmtId="0" fontId="1" fillId="0" borderId="21" xfId="1" applyBorder="1" applyAlignment="1">
      <alignment horizontal="right"/>
    </xf>
    <xf numFmtId="0" fontId="1" fillId="0" borderId="23" xfId="1" applyBorder="1" applyAlignment="1">
      <alignment horizontal="right"/>
    </xf>
    <xf numFmtId="0" fontId="1" fillId="0" borderId="20" xfId="1" applyBorder="1"/>
    <xf numFmtId="0" fontId="1" fillId="0" borderId="21" xfId="1" applyBorder="1"/>
    <xf numFmtId="2" fontId="1" fillId="0" borderId="23" xfId="1" applyNumberFormat="1" applyBorder="1" applyAlignment="1">
      <alignment horizontal="right"/>
    </xf>
    <xf numFmtId="0" fontId="1" fillId="0" borderId="0" xfId="1" applyFont="1" applyBorder="1" applyAlignment="1">
      <alignment horizontal="center" vertical="center"/>
    </xf>
    <xf numFmtId="0" fontId="1" fillId="0" borderId="0" xfId="1" applyFill="1" applyBorder="1"/>
    <xf numFmtId="2" fontId="2" fillId="0" borderId="0" xfId="1" applyNumberFormat="1" applyFont="1" applyBorder="1" applyAlignment="1">
      <alignment horizontal="right"/>
    </xf>
    <xf numFmtId="2" fontId="1" fillId="0" borderId="0" xfId="1" applyNumberFormat="1" applyBorder="1" applyAlignment="1">
      <alignment horizontal="right"/>
    </xf>
    <xf numFmtId="0" fontId="1" fillId="0" borderId="0" xfId="1" applyBorder="1" applyAlignment="1">
      <alignment horizontal="right"/>
    </xf>
    <xf numFmtId="0" fontId="8" fillId="0" borderId="0" xfId="1" applyFont="1"/>
    <xf numFmtId="0" fontId="2" fillId="0" borderId="0" xfId="1" applyFont="1"/>
    <xf numFmtId="2" fontId="2" fillId="0" borderId="24" xfId="1" applyNumberFormat="1" applyFont="1" applyBorder="1" applyAlignment="1">
      <alignment horizontal="center"/>
    </xf>
    <xf numFmtId="2" fontId="2" fillId="0" borderId="25" xfId="1" applyNumberFormat="1" applyFont="1" applyBorder="1" applyAlignment="1">
      <alignment horizontal="center"/>
    </xf>
    <xf numFmtId="2" fontId="2" fillId="0" borderId="26" xfId="1" applyNumberFormat="1" applyFont="1" applyBorder="1" applyAlignment="1">
      <alignment horizontal="center"/>
    </xf>
    <xf numFmtId="0" fontId="2" fillId="0" borderId="1" xfId="1" applyFont="1" applyBorder="1" applyAlignment="1">
      <alignment horizontal="center" vertical="center"/>
    </xf>
    <xf numFmtId="0" fontId="7" fillId="0" borderId="5" xfId="1" applyFont="1" applyBorder="1" applyAlignment="1">
      <alignment horizontal="center"/>
    </xf>
    <xf numFmtId="0" fontId="7" fillId="0" borderId="6" xfId="1" applyFont="1" applyBorder="1" applyAlignment="1">
      <alignment horizontal="center"/>
    </xf>
    <xf numFmtId="0" fontId="7" fillId="0" borderId="6" xfId="1" applyFont="1" applyBorder="1" applyAlignment="1">
      <alignment horizontal="center" vertical="center"/>
    </xf>
    <xf numFmtId="2" fontId="7" fillId="0" borderId="27" xfId="1" applyNumberFormat="1" applyFont="1" applyBorder="1" applyAlignment="1">
      <alignment horizontal="center" vertical="center"/>
    </xf>
    <xf numFmtId="0" fontId="7" fillId="0" borderId="28" xfId="1" applyFont="1" applyBorder="1" applyAlignment="1">
      <alignment horizontal="center" vertical="center"/>
    </xf>
    <xf numFmtId="2" fontId="7" fillId="0" borderId="29" xfId="1" applyNumberFormat="1" applyFont="1" applyBorder="1" applyAlignment="1">
      <alignment horizontal="center" vertical="center"/>
    </xf>
    <xf numFmtId="0" fontId="7" fillId="0" borderId="5" xfId="1" applyFont="1" applyBorder="1" applyAlignment="1">
      <alignment horizontal="center" vertical="center"/>
    </xf>
    <xf numFmtId="2" fontId="7" fillId="0" borderId="7" xfId="1" applyNumberFormat="1" applyFont="1" applyBorder="1" applyAlignment="1">
      <alignment horizontal="center"/>
    </xf>
    <xf numFmtId="0" fontId="1" fillId="0" borderId="30" xfId="1" applyFont="1" applyBorder="1" applyAlignment="1">
      <alignment horizontal="center" vertical="center"/>
    </xf>
    <xf numFmtId="2" fontId="1" fillId="0" borderId="11" xfId="1" applyNumberFormat="1" applyBorder="1" applyAlignment="1">
      <alignment horizontal="center"/>
    </xf>
    <xf numFmtId="2" fontId="1" fillId="0" borderId="12" xfId="1" applyNumberFormat="1" applyBorder="1" applyAlignment="1">
      <alignment horizontal="center"/>
    </xf>
    <xf numFmtId="2" fontId="1" fillId="0" borderId="12" xfId="1" applyNumberFormat="1" applyBorder="1" applyAlignment="1">
      <alignment horizontal="center" vertical="center"/>
    </xf>
    <xf numFmtId="2" fontId="1" fillId="0" borderId="31" xfId="1" applyNumberFormat="1" applyBorder="1" applyAlignment="1">
      <alignment horizontal="center" vertical="center"/>
    </xf>
    <xf numFmtId="2" fontId="1" fillId="0" borderId="32" xfId="1" applyNumberFormat="1" applyBorder="1" applyAlignment="1">
      <alignment horizontal="center"/>
    </xf>
    <xf numFmtId="2" fontId="1" fillId="0" borderId="33" xfId="1" applyNumberFormat="1" applyBorder="1" applyAlignment="1">
      <alignment horizontal="center"/>
    </xf>
    <xf numFmtId="2" fontId="1" fillId="0" borderId="16" xfId="1" applyNumberFormat="1" applyFont="1" applyBorder="1" applyAlignment="1">
      <alignment horizontal="center" vertical="center"/>
    </xf>
    <xf numFmtId="2" fontId="1" fillId="0" borderId="0" xfId="1" applyNumberFormat="1" applyFont="1" applyBorder="1" applyAlignment="1">
      <alignment horizontal="center" vertical="center"/>
    </xf>
    <xf numFmtId="2" fontId="1" fillId="0" borderId="18" xfId="1" applyNumberFormat="1" applyFont="1" applyBorder="1" applyAlignment="1">
      <alignment horizontal="center" vertical="center"/>
    </xf>
    <xf numFmtId="0" fontId="1" fillId="0" borderId="34" xfId="1" applyFont="1" applyBorder="1" applyAlignment="1">
      <alignment horizontal="center" vertical="center"/>
    </xf>
    <xf numFmtId="2" fontId="1" fillId="0" borderId="16" xfId="1" applyNumberFormat="1" applyBorder="1" applyAlignment="1">
      <alignment horizontal="center"/>
    </xf>
    <xf numFmtId="2" fontId="1" fillId="0" borderId="17" xfId="1" applyNumberFormat="1" applyBorder="1" applyAlignment="1">
      <alignment horizontal="center"/>
    </xf>
    <xf numFmtId="2" fontId="1" fillId="0" borderId="17" xfId="1" applyNumberFormat="1" applyBorder="1" applyAlignment="1">
      <alignment horizontal="center" vertical="center"/>
    </xf>
    <xf numFmtId="2" fontId="1" fillId="0" borderId="35" xfId="1" applyNumberFormat="1" applyBorder="1" applyAlignment="1">
      <alignment horizontal="center" vertical="center"/>
    </xf>
    <xf numFmtId="2" fontId="1" fillId="0" borderId="36" xfId="1" applyNumberFormat="1" applyBorder="1" applyAlignment="1">
      <alignment horizontal="center"/>
    </xf>
    <xf numFmtId="2" fontId="1" fillId="0" borderId="13" xfId="1" applyNumberFormat="1" applyBorder="1" applyAlignment="1">
      <alignment horizontal="center"/>
    </xf>
    <xf numFmtId="2" fontId="1" fillId="0" borderId="0" xfId="1" applyNumberFormat="1" applyBorder="1" applyAlignment="1">
      <alignment horizontal="center"/>
    </xf>
    <xf numFmtId="2" fontId="1" fillId="0" borderId="18" xfId="1" applyNumberFormat="1" applyBorder="1" applyAlignment="1">
      <alignment horizontal="center"/>
    </xf>
    <xf numFmtId="2" fontId="9" fillId="0" borderId="18" xfId="1" applyNumberFormat="1" applyFont="1" applyBorder="1" applyAlignment="1">
      <alignment horizontal="center"/>
    </xf>
    <xf numFmtId="0" fontId="1" fillId="0" borderId="37" xfId="1" applyFont="1" applyBorder="1" applyAlignment="1">
      <alignment horizontal="center" vertical="center"/>
    </xf>
    <xf numFmtId="2" fontId="1" fillId="0" borderId="20" xfId="1" applyNumberFormat="1" applyBorder="1" applyAlignment="1">
      <alignment horizontal="center"/>
    </xf>
    <xf numFmtId="2" fontId="1" fillId="0" borderId="21" xfId="1" applyNumberFormat="1" applyBorder="1" applyAlignment="1">
      <alignment horizontal="center"/>
    </xf>
    <xf numFmtId="2" fontId="1" fillId="0" borderId="21" xfId="1" applyNumberFormat="1" applyBorder="1" applyAlignment="1">
      <alignment horizontal="center" vertical="center"/>
    </xf>
    <xf numFmtId="2" fontId="1" fillId="0" borderId="38" xfId="1" applyNumberFormat="1" applyBorder="1" applyAlignment="1">
      <alignment horizontal="center" vertical="center"/>
    </xf>
    <xf numFmtId="2" fontId="1" fillId="0" borderId="39" xfId="1" applyNumberFormat="1" applyBorder="1" applyAlignment="1">
      <alignment horizontal="center" vertical="center"/>
    </xf>
    <xf numFmtId="2" fontId="1" fillId="0" borderId="22" xfId="1" applyNumberFormat="1" applyBorder="1" applyAlignment="1">
      <alignment horizontal="center"/>
    </xf>
    <xf numFmtId="2" fontId="1" fillId="0" borderId="20" xfId="1" applyNumberFormat="1" applyFont="1" applyBorder="1" applyAlignment="1">
      <alignment horizontal="center" vertical="center"/>
    </xf>
    <xf numFmtId="2" fontId="1" fillId="0" borderId="40" xfId="1" applyNumberFormat="1" applyBorder="1" applyAlignment="1">
      <alignment horizontal="center"/>
    </xf>
    <xf numFmtId="2" fontId="1" fillId="0" borderId="23" xfId="1" applyNumberFormat="1" applyBorder="1" applyAlignment="1">
      <alignment horizontal="center"/>
    </xf>
    <xf numFmtId="2" fontId="1" fillId="0" borderId="0" xfId="1" applyNumberFormat="1" applyBorder="1" applyAlignment="1">
      <alignment horizontal="center" vertical="center"/>
    </xf>
    <xf numFmtId="0" fontId="1" fillId="0" borderId="0" xfId="1" applyFont="1" applyFill="1" applyBorder="1" applyAlignment="1">
      <alignment horizontal="left" vertical="center"/>
    </xf>
    <xf numFmtId="0" fontId="1" fillId="0" borderId="0" xfId="1" applyFont="1" applyFill="1" applyBorder="1" applyAlignment="1">
      <alignment horizontal="right" vertical="center"/>
    </xf>
    <xf numFmtId="2" fontId="1" fillId="0" borderId="0" xfId="1" applyNumberFormat="1" applyAlignment="1">
      <alignment horizontal="left" vertical="center"/>
    </xf>
  </cellXfs>
  <cellStyles count="2">
    <cellStyle name="Normal" xfId="0" builtinId="0"/>
    <cellStyle name="Normal 2" xfId="1" xr:uid="{5F0CFDE6-F603-2445-993D-0F524FF7AB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Raw Ct values</a:t>
            </a:r>
          </a:p>
        </c:rich>
      </c:tx>
      <c:layout>
        <c:manualLayout>
          <c:xMode val="edge"/>
          <c:yMode val="edge"/>
          <c:x val="0.30060397077904799"/>
          <c:y val="6.0185185185185203E-2"/>
        </c:manualLayout>
      </c:layout>
      <c:overlay val="0"/>
    </c:title>
    <c:autoTitleDeleted val="0"/>
    <c:plotArea>
      <c:layout/>
      <c:barChart>
        <c:barDir val="col"/>
        <c:grouping val="clustered"/>
        <c:varyColors val="0"/>
        <c:ser>
          <c:idx val="0"/>
          <c:order val="0"/>
          <c:tx>
            <c:strRef>
              <c:f>Fig_5_Source_Data_1!$A$36</c:f>
              <c:strCache>
                <c:ptCount val="1"/>
                <c:pt idx="0">
                  <c:v>Untransfected</c:v>
                </c:pt>
              </c:strCache>
            </c:strRef>
          </c:tx>
          <c:spPr>
            <a:solidFill>
              <a:schemeClr val="bg1">
                <a:lumMod val="75000"/>
              </a:schemeClr>
            </a:solidFill>
          </c:spPr>
          <c:invertIfNegative val="0"/>
          <c:errBars>
            <c:errBarType val="plus"/>
            <c:errValType val="cust"/>
            <c:noEndCap val="0"/>
            <c:plus>
              <c:numRef>
                <c:f>(Fig_5_Source_Data_1!$F$8,Fig_5_Source_Data_1!$K$8,Fig_5_Source_Data_1!$P$8,Fig_5_Source_Data_1!$U$8)</c:f>
                <c:numCache>
                  <c:formatCode>General</c:formatCode>
                  <c:ptCount val="4"/>
                  <c:pt idx="0">
                    <c:v>0.10535653752852785</c:v>
                  </c:pt>
                  <c:pt idx="1">
                    <c:v>3.6055512754639613E-2</c:v>
                  </c:pt>
                  <c:pt idx="2">
                    <c:v>0.29569128044860055</c:v>
                  </c:pt>
                  <c:pt idx="3">
                    <c:v>0</c:v>
                  </c:pt>
                </c:numCache>
              </c:numRef>
            </c:plus>
            <c:minus>
              <c:numLit>
                <c:formatCode>General</c:formatCode>
                <c:ptCount val="1"/>
                <c:pt idx="0">
                  <c:v>1</c:v>
                </c:pt>
              </c:numLit>
            </c:minus>
          </c:errBars>
          <c:cat>
            <c:strRef>
              <c:f>Fig_5_Source_Data_1!$B$35:$E$35</c:f>
              <c:strCache>
                <c:ptCount val="4"/>
                <c:pt idx="0">
                  <c:v>GAPDH</c:v>
                </c:pt>
                <c:pt idx="1">
                  <c:v>PRDM9</c:v>
                </c:pt>
                <c:pt idx="2">
                  <c:v>ZCWPW1</c:v>
                </c:pt>
                <c:pt idx="3">
                  <c:v>ZCWPW2</c:v>
                </c:pt>
              </c:strCache>
            </c:strRef>
          </c:cat>
          <c:val>
            <c:numRef>
              <c:f>Fig_5_Source_Data_1!$B$36:$E$36</c:f>
              <c:numCache>
                <c:formatCode>0.00</c:formatCode>
                <c:ptCount val="4"/>
                <c:pt idx="0">
                  <c:v>18.03</c:v>
                </c:pt>
                <c:pt idx="1">
                  <c:v>30.52</c:v>
                </c:pt>
                <c:pt idx="2">
                  <c:v>24.54</c:v>
                </c:pt>
                <c:pt idx="3">
                  <c:v>40</c:v>
                </c:pt>
              </c:numCache>
            </c:numRef>
          </c:val>
          <c:extLst>
            <c:ext xmlns:c16="http://schemas.microsoft.com/office/drawing/2014/chart" uri="{C3380CC4-5D6E-409C-BE32-E72D297353CC}">
              <c16:uniqueId val="{00000000-3082-304F-9008-9E29DB4F48CA}"/>
            </c:ext>
          </c:extLst>
        </c:ser>
        <c:ser>
          <c:idx val="1"/>
          <c:order val="1"/>
          <c:tx>
            <c:strRef>
              <c:f>Fig_5_Source_Data_1!$A$37</c:f>
              <c:strCache>
                <c:ptCount val="1"/>
                <c:pt idx="0">
                  <c:v>hPRDM9-V5</c:v>
                </c:pt>
              </c:strCache>
            </c:strRef>
          </c:tx>
          <c:spPr>
            <a:solidFill>
              <a:schemeClr val="accent4"/>
            </a:solidFill>
          </c:spPr>
          <c:invertIfNegative val="0"/>
          <c:errBars>
            <c:errBarType val="plus"/>
            <c:errValType val="cust"/>
            <c:noEndCap val="0"/>
            <c:plus>
              <c:numLit>
                <c:formatCode>General</c:formatCode>
                <c:ptCount val="1"/>
                <c:pt idx="0">
                  <c:v>1</c:v>
                </c:pt>
              </c:numLit>
            </c:plus>
            <c:minus>
              <c:numLit>
                <c:formatCode>General</c:formatCode>
                <c:ptCount val="1"/>
                <c:pt idx="0">
                  <c:v>1</c:v>
                </c:pt>
              </c:numLit>
            </c:minus>
          </c:errBars>
          <c:cat>
            <c:strRef>
              <c:f>Fig_5_Source_Data_1!$B$35:$E$35</c:f>
              <c:strCache>
                <c:ptCount val="4"/>
                <c:pt idx="0">
                  <c:v>GAPDH</c:v>
                </c:pt>
                <c:pt idx="1">
                  <c:v>PRDM9</c:v>
                </c:pt>
                <c:pt idx="2">
                  <c:v>ZCWPW1</c:v>
                </c:pt>
                <c:pt idx="3">
                  <c:v>ZCWPW2</c:v>
                </c:pt>
              </c:strCache>
            </c:strRef>
          </c:cat>
          <c:val>
            <c:numRef>
              <c:f>Fig_5_Source_Data_1!$B$37:$E$37</c:f>
              <c:numCache>
                <c:formatCode>0.00</c:formatCode>
                <c:ptCount val="4"/>
                <c:pt idx="0">
                  <c:v>18.399999999999999</c:v>
                </c:pt>
                <c:pt idx="1">
                  <c:v>14.68</c:v>
                </c:pt>
                <c:pt idx="2">
                  <c:v>24.43</c:v>
                </c:pt>
                <c:pt idx="3">
                  <c:v>40</c:v>
                </c:pt>
              </c:numCache>
            </c:numRef>
          </c:val>
          <c:extLst>
            <c:ext xmlns:c16="http://schemas.microsoft.com/office/drawing/2014/chart" uri="{C3380CC4-5D6E-409C-BE32-E72D297353CC}">
              <c16:uniqueId val="{00000001-3082-304F-9008-9E29DB4F48CA}"/>
            </c:ext>
          </c:extLst>
        </c:ser>
        <c:ser>
          <c:idx val="2"/>
          <c:order val="2"/>
          <c:tx>
            <c:strRef>
              <c:f>Fig_5_Source_Data_1!$A$38</c:f>
              <c:strCache>
                <c:ptCount val="1"/>
                <c:pt idx="0">
                  <c:v>hZCWPW1-HA</c:v>
                </c:pt>
              </c:strCache>
            </c:strRef>
          </c:tx>
          <c:spPr>
            <a:solidFill>
              <a:srgbClr val="4F7EFF"/>
            </a:solidFill>
          </c:spPr>
          <c:invertIfNegative val="0"/>
          <c:errBars>
            <c:errBarType val="plus"/>
            <c:errValType val="cust"/>
            <c:noEndCap val="0"/>
            <c:plus>
              <c:numRef>
                <c:f>(Fig_5_Source_Data_1!$F$10,Fig_5_Source_Data_1!$K$10,Fig_5_Source_Data_1!$P$10,Fig_5_Source_Data_1!$U$10)</c:f>
                <c:numCache>
                  <c:formatCode>General</c:formatCode>
                  <c:ptCount val="4"/>
                  <c:pt idx="0">
                    <c:v>5.1961524227066236E-2</c:v>
                  </c:pt>
                  <c:pt idx="1">
                    <c:v>0.66583281184793941</c:v>
                  </c:pt>
                  <c:pt idx="2">
                    <c:v>7.2111025509279225E-2</c:v>
                  </c:pt>
                  <c:pt idx="3">
                    <c:v>0</c:v>
                  </c:pt>
                </c:numCache>
              </c:numRef>
            </c:plus>
            <c:minus>
              <c:numLit>
                <c:formatCode>General</c:formatCode>
                <c:ptCount val="1"/>
                <c:pt idx="0">
                  <c:v>1</c:v>
                </c:pt>
              </c:numLit>
            </c:minus>
          </c:errBars>
          <c:cat>
            <c:strRef>
              <c:f>Fig_5_Source_Data_1!$B$35:$E$35</c:f>
              <c:strCache>
                <c:ptCount val="4"/>
                <c:pt idx="0">
                  <c:v>GAPDH</c:v>
                </c:pt>
                <c:pt idx="1">
                  <c:v>PRDM9</c:v>
                </c:pt>
                <c:pt idx="2">
                  <c:v>ZCWPW1</c:v>
                </c:pt>
                <c:pt idx="3">
                  <c:v>ZCWPW2</c:v>
                </c:pt>
              </c:strCache>
            </c:strRef>
          </c:cat>
          <c:val>
            <c:numRef>
              <c:f>Fig_5_Source_Data_1!$B$38:$E$38</c:f>
              <c:numCache>
                <c:formatCode>0.00</c:formatCode>
                <c:ptCount val="4"/>
                <c:pt idx="0">
                  <c:v>17.77</c:v>
                </c:pt>
                <c:pt idx="1">
                  <c:v>30.04</c:v>
                </c:pt>
                <c:pt idx="2">
                  <c:v>14.2</c:v>
                </c:pt>
                <c:pt idx="3">
                  <c:v>40</c:v>
                </c:pt>
              </c:numCache>
            </c:numRef>
          </c:val>
          <c:extLst>
            <c:ext xmlns:c16="http://schemas.microsoft.com/office/drawing/2014/chart" uri="{C3380CC4-5D6E-409C-BE32-E72D297353CC}">
              <c16:uniqueId val="{00000002-3082-304F-9008-9E29DB4F48CA}"/>
            </c:ext>
          </c:extLst>
        </c:ser>
        <c:ser>
          <c:idx val="3"/>
          <c:order val="3"/>
          <c:tx>
            <c:strRef>
              <c:f>Fig_5_Source_Data_1!$A$39</c:f>
              <c:strCache>
                <c:ptCount val="1"/>
                <c:pt idx="0">
                  <c:v>hZCWPW1-HA + hPRDM9-V5</c:v>
                </c:pt>
              </c:strCache>
            </c:strRef>
          </c:tx>
          <c:spPr>
            <a:solidFill>
              <a:srgbClr val="63D183"/>
            </a:solidFill>
          </c:spPr>
          <c:invertIfNegative val="0"/>
          <c:errBars>
            <c:errBarType val="plus"/>
            <c:errValType val="cust"/>
            <c:noEndCap val="0"/>
            <c:plus>
              <c:numRef>
                <c:f>(Fig_5_Source_Data_1!$F$11,Fig_5_Source_Data_1!$K$11,Fig_5_Source_Data_1!$P$11,Fig_5_Source_Data_1!$U$11)</c:f>
                <c:numCache>
                  <c:formatCode>General</c:formatCode>
                  <c:ptCount val="4"/>
                  <c:pt idx="0">
                    <c:v>0.13316656236958849</c:v>
                  </c:pt>
                  <c:pt idx="1">
                    <c:v>6.2449979983984355E-2</c:v>
                  </c:pt>
                  <c:pt idx="2">
                    <c:v>0.50540412872604612</c:v>
                  </c:pt>
                  <c:pt idx="3">
                    <c:v>0</c:v>
                  </c:pt>
                </c:numCache>
              </c:numRef>
            </c:plus>
            <c:minus>
              <c:numLit>
                <c:formatCode>General</c:formatCode>
                <c:ptCount val="1"/>
                <c:pt idx="0">
                  <c:v>1</c:v>
                </c:pt>
              </c:numLit>
            </c:minus>
          </c:errBars>
          <c:cat>
            <c:strRef>
              <c:f>Fig_5_Source_Data_1!$B$35:$E$35</c:f>
              <c:strCache>
                <c:ptCount val="4"/>
                <c:pt idx="0">
                  <c:v>GAPDH</c:v>
                </c:pt>
                <c:pt idx="1">
                  <c:v>PRDM9</c:v>
                </c:pt>
                <c:pt idx="2">
                  <c:v>ZCWPW1</c:v>
                </c:pt>
                <c:pt idx="3">
                  <c:v>ZCWPW2</c:v>
                </c:pt>
              </c:strCache>
            </c:strRef>
          </c:cat>
          <c:val>
            <c:numRef>
              <c:f>Fig_5_Source_Data_1!$B$39:$E$39</c:f>
              <c:numCache>
                <c:formatCode>0.00</c:formatCode>
                <c:ptCount val="4"/>
                <c:pt idx="0">
                  <c:v>18.37</c:v>
                </c:pt>
                <c:pt idx="1">
                  <c:v>14.5</c:v>
                </c:pt>
                <c:pt idx="2">
                  <c:v>15.12</c:v>
                </c:pt>
                <c:pt idx="3">
                  <c:v>40</c:v>
                </c:pt>
              </c:numCache>
            </c:numRef>
          </c:val>
          <c:extLst>
            <c:ext xmlns:c16="http://schemas.microsoft.com/office/drawing/2014/chart" uri="{C3380CC4-5D6E-409C-BE32-E72D297353CC}">
              <c16:uniqueId val="{00000003-3082-304F-9008-9E29DB4F48CA}"/>
            </c:ext>
          </c:extLst>
        </c:ser>
        <c:ser>
          <c:idx val="4"/>
          <c:order val="4"/>
          <c:tx>
            <c:v>hZCWPW2-HA</c:v>
          </c:tx>
          <c:spPr>
            <a:solidFill>
              <a:schemeClr val="accent2"/>
            </a:solidFill>
          </c:spPr>
          <c:invertIfNegative val="0"/>
          <c:errBars>
            <c:errBarType val="plus"/>
            <c:errValType val="cust"/>
            <c:noEndCap val="0"/>
            <c:plus>
              <c:numRef>
                <c:f>Fig_5_Source_Data_1!$U$8:$U$12</c:f>
                <c:numCache>
                  <c:formatCode>General</c:formatCode>
                  <c:ptCount val="5"/>
                  <c:pt idx="0">
                    <c:v>0</c:v>
                  </c:pt>
                  <c:pt idx="1">
                    <c:v>0</c:v>
                  </c:pt>
                  <c:pt idx="2">
                    <c:v>0</c:v>
                  </c:pt>
                  <c:pt idx="3">
                    <c:v>0</c:v>
                  </c:pt>
                  <c:pt idx="4">
                    <c:v>6.8068592855539706E-2</c:v>
                  </c:pt>
                </c:numCache>
              </c:numRef>
            </c:plus>
            <c:minus>
              <c:numRef>
                <c:f>Fig_5_Source_Data_1!$U$8:$U$12</c:f>
                <c:numCache>
                  <c:formatCode>General</c:formatCode>
                  <c:ptCount val="5"/>
                  <c:pt idx="0">
                    <c:v>0</c:v>
                  </c:pt>
                  <c:pt idx="1">
                    <c:v>0</c:v>
                  </c:pt>
                  <c:pt idx="2">
                    <c:v>0</c:v>
                  </c:pt>
                  <c:pt idx="3">
                    <c:v>0</c:v>
                  </c:pt>
                  <c:pt idx="4">
                    <c:v>6.8068592855539706E-2</c:v>
                  </c:pt>
                </c:numCache>
              </c:numRef>
            </c:minus>
          </c:errBars>
          <c:val>
            <c:numRef>
              <c:f>Fig_5_Source_Data_1!$B$40:$E$40</c:f>
              <c:numCache>
                <c:formatCode>0.00</c:formatCode>
                <c:ptCount val="4"/>
                <c:pt idx="0">
                  <c:v>18.863333333333333</c:v>
                </c:pt>
                <c:pt idx="1">
                  <c:v>0</c:v>
                </c:pt>
                <c:pt idx="2">
                  <c:v>0</c:v>
                </c:pt>
                <c:pt idx="3">
                  <c:v>18.559999999999999</c:v>
                </c:pt>
              </c:numCache>
            </c:numRef>
          </c:val>
          <c:extLst>
            <c:ext xmlns:c16="http://schemas.microsoft.com/office/drawing/2014/chart" uri="{C3380CC4-5D6E-409C-BE32-E72D297353CC}">
              <c16:uniqueId val="{00000004-3082-304F-9008-9E29DB4F48CA}"/>
            </c:ext>
          </c:extLst>
        </c:ser>
        <c:dLbls>
          <c:showLegendKey val="0"/>
          <c:showVal val="0"/>
          <c:showCatName val="0"/>
          <c:showSerName val="0"/>
          <c:showPercent val="0"/>
          <c:showBubbleSize val="0"/>
        </c:dLbls>
        <c:gapWidth val="150"/>
        <c:axId val="-2064862280"/>
        <c:axId val="-2136504360"/>
      </c:barChart>
      <c:catAx>
        <c:axId val="-2064862280"/>
        <c:scaling>
          <c:orientation val="minMax"/>
        </c:scaling>
        <c:delete val="0"/>
        <c:axPos val="b"/>
        <c:numFmt formatCode="General" sourceLinked="0"/>
        <c:majorTickMark val="out"/>
        <c:minorTickMark val="none"/>
        <c:tickLblPos val="nextTo"/>
        <c:crossAx val="-2136504360"/>
        <c:crosses val="autoZero"/>
        <c:auto val="1"/>
        <c:lblAlgn val="ctr"/>
        <c:lblOffset val="100"/>
        <c:noMultiLvlLbl val="0"/>
      </c:catAx>
      <c:valAx>
        <c:axId val="-2136504360"/>
        <c:scaling>
          <c:orientation val="minMax"/>
        </c:scaling>
        <c:delete val="0"/>
        <c:axPos val="l"/>
        <c:majorGridlines/>
        <c:title>
          <c:tx>
            <c:rich>
              <a:bodyPr rot="-5400000" vert="horz"/>
              <a:lstStyle/>
              <a:p>
                <a:pPr>
                  <a:defRPr/>
                </a:pPr>
                <a:r>
                  <a:rPr lang="en-US"/>
                  <a:t>Ct mean from</a:t>
                </a:r>
                <a:r>
                  <a:rPr lang="en-US" baseline="0"/>
                  <a:t> 3 replicates</a:t>
                </a:r>
                <a:endParaRPr lang="en-US"/>
              </a:p>
            </c:rich>
          </c:tx>
          <c:overlay val="0"/>
        </c:title>
        <c:numFmt formatCode="0.00" sourceLinked="1"/>
        <c:majorTickMark val="out"/>
        <c:minorTickMark val="none"/>
        <c:tickLblPos val="nextTo"/>
        <c:crossAx val="-2064862280"/>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Relative</a:t>
            </a:r>
            <a:r>
              <a:rPr lang="en-US" baseline="0"/>
              <a:t> expression from untransfected cells</a:t>
            </a:r>
            <a:endParaRPr lang="en-US"/>
          </a:p>
        </c:rich>
      </c:tx>
      <c:layout>
        <c:manualLayout>
          <c:xMode val="edge"/>
          <c:yMode val="edge"/>
          <c:x val="5.3212705071008302E-2"/>
          <c:y val="4.6296296296296301E-2"/>
        </c:manualLayout>
      </c:layout>
      <c:overlay val="0"/>
    </c:title>
    <c:autoTitleDeleted val="0"/>
    <c:plotArea>
      <c:layout/>
      <c:barChart>
        <c:barDir val="col"/>
        <c:grouping val="clustered"/>
        <c:varyColors val="0"/>
        <c:ser>
          <c:idx val="0"/>
          <c:order val="0"/>
          <c:tx>
            <c:v>hPRDM9-V5</c:v>
          </c:tx>
          <c:spPr>
            <a:solidFill>
              <a:schemeClr val="accent4"/>
            </a:solidFill>
          </c:spPr>
          <c:invertIfNegative val="0"/>
          <c:cat>
            <c:strRef>
              <c:f>Fig_5_Source_Data_1!$I$35:$K$35</c:f>
              <c:strCache>
                <c:ptCount val="3"/>
                <c:pt idx="0">
                  <c:v>PRDM9</c:v>
                </c:pt>
                <c:pt idx="1">
                  <c:v>ZCWPW1</c:v>
                </c:pt>
                <c:pt idx="2">
                  <c:v>ZCWPW2</c:v>
                </c:pt>
              </c:strCache>
            </c:strRef>
          </c:cat>
          <c:val>
            <c:numRef>
              <c:f>Fig_5_Source_Data_1!$I$37:$K$37</c:f>
              <c:numCache>
                <c:formatCode>0.00</c:formatCode>
                <c:ptCount val="3"/>
                <c:pt idx="0">
                  <c:v>16.209999999999997</c:v>
                </c:pt>
                <c:pt idx="1">
                  <c:v>0.47999999999999698</c:v>
                </c:pt>
                <c:pt idx="2">
                  <c:v>0.36999999999999755</c:v>
                </c:pt>
              </c:numCache>
            </c:numRef>
          </c:val>
          <c:extLst>
            <c:ext xmlns:c16="http://schemas.microsoft.com/office/drawing/2014/chart" uri="{C3380CC4-5D6E-409C-BE32-E72D297353CC}">
              <c16:uniqueId val="{00000000-FDB5-E94D-8DF8-3B88E46071A5}"/>
            </c:ext>
          </c:extLst>
        </c:ser>
        <c:ser>
          <c:idx val="1"/>
          <c:order val="1"/>
          <c:tx>
            <c:v>hZCWPW1-HA</c:v>
          </c:tx>
          <c:spPr>
            <a:solidFill>
              <a:srgbClr val="4F7EFF"/>
            </a:solidFill>
          </c:spPr>
          <c:invertIfNegative val="0"/>
          <c:cat>
            <c:strRef>
              <c:f>Fig_5_Source_Data_1!$I$35:$K$35</c:f>
              <c:strCache>
                <c:ptCount val="3"/>
                <c:pt idx="0">
                  <c:v>PRDM9</c:v>
                </c:pt>
                <c:pt idx="1">
                  <c:v>ZCWPW1</c:v>
                </c:pt>
                <c:pt idx="2">
                  <c:v>ZCWPW2</c:v>
                </c:pt>
              </c:strCache>
            </c:strRef>
          </c:cat>
          <c:val>
            <c:numRef>
              <c:f>Fig_5_Source_Data_1!$I$38:$K$38</c:f>
              <c:numCache>
                <c:formatCode>0.00</c:formatCode>
                <c:ptCount val="3"/>
                <c:pt idx="0">
                  <c:v>0.21999999999999889</c:v>
                </c:pt>
                <c:pt idx="1">
                  <c:v>10.079999999999998</c:v>
                </c:pt>
                <c:pt idx="2">
                  <c:v>-0.26000000000000156</c:v>
                </c:pt>
              </c:numCache>
            </c:numRef>
          </c:val>
          <c:extLst>
            <c:ext xmlns:c16="http://schemas.microsoft.com/office/drawing/2014/chart" uri="{C3380CC4-5D6E-409C-BE32-E72D297353CC}">
              <c16:uniqueId val="{00000001-FDB5-E94D-8DF8-3B88E46071A5}"/>
            </c:ext>
          </c:extLst>
        </c:ser>
        <c:ser>
          <c:idx val="2"/>
          <c:order val="2"/>
          <c:tx>
            <c:v>hZCWPW1-HA+hPRDM9-V5</c:v>
          </c:tx>
          <c:spPr>
            <a:solidFill>
              <a:srgbClr val="63D183"/>
            </a:solidFill>
          </c:spPr>
          <c:invertIfNegative val="0"/>
          <c:cat>
            <c:strRef>
              <c:f>Fig_5_Source_Data_1!$I$35:$K$35</c:f>
              <c:strCache>
                <c:ptCount val="3"/>
                <c:pt idx="0">
                  <c:v>PRDM9</c:v>
                </c:pt>
                <c:pt idx="1">
                  <c:v>ZCWPW1</c:v>
                </c:pt>
                <c:pt idx="2">
                  <c:v>ZCWPW2</c:v>
                </c:pt>
              </c:strCache>
            </c:strRef>
          </c:cat>
          <c:val>
            <c:numRef>
              <c:f>Fig_5_Source_Data_1!$I$39:$K$39</c:f>
              <c:numCache>
                <c:formatCode>0.00</c:formatCode>
                <c:ptCount val="3"/>
                <c:pt idx="0">
                  <c:v>16.36</c:v>
                </c:pt>
                <c:pt idx="1">
                  <c:v>9.76</c:v>
                </c:pt>
                <c:pt idx="2">
                  <c:v>0.33999999999999975</c:v>
                </c:pt>
              </c:numCache>
            </c:numRef>
          </c:val>
          <c:extLst>
            <c:ext xmlns:c16="http://schemas.microsoft.com/office/drawing/2014/chart" uri="{C3380CC4-5D6E-409C-BE32-E72D297353CC}">
              <c16:uniqueId val="{00000002-FDB5-E94D-8DF8-3B88E46071A5}"/>
            </c:ext>
          </c:extLst>
        </c:ser>
        <c:ser>
          <c:idx val="3"/>
          <c:order val="3"/>
          <c:tx>
            <c:v>hZCWPW2-HA</c:v>
          </c:tx>
          <c:spPr>
            <a:solidFill>
              <a:schemeClr val="accent2"/>
            </a:solidFill>
          </c:spPr>
          <c:invertIfNegative val="0"/>
          <c:cat>
            <c:strRef>
              <c:f>Fig_5_Source_Data_1!$I$35:$K$35</c:f>
              <c:strCache>
                <c:ptCount val="3"/>
                <c:pt idx="0">
                  <c:v>PRDM9</c:v>
                </c:pt>
                <c:pt idx="1">
                  <c:v>ZCWPW1</c:v>
                </c:pt>
                <c:pt idx="2">
                  <c:v>ZCWPW2</c:v>
                </c:pt>
              </c:strCache>
            </c:strRef>
          </c:cat>
          <c:val>
            <c:numRef>
              <c:f>Fig_5_Source_Data_1!$I$40:$K$40</c:f>
              <c:numCache>
                <c:formatCode>0.00</c:formatCode>
                <c:ptCount val="3"/>
                <c:pt idx="0">
                  <c:v>0</c:v>
                </c:pt>
                <c:pt idx="1">
                  <c:v>0</c:v>
                </c:pt>
                <c:pt idx="2">
                  <c:v>22.273333333333337</c:v>
                </c:pt>
              </c:numCache>
            </c:numRef>
          </c:val>
          <c:extLst>
            <c:ext xmlns:c16="http://schemas.microsoft.com/office/drawing/2014/chart" uri="{C3380CC4-5D6E-409C-BE32-E72D297353CC}">
              <c16:uniqueId val="{00000003-FDB5-E94D-8DF8-3B88E46071A5}"/>
            </c:ext>
          </c:extLst>
        </c:ser>
        <c:dLbls>
          <c:showLegendKey val="0"/>
          <c:showVal val="0"/>
          <c:showCatName val="0"/>
          <c:showSerName val="0"/>
          <c:showPercent val="0"/>
          <c:showBubbleSize val="0"/>
        </c:dLbls>
        <c:gapWidth val="150"/>
        <c:axId val="-2131683064"/>
        <c:axId val="-2131212360"/>
      </c:barChart>
      <c:catAx>
        <c:axId val="-2131683064"/>
        <c:scaling>
          <c:orientation val="minMax"/>
        </c:scaling>
        <c:delete val="0"/>
        <c:axPos val="b"/>
        <c:numFmt formatCode="General" sourceLinked="0"/>
        <c:majorTickMark val="out"/>
        <c:minorTickMark val="none"/>
        <c:tickLblPos val="nextTo"/>
        <c:crossAx val="-2131212360"/>
        <c:crosses val="autoZero"/>
        <c:auto val="1"/>
        <c:lblAlgn val="ctr"/>
        <c:lblOffset val="100"/>
        <c:noMultiLvlLbl val="0"/>
      </c:catAx>
      <c:valAx>
        <c:axId val="-2131212360"/>
        <c:scaling>
          <c:orientation val="minMax"/>
        </c:scaling>
        <c:delete val="0"/>
        <c:axPos val="l"/>
        <c:majorGridlines/>
        <c:title>
          <c:tx>
            <c:rich>
              <a:bodyPr rot="-5400000" vert="horz"/>
              <a:lstStyle/>
              <a:p>
                <a:pPr>
                  <a:defRPr/>
                </a:pPr>
                <a:r>
                  <a:rPr lang="en-US"/>
                  <a:t>Log2</a:t>
                </a:r>
                <a:r>
                  <a:rPr lang="en-US" baseline="0"/>
                  <a:t> fo</a:t>
                </a:r>
                <a:r>
                  <a:rPr lang="en-US"/>
                  <a:t>ld expression from untransfected</a:t>
                </a:r>
              </a:p>
            </c:rich>
          </c:tx>
          <c:layout>
            <c:manualLayout>
              <c:xMode val="edge"/>
              <c:yMode val="edge"/>
              <c:x val="2.0554123042312002E-2"/>
              <c:y val="0.208732376832343"/>
            </c:manualLayout>
          </c:layout>
          <c:overlay val="0"/>
        </c:title>
        <c:numFmt formatCode="0.00" sourceLinked="1"/>
        <c:majorTickMark val="out"/>
        <c:minorTickMark val="none"/>
        <c:tickLblPos val="nextTo"/>
        <c:crossAx val="-2131683064"/>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127000</xdr:colOff>
      <xdr:row>15</xdr:row>
      <xdr:rowOff>25400</xdr:rowOff>
    </xdr:from>
    <xdr:to>
      <xdr:col>4</xdr:col>
      <xdr:colOff>469900</xdr:colOff>
      <xdr:row>29</xdr:row>
      <xdr:rowOff>101600</xdr:rowOff>
    </xdr:to>
    <xdr:graphicFrame macro="">
      <xdr:nvGraphicFramePr>
        <xdr:cNvPr id="2" name="Chart 1">
          <a:extLst>
            <a:ext uri="{FF2B5EF4-FFF2-40B4-BE49-F238E27FC236}">
              <a16:creationId xmlns:a16="http://schemas.microsoft.com/office/drawing/2014/main" id="{3E7613F0-0DF4-4E46-9980-C5427A2EB4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635000</xdr:colOff>
      <xdr:row>13</xdr:row>
      <xdr:rowOff>0</xdr:rowOff>
    </xdr:from>
    <xdr:to>
      <xdr:col>10</xdr:col>
      <xdr:colOff>1016000</xdr:colOff>
      <xdr:row>29</xdr:row>
      <xdr:rowOff>165100</xdr:rowOff>
    </xdr:to>
    <xdr:graphicFrame macro="">
      <xdr:nvGraphicFramePr>
        <xdr:cNvPr id="3" name="Chart 2">
          <a:extLst>
            <a:ext uri="{FF2B5EF4-FFF2-40B4-BE49-F238E27FC236}">
              <a16:creationId xmlns:a16="http://schemas.microsoft.com/office/drawing/2014/main" id="{E69BA743-13F7-A541-8767-95EA764AF1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ource_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1_Source_Data_1"/>
      <sheetName val="Fig1_Source_Data_2"/>
      <sheetName val="Fig_2_Source_Data_1"/>
      <sheetName val="Fig_3_Source_Data_1"/>
      <sheetName val="Fig_3_Source_Data_2"/>
      <sheetName val="Fig_3_Source_Data_3"/>
      <sheetName val="Fig_4_Source_Data_1"/>
      <sheetName val="Fig_5_Source_Data_1"/>
    </sheetNames>
    <sheetDataSet>
      <sheetData sheetId="0"/>
      <sheetData sheetId="1"/>
      <sheetData sheetId="2"/>
      <sheetData sheetId="3"/>
      <sheetData sheetId="4"/>
      <sheetData sheetId="5"/>
      <sheetData sheetId="6"/>
      <sheetData sheetId="7">
        <row r="8">
          <cell r="F8">
            <v>0.10535653752852785</v>
          </cell>
          <cell r="K8">
            <v>3.6055512754639613E-2</v>
          </cell>
          <cell r="P8">
            <v>0.29569128044860055</v>
          </cell>
          <cell r="U8">
            <v>0</v>
          </cell>
        </row>
        <row r="9">
          <cell r="U9">
            <v>0</v>
          </cell>
        </row>
        <row r="10">
          <cell r="F10">
            <v>5.1961524227066236E-2</v>
          </cell>
          <cell r="K10">
            <v>0.66583281184793941</v>
          </cell>
          <cell r="P10">
            <v>7.2111025509279225E-2</v>
          </cell>
          <cell r="U10">
            <v>0</v>
          </cell>
        </row>
        <row r="11">
          <cell r="F11">
            <v>0.13316656236958849</v>
          </cell>
          <cell r="K11">
            <v>6.2449979983984355E-2</v>
          </cell>
          <cell r="P11">
            <v>0.50540412872604612</v>
          </cell>
          <cell r="U11">
            <v>0</v>
          </cell>
        </row>
        <row r="12">
          <cell r="U12">
            <v>6.8068592855539706E-2</v>
          </cell>
        </row>
        <row r="35">
          <cell r="B35" t="str">
            <v>GAPDH</v>
          </cell>
          <cell r="C35" t="str">
            <v>PRDM9</v>
          </cell>
          <cell r="D35" t="str">
            <v>ZCWPW1</v>
          </cell>
          <cell r="E35" t="str">
            <v>ZCWPW2</v>
          </cell>
          <cell r="I35" t="str">
            <v>PRDM9</v>
          </cell>
          <cell r="J35" t="str">
            <v>ZCWPW1</v>
          </cell>
          <cell r="K35" t="str">
            <v>ZCWPW2</v>
          </cell>
        </row>
        <row r="36">
          <cell r="A36" t="str">
            <v>Untransfected</v>
          </cell>
          <cell r="B36">
            <v>18.03</v>
          </cell>
          <cell r="C36">
            <v>30.52</v>
          </cell>
          <cell r="D36">
            <v>24.54</v>
          </cell>
          <cell r="E36">
            <v>40</v>
          </cell>
        </row>
        <row r="37">
          <cell r="A37" t="str">
            <v>hPRDM9-V5</v>
          </cell>
          <cell r="B37">
            <v>18.399999999999999</v>
          </cell>
          <cell r="C37">
            <v>14.68</v>
          </cell>
          <cell r="D37">
            <v>24.43</v>
          </cell>
          <cell r="E37">
            <v>40</v>
          </cell>
          <cell r="I37">
            <v>16.209999999999997</v>
          </cell>
          <cell r="J37">
            <v>0.47999999999999698</v>
          </cell>
          <cell r="K37">
            <v>0.36999999999999755</v>
          </cell>
        </row>
        <row r="38">
          <cell r="A38" t="str">
            <v>hZCWPW1-HA</v>
          </cell>
          <cell r="B38">
            <v>17.77</v>
          </cell>
          <cell r="C38">
            <v>30.04</v>
          </cell>
          <cell r="D38">
            <v>14.2</v>
          </cell>
          <cell r="E38">
            <v>40</v>
          </cell>
          <cell r="I38">
            <v>0.21999999999999889</v>
          </cell>
          <cell r="J38">
            <v>10.079999999999998</v>
          </cell>
          <cell r="K38">
            <v>-0.26000000000000156</v>
          </cell>
        </row>
        <row r="39">
          <cell r="A39" t="str">
            <v>hZCWPW1-HA + hPRDM9-V5</v>
          </cell>
          <cell r="B39">
            <v>18.37</v>
          </cell>
          <cell r="C39">
            <v>14.5</v>
          </cell>
          <cell r="D39">
            <v>15.12</v>
          </cell>
          <cell r="E39">
            <v>40</v>
          </cell>
          <cell r="I39">
            <v>16.36</v>
          </cell>
          <cell r="J39">
            <v>9.76</v>
          </cell>
          <cell r="K39">
            <v>0.33999999999999975</v>
          </cell>
        </row>
        <row r="40">
          <cell r="B40">
            <v>18.863333333333333</v>
          </cell>
          <cell r="C40" t="str">
            <v>Not tested</v>
          </cell>
          <cell r="D40" t="str">
            <v>Not tested</v>
          </cell>
          <cell r="E40">
            <v>18.559999999999999</v>
          </cell>
          <cell r="I40" t="str">
            <v>Not tested</v>
          </cell>
          <cell r="J40" t="str">
            <v>Not tested</v>
          </cell>
          <cell r="K40">
            <v>22.273333333333337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CD131-D5D7-A54F-97ED-27ACBE691831}">
  <dimension ref="A1:W61"/>
  <sheetViews>
    <sheetView tabSelected="1" workbookViewId="0">
      <selection activeCell="M19" sqref="M19"/>
    </sheetView>
  </sheetViews>
  <sheetFormatPr baseColWidth="10" defaultColWidth="10.83203125" defaultRowHeight="16" x14ac:dyDescent="0.2"/>
  <cols>
    <col min="1" max="1" width="36.83203125" style="2" bestFit="1" customWidth="1"/>
    <col min="2" max="4" width="10.83203125" style="2"/>
    <col min="5" max="5" width="12" style="3" bestFit="1" customWidth="1"/>
    <col min="6" max="6" width="12.1640625" style="3" customWidth="1"/>
    <col min="7" max="7" width="12" style="2" customWidth="1"/>
    <col min="8" max="8" width="11.1640625" style="2" customWidth="1"/>
    <col min="9" max="10" width="10.83203125" style="2"/>
    <col min="11" max="11" width="14" style="2" customWidth="1"/>
    <col min="12" max="16" width="10.83203125" style="2"/>
    <col min="17" max="17" width="12" style="2" bestFit="1" customWidth="1"/>
    <col min="18" max="16384" width="10.83203125" style="2"/>
  </cols>
  <sheetData>
    <row r="1" spans="1:21" ht="32" customHeight="1" x14ac:dyDescent="0.2">
      <c r="A1" s="1" t="s">
        <v>0</v>
      </c>
    </row>
    <row r="2" spans="1:21" x14ac:dyDescent="0.2">
      <c r="A2" s="4" t="s">
        <v>1</v>
      </c>
    </row>
    <row r="3" spans="1:21" x14ac:dyDescent="0.2">
      <c r="A3" s="4" t="s">
        <v>2</v>
      </c>
    </row>
    <row r="4" spans="1:21" x14ac:dyDescent="0.2">
      <c r="A4" s="5" t="s">
        <v>3</v>
      </c>
    </row>
    <row r="5" spans="1:21" ht="17" thickBot="1" x14ac:dyDescent="0.25">
      <c r="A5" s="5"/>
    </row>
    <row r="6" spans="1:21" ht="17" thickBot="1" x14ac:dyDescent="0.25">
      <c r="B6" s="6" t="s">
        <v>4</v>
      </c>
      <c r="C6" s="7"/>
      <c r="D6" s="7"/>
      <c r="E6" s="7"/>
      <c r="F6" s="8"/>
      <c r="G6" s="6" t="s">
        <v>5</v>
      </c>
      <c r="H6" s="7"/>
      <c r="I6" s="7"/>
      <c r="J6" s="7"/>
      <c r="K6" s="8"/>
      <c r="L6" s="6" t="s">
        <v>6</v>
      </c>
      <c r="M6" s="7"/>
      <c r="N6" s="7"/>
      <c r="O6" s="7"/>
      <c r="P6" s="8"/>
      <c r="Q6" s="6" t="s">
        <v>7</v>
      </c>
      <c r="R6" s="7"/>
      <c r="S6" s="7"/>
      <c r="T6" s="7"/>
      <c r="U6" s="8"/>
    </row>
    <row r="7" spans="1:21" x14ac:dyDescent="0.2">
      <c r="A7" s="9" t="s">
        <v>8</v>
      </c>
      <c r="B7" s="10" t="s">
        <v>9</v>
      </c>
      <c r="C7" s="11" t="s">
        <v>10</v>
      </c>
      <c r="D7" s="11" t="s">
        <v>11</v>
      </c>
      <c r="E7" s="12" t="s">
        <v>12</v>
      </c>
      <c r="F7" s="13" t="s">
        <v>13</v>
      </c>
      <c r="G7" s="10" t="s">
        <v>9</v>
      </c>
      <c r="H7" s="14" t="s">
        <v>10</v>
      </c>
      <c r="I7" s="11" t="s">
        <v>11</v>
      </c>
      <c r="J7" s="11" t="s">
        <v>12</v>
      </c>
      <c r="K7" s="15" t="s">
        <v>13</v>
      </c>
      <c r="L7" s="10" t="s">
        <v>9</v>
      </c>
      <c r="M7" s="11" t="s">
        <v>10</v>
      </c>
      <c r="N7" s="11" t="s">
        <v>11</v>
      </c>
      <c r="O7" s="11" t="s">
        <v>12</v>
      </c>
      <c r="P7" s="15" t="s">
        <v>13</v>
      </c>
      <c r="Q7" s="10" t="s">
        <v>9</v>
      </c>
      <c r="R7" s="11" t="s">
        <v>10</v>
      </c>
      <c r="S7" s="11" t="s">
        <v>11</v>
      </c>
      <c r="T7" s="11" t="s">
        <v>12</v>
      </c>
      <c r="U7" s="15" t="s">
        <v>13</v>
      </c>
    </row>
    <row r="8" spans="1:21" x14ac:dyDescent="0.2">
      <c r="A8" s="16" t="s">
        <v>14</v>
      </c>
      <c r="B8" s="17">
        <v>18.14</v>
      </c>
      <c r="C8" s="18">
        <v>17.93</v>
      </c>
      <c r="D8" s="18">
        <v>18.02</v>
      </c>
      <c r="E8" s="19">
        <f>(B8+C8+D8)/3</f>
        <v>18.03</v>
      </c>
      <c r="F8" s="20">
        <f>STDEV(B8:D8)</f>
        <v>0.10535653752852785</v>
      </c>
      <c r="G8" s="21">
        <v>30.56</v>
      </c>
      <c r="H8" s="22">
        <v>30.51</v>
      </c>
      <c r="I8" s="22">
        <v>30.49</v>
      </c>
      <c r="J8" s="19">
        <f>(G8+H8+I8)/3</f>
        <v>30.52</v>
      </c>
      <c r="K8" s="23">
        <f>STDEV(G8:I8)</f>
        <v>3.6055512754639613E-2</v>
      </c>
      <c r="L8" s="21">
        <v>24.86</v>
      </c>
      <c r="M8" s="22">
        <v>24.28</v>
      </c>
      <c r="N8" s="22">
        <v>24.47</v>
      </c>
      <c r="O8" s="19">
        <f>(L8+M8+N8)/3</f>
        <v>24.536666666666665</v>
      </c>
      <c r="P8" s="23">
        <f>STDEV(L8:N8)</f>
        <v>0.29569128044860055</v>
      </c>
      <c r="Q8" s="21">
        <v>40</v>
      </c>
      <c r="R8" s="22">
        <v>40</v>
      </c>
      <c r="S8" s="22">
        <v>40</v>
      </c>
      <c r="T8" s="19">
        <f>(Q8+R8+S8)/3</f>
        <v>40</v>
      </c>
      <c r="U8" s="23">
        <f>STDEV(Q8:S8)</f>
        <v>0</v>
      </c>
    </row>
    <row r="9" spans="1:21" x14ac:dyDescent="0.2">
      <c r="A9" s="24" t="s">
        <v>15</v>
      </c>
      <c r="B9" s="25">
        <v>18.420000000000002</v>
      </c>
      <c r="C9" s="26">
        <v>18.39</v>
      </c>
      <c r="D9" s="26">
        <v>18.38</v>
      </c>
      <c r="E9" s="27">
        <f>(B9+C9+D9)/3</f>
        <v>18.396666666666665</v>
      </c>
      <c r="F9" s="20">
        <f>STDEV(B9:D9)</f>
        <v>2.081665999466259E-2</v>
      </c>
      <c r="G9" s="25">
        <v>14.74</v>
      </c>
      <c r="H9" s="26">
        <v>14.69</v>
      </c>
      <c r="I9" s="26">
        <v>14.61</v>
      </c>
      <c r="J9" s="27">
        <f>(G9+H9+I9)/3</f>
        <v>14.68</v>
      </c>
      <c r="K9" s="28">
        <f>STDEV(G9:I9)</f>
        <v>6.5574385243020367E-2</v>
      </c>
      <c r="L9" s="25">
        <v>24.700000000000003</v>
      </c>
      <c r="M9" s="26">
        <v>23.57</v>
      </c>
      <c r="N9" s="26">
        <v>25.020000000000003</v>
      </c>
      <c r="O9" s="27">
        <f>(L9+M9+N9)/3</f>
        <v>24.430000000000003</v>
      </c>
      <c r="P9" s="28">
        <f>STDEV(L9:N9)</f>
        <v>0.76177424477334643</v>
      </c>
      <c r="Q9" s="25">
        <v>40</v>
      </c>
      <c r="R9" s="26">
        <v>40</v>
      </c>
      <c r="S9" s="26">
        <v>40</v>
      </c>
      <c r="T9" s="27">
        <f>(Q9+R9+S9)/3</f>
        <v>40</v>
      </c>
      <c r="U9" s="28">
        <f>STDEV(Q9:S9)</f>
        <v>0</v>
      </c>
    </row>
    <row r="10" spans="1:21" x14ac:dyDescent="0.2">
      <c r="A10" s="24" t="s">
        <v>16</v>
      </c>
      <c r="B10" s="25">
        <v>17.71</v>
      </c>
      <c r="C10" s="26">
        <v>17.8</v>
      </c>
      <c r="D10" s="26">
        <v>17.8</v>
      </c>
      <c r="E10" s="27">
        <f>(D10+C10+B10)/3</f>
        <v>17.77</v>
      </c>
      <c r="F10" s="20">
        <f>STDEV(B10:D10)</f>
        <v>5.1961524227066236E-2</v>
      </c>
      <c r="G10" s="25">
        <v>30.47</v>
      </c>
      <c r="H10" s="26">
        <v>29.27</v>
      </c>
      <c r="I10" s="26">
        <v>30.37</v>
      </c>
      <c r="J10" s="27">
        <f>(G10+H10+I10)/3</f>
        <v>30.036666666666665</v>
      </c>
      <c r="K10" s="28">
        <f>STDEV(G10:I10)</f>
        <v>0.66583281184793941</v>
      </c>
      <c r="L10" s="25">
        <v>14.18</v>
      </c>
      <c r="M10" s="26">
        <v>14.14</v>
      </c>
      <c r="N10" s="26">
        <v>14.28</v>
      </c>
      <c r="O10" s="27">
        <f>(L10+M10+N10)/3</f>
        <v>14.200000000000001</v>
      </c>
      <c r="P10" s="28">
        <f>STDEV(L10:N10)</f>
        <v>7.2111025509279225E-2</v>
      </c>
      <c r="Q10" s="25">
        <v>40</v>
      </c>
      <c r="R10" s="26">
        <v>40</v>
      </c>
      <c r="S10" s="26">
        <v>40</v>
      </c>
      <c r="T10" s="27">
        <f>(Q10+R10+S10)/3</f>
        <v>40</v>
      </c>
      <c r="U10" s="28">
        <f>STDEV(Q10:S10)</f>
        <v>0</v>
      </c>
    </row>
    <row r="11" spans="1:21" s="31" customFormat="1" x14ac:dyDescent="0.2">
      <c r="A11" s="24" t="s">
        <v>17</v>
      </c>
      <c r="B11" s="25">
        <v>18.22</v>
      </c>
      <c r="C11" s="26">
        <v>18.48</v>
      </c>
      <c r="D11" s="26">
        <v>18.399999999999999</v>
      </c>
      <c r="E11" s="27">
        <f>(D11+C11+B11)/3</f>
        <v>18.366666666666664</v>
      </c>
      <c r="F11" s="20">
        <f>STDEV(B11:D11)</f>
        <v>0.13316656236958849</v>
      </c>
      <c r="G11" s="25">
        <v>14.48</v>
      </c>
      <c r="H11" s="26">
        <v>14.45</v>
      </c>
      <c r="I11" s="26">
        <v>14.57</v>
      </c>
      <c r="J11" s="27">
        <f>(G11+H11+I11)/3</f>
        <v>14.5</v>
      </c>
      <c r="K11" s="28">
        <f>STDEV(G11:I11)</f>
        <v>6.2449979983984355E-2</v>
      </c>
      <c r="L11" s="29">
        <v>14.84</v>
      </c>
      <c r="M11" s="30">
        <v>14.81</v>
      </c>
      <c r="N11" s="26">
        <v>15.700000000000001</v>
      </c>
      <c r="O11" s="27">
        <f>(L11+M11+N11)/3</f>
        <v>15.116666666666667</v>
      </c>
      <c r="P11" s="28">
        <f>STDEV(L11:N11)</f>
        <v>0.50540412872604612</v>
      </c>
      <c r="Q11" s="25">
        <v>40</v>
      </c>
      <c r="R11" s="26">
        <v>40</v>
      </c>
      <c r="S11" s="26">
        <v>40</v>
      </c>
      <c r="T11" s="27">
        <f>(Q11+R11+S11)/3</f>
        <v>40</v>
      </c>
      <c r="U11" s="28">
        <f>STDEV(Q11:S11)</f>
        <v>0</v>
      </c>
    </row>
    <row r="12" spans="1:21" ht="17" thickBot="1" x14ac:dyDescent="0.25">
      <c r="A12" s="32" t="s">
        <v>18</v>
      </c>
      <c r="B12" s="33">
        <v>18.8</v>
      </c>
      <c r="C12" s="34">
        <v>18.98</v>
      </c>
      <c r="D12" s="34">
        <v>18.809999999999999</v>
      </c>
      <c r="E12" s="35">
        <f>(B12+C12+D12)/3</f>
        <v>18.863333333333333</v>
      </c>
      <c r="F12" s="36">
        <f>STDEV(B12:D12)</f>
        <v>0.10115993936995715</v>
      </c>
      <c r="G12" s="37" t="s">
        <v>19</v>
      </c>
      <c r="H12" s="38" t="s">
        <v>19</v>
      </c>
      <c r="I12" s="38" t="s">
        <v>19</v>
      </c>
      <c r="J12" s="38" t="s">
        <v>19</v>
      </c>
      <c r="K12" s="39" t="s">
        <v>19</v>
      </c>
      <c r="L12" s="37" t="s">
        <v>19</v>
      </c>
      <c r="M12" s="38" t="s">
        <v>19</v>
      </c>
      <c r="N12" s="38" t="s">
        <v>19</v>
      </c>
      <c r="O12" s="38" t="s">
        <v>19</v>
      </c>
      <c r="P12" s="38" t="s">
        <v>19</v>
      </c>
      <c r="Q12" s="40">
        <v>18.61</v>
      </c>
      <c r="R12" s="41">
        <v>18.579999999999998</v>
      </c>
      <c r="S12" s="41">
        <v>18.48</v>
      </c>
      <c r="T12" s="35">
        <f>(Q12+R12+S12)/3</f>
        <v>18.556666666666668</v>
      </c>
      <c r="U12" s="42">
        <f>STDEV(Q12:S12)</f>
        <v>6.8068592855539706E-2</v>
      </c>
    </row>
    <row r="13" spans="1:21" x14ac:dyDescent="0.2">
      <c r="A13" s="43"/>
      <c r="B13" s="44"/>
      <c r="C13" s="44"/>
      <c r="D13" s="44"/>
      <c r="E13" s="45"/>
      <c r="F13" s="46"/>
      <c r="G13" s="47"/>
      <c r="H13" s="47"/>
      <c r="I13" s="47"/>
      <c r="J13" s="47"/>
      <c r="K13" s="47"/>
      <c r="L13" s="47"/>
      <c r="M13" s="47"/>
      <c r="N13" s="47"/>
      <c r="O13" s="47"/>
      <c r="P13" s="47"/>
      <c r="Q13" s="31"/>
      <c r="R13" s="31"/>
      <c r="S13" s="31"/>
      <c r="T13" s="45"/>
      <c r="U13" s="46"/>
    </row>
    <row r="14" spans="1:21" x14ac:dyDescent="0.2">
      <c r="A14" s="5"/>
    </row>
    <row r="18" spans="6:14" x14ac:dyDescent="0.2">
      <c r="M18" s="48"/>
      <c r="N18" s="3"/>
    </row>
    <row r="19" spans="6:14" x14ac:dyDescent="0.2">
      <c r="N19" s="3"/>
    </row>
    <row r="20" spans="6:14" x14ac:dyDescent="0.2">
      <c r="F20" s="2"/>
      <c r="G20" s="3"/>
      <c r="H20" s="3"/>
      <c r="I20" s="3"/>
      <c r="N20" s="3"/>
    </row>
    <row r="21" spans="6:14" x14ac:dyDescent="0.2">
      <c r="G21" s="3"/>
      <c r="H21" s="3"/>
      <c r="I21" s="3"/>
    </row>
    <row r="22" spans="6:14" x14ac:dyDescent="0.2">
      <c r="G22" s="3"/>
      <c r="H22" s="3"/>
      <c r="I22" s="3"/>
    </row>
    <row r="23" spans="6:14" x14ac:dyDescent="0.2">
      <c r="G23" s="3"/>
      <c r="H23" s="3"/>
      <c r="I23" s="3"/>
    </row>
    <row r="24" spans="6:14" x14ac:dyDescent="0.2">
      <c r="G24" s="3"/>
      <c r="H24" s="3"/>
      <c r="I24" s="3"/>
    </row>
    <row r="25" spans="6:14" x14ac:dyDescent="0.2">
      <c r="G25" s="3"/>
      <c r="H25" s="3"/>
      <c r="I25" s="3"/>
    </row>
    <row r="32" spans="6:14" ht="17" thickBot="1" x14ac:dyDescent="0.25"/>
    <row r="33" spans="1:11" ht="17" thickBot="1" x14ac:dyDescent="0.25">
      <c r="A33" s="49" t="s">
        <v>20</v>
      </c>
      <c r="F33" s="50" t="s">
        <v>21</v>
      </c>
      <c r="G33" s="51"/>
      <c r="H33" s="51"/>
      <c r="I33" s="51"/>
      <c r="J33" s="51"/>
      <c r="K33" s="52"/>
    </row>
    <row r="34" spans="1:11" ht="17" thickBot="1" x14ac:dyDescent="0.25">
      <c r="B34" s="6" t="s">
        <v>22</v>
      </c>
      <c r="C34" s="7"/>
      <c r="D34" s="7"/>
      <c r="E34" s="7"/>
      <c r="F34" s="6" t="s">
        <v>23</v>
      </c>
      <c r="G34" s="7"/>
      <c r="H34" s="8"/>
      <c r="I34" s="6" t="s">
        <v>24</v>
      </c>
      <c r="J34" s="7"/>
      <c r="K34" s="8"/>
    </row>
    <row r="35" spans="1:11" x14ac:dyDescent="0.2">
      <c r="A35" s="53" t="s">
        <v>8</v>
      </c>
      <c r="B35" s="54" t="s">
        <v>25</v>
      </c>
      <c r="C35" s="55" t="s">
        <v>26</v>
      </c>
      <c r="D35" s="56" t="s">
        <v>27</v>
      </c>
      <c r="E35" s="57" t="s">
        <v>28</v>
      </c>
      <c r="F35" s="54" t="s">
        <v>26</v>
      </c>
      <c r="G35" s="58" t="s">
        <v>27</v>
      </c>
      <c r="H35" s="59" t="s">
        <v>28</v>
      </c>
      <c r="I35" s="60" t="s">
        <v>26</v>
      </c>
      <c r="J35" s="55" t="s">
        <v>27</v>
      </c>
      <c r="K35" s="61" t="s">
        <v>28</v>
      </c>
    </row>
    <row r="36" spans="1:11" x14ac:dyDescent="0.2">
      <c r="A36" s="62" t="s">
        <v>29</v>
      </c>
      <c r="B36" s="63">
        <v>18.03</v>
      </c>
      <c r="C36" s="64">
        <v>30.52</v>
      </c>
      <c r="D36" s="65">
        <v>24.54</v>
      </c>
      <c r="E36" s="66">
        <v>40</v>
      </c>
      <c r="F36" s="63">
        <f>2^(30.52-C36)/2^(18.03-B36)</f>
        <v>1</v>
      </c>
      <c r="G36" s="67">
        <f>2^(24.54-D36)/2^(18.03-B36)</f>
        <v>1</v>
      </c>
      <c r="H36" s="68">
        <f>2^(40-E36)/2^(18.03-B36)</f>
        <v>1</v>
      </c>
      <c r="I36" s="69">
        <f t="shared" ref="I36:K39" si="0">LOG(F36,2)</f>
        <v>0</v>
      </c>
      <c r="J36" s="70">
        <f t="shared" si="0"/>
        <v>0</v>
      </c>
      <c r="K36" s="71">
        <f t="shared" si="0"/>
        <v>0</v>
      </c>
    </row>
    <row r="37" spans="1:11" x14ac:dyDescent="0.2">
      <c r="A37" s="72" t="s">
        <v>15</v>
      </c>
      <c r="B37" s="73">
        <v>18.399999999999999</v>
      </c>
      <c r="C37" s="74">
        <v>14.68</v>
      </c>
      <c r="D37" s="75">
        <v>24.43</v>
      </c>
      <c r="E37" s="76">
        <v>40</v>
      </c>
      <c r="F37" s="73">
        <f>2^(30.52-C37)/2^(18.03-B37)</f>
        <v>75804.71682041671</v>
      </c>
      <c r="G37" s="77">
        <f>2^(24.54-D37)/2^(18.03-B37)</f>
        <v>1.3947436663504025</v>
      </c>
      <c r="H37" s="78">
        <f>2^(40-E37)/2^(18.03-B37)</f>
        <v>1.2923528306374901</v>
      </c>
      <c r="I37" s="69">
        <f t="shared" si="0"/>
        <v>16.209999999999997</v>
      </c>
      <c r="J37" s="79">
        <f t="shared" si="0"/>
        <v>0.47999999999999698</v>
      </c>
      <c r="K37" s="80">
        <f t="shared" si="0"/>
        <v>0.36999999999999755</v>
      </c>
    </row>
    <row r="38" spans="1:11" x14ac:dyDescent="0.2">
      <c r="A38" s="72" t="s">
        <v>16</v>
      </c>
      <c r="B38" s="73">
        <v>17.77</v>
      </c>
      <c r="C38" s="74">
        <v>30.04</v>
      </c>
      <c r="D38" s="75">
        <v>14.2</v>
      </c>
      <c r="E38" s="76">
        <v>40</v>
      </c>
      <c r="F38" s="73">
        <f>2^(30.52-C38)/2^(18.03-B38)</f>
        <v>1.1647335864684549</v>
      </c>
      <c r="G38" s="77">
        <f>2^(24.54-D38)/2^(18.03-B38)</f>
        <v>1082.3864735348516</v>
      </c>
      <c r="H38" s="78">
        <f>2^(40-E38)/2^(18.03-B38)</f>
        <v>0.83508791942836846</v>
      </c>
      <c r="I38" s="69">
        <f t="shared" si="0"/>
        <v>0.21999999999999889</v>
      </c>
      <c r="J38" s="79">
        <f t="shared" si="0"/>
        <v>10.079999999999998</v>
      </c>
      <c r="K38" s="80">
        <f t="shared" si="0"/>
        <v>-0.26000000000000156</v>
      </c>
    </row>
    <row r="39" spans="1:11" x14ac:dyDescent="0.2">
      <c r="A39" s="72" t="s">
        <v>17</v>
      </c>
      <c r="B39" s="73">
        <v>18.37</v>
      </c>
      <c r="C39" s="74">
        <v>14.5</v>
      </c>
      <c r="D39" s="75">
        <v>15.12</v>
      </c>
      <c r="E39" s="76">
        <v>40</v>
      </c>
      <c r="F39" s="73">
        <f>2^(30.52-C39)/2^(18.03-B39)</f>
        <v>84110.599622682479</v>
      </c>
      <c r="G39" s="77">
        <f>2^(24.54-D39)/2^(18.03-B39)</f>
        <v>867.06719985922734</v>
      </c>
      <c r="H39" s="78">
        <f>2^(40-E39)/2^(18.03-B39)</f>
        <v>1.2657565939702797</v>
      </c>
      <c r="I39" s="69">
        <f t="shared" si="0"/>
        <v>16.36</v>
      </c>
      <c r="J39" s="79">
        <f t="shared" si="0"/>
        <v>9.76</v>
      </c>
      <c r="K39" s="81">
        <f t="shared" si="0"/>
        <v>0.33999999999999975</v>
      </c>
    </row>
    <row r="40" spans="1:11" ht="17" thickBot="1" x14ac:dyDescent="0.25">
      <c r="A40" s="82" t="s">
        <v>18</v>
      </c>
      <c r="B40" s="83">
        <v>18.863333333333333</v>
      </c>
      <c r="C40" s="84" t="s">
        <v>19</v>
      </c>
      <c r="D40" s="85" t="s">
        <v>19</v>
      </c>
      <c r="E40" s="86">
        <v>18.559999999999999</v>
      </c>
      <c r="F40" s="83" t="s">
        <v>19</v>
      </c>
      <c r="G40" s="87" t="s">
        <v>19</v>
      </c>
      <c r="H40" s="88">
        <f>2^(40-E40)/2^(18.03-B40)</f>
        <v>5069223.4678234765</v>
      </c>
      <c r="I40" s="89" t="s">
        <v>19</v>
      </c>
      <c r="J40" s="90" t="s">
        <v>19</v>
      </c>
      <c r="K40" s="91">
        <f>LOG(H40,2)</f>
        <v>22.273333333333337</v>
      </c>
    </row>
    <row r="41" spans="1:11" x14ac:dyDescent="0.2">
      <c r="A41" s="43"/>
      <c r="B41" s="79"/>
      <c r="C41" s="79"/>
      <c r="D41" s="92"/>
      <c r="E41" s="92"/>
      <c r="F41" s="79"/>
      <c r="G41" s="92"/>
      <c r="H41" s="92"/>
    </row>
    <row r="42" spans="1:11" x14ac:dyDescent="0.2">
      <c r="A42" s="93" t="s">
        <v>30</v>
      </c>
    </row>
    <row r="43" spans="1:11" x14ac:dyDescent="0.2">
      <c r="A43" s="94" t="s">
        <v>31</v>
      </c>
      <c r="B43" s="95" t="s">
        <v>32</v>
      </c>
    </row>
    <row r="44" spans="1:11" x14ac:dyDescent="0.2">
      <c r="A44" s="93"/>
    </row>
    <row r="56" spans="22:23" x14ac:dyDescent="0.2">
      <c r="V56" s="11"/>
      <c r="W56" s="15"/>
    </row>
    <row r="57" spans="22:23" x14ac:dyDescent="0.2">
      <c r="V57" s="19"/>
      <c r="W57" s="23"/>
    </row>
    <row r="58" spans="22:23" x14ac:dyDescent="0.2">
      <c r="V58" s="27"/>
      <c r="W58" s="28"/>
    </row>
    <row r="59" spans="22:23" x14ac:dyDescent="0.2">
      <c r="V59" s="27"/>
      <c r="W59" s="28"/>
    </row>
    <row r="60" spans="22:23" x14ac:dyDescent="0.2">
      <c r="V60" s="27"/>
      <c r="W60" s="28"/>
    </row>
    <row r="61" spans="22:23" ht="17" thickBot="1" x14ac:dyDescent="0.25">
      <c r="V61" s="35"/>
      <c r="W61" s="42"/>
    </row>
  </sheetData>
  <mergeCells count="8">
    <mergeCell ref="B6:F6"/>
    <mergeCell ref="G6:K6"/>
    <mergeCell ref="L6:P6"/>
    <mergeCell ref="Q6:U6"/>
    <mergeCell ref="F33:K33"/>
    <mergeCell ref="B34:E34"/>
    <mergeCell ref="F34:H34"/>
    <mergeCell ref="I34:K34"/>
  </mergeCells>
  <pageMargins left="0.75" right="0.75" top="1" bottom="1" header="0.5" footer="0.5"/>
  <pageSetup paperSize="9" orientation="portrait"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Fig_5_Source_Data_1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2020-07-02T17:46:26Z</dcterms:created>
  <dcterms:modified xsi:type="dcterms:W3CDTF">2020-07-02T17:47:00Z</dcterms:modified>
</cp:coreProperties>
</file>