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robynallen/Documents/Mullins lab/Paper 1 - FOP mutant ACVR1 signals by multiple modalities in the developing zfish/Ligand binding manuscript draft/"/>
    </mc:Choice>
  </mc:AlternateContent>
  <xr:revisionPtr revIDLastSave="0" documentId="13_ncr:1_{0C44B9D9-B84C-074C-A669-3B9ECE20B82B}" xr6:coauthVersionLast="45" xr6:coauthVersionMax="45" xr10:uidLastSave="{00000000-0000-0000-0000-000000000000}"/>
  <bookViews>
    <workbookView xWindow="8520" yWindow="460" windowWidth="20220" windowHeight="17540" tabRatio="500" activeTab="4" xr2:uid="{00000000-000D-0000-FFFF-FFFF00000000}"/>
  </bookViews>
  <sheets>
    <sheet name="Fig 3b" sheetId="31" r:id="rId1"/>
    <sheet name="Fig 3c" sheetId="34" r:id="rId2"/>
    <sheet name="Fig 3d" sheetId="35" r:id="rId3"/>
    <sheet name="Fig 3e" sheetId="36" r:id="rId4"/>
    <sheet name="Fig 3f" sheetId="46" r:id="rId5"/>
  </sheets>
  <definedNames>
    <definedName name="_xlnm.Print_Area" localSheetId="3">'Fig 3e'!$C$50:$O$76</definedName>
    <definedName name="_xlnm.Print_Area" localSheetId="4">'Fig 3f'!$C$50:$O$76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9" i="46" l="1"/>
  <c r="I19" i="46"/>
  <c r="H19" i="46"/>
  <c r="G19" i="46"/>
  <c r="J36" i="46"/>
  <c r="I36" i="46"/>
  <c r="H36" i="46"/>
  <c r="F19" i="46"/>
  <c r="F35" i="46" s="1"/>
  <c r="D19" i="46"/>
  <c r="D36" i="46" s="1"/>
  <c r="C19" i="46"/>
  <c r="C36" i="46" s="1"/>
  <c r="E8" i="46"/>
  <c r="C8" i="46"/>
  <c r="G36" i="46" l="1"/>
  <c r="G35" i="46"/>
  <c r="G33" i="46"/>
  <c r="G31" i="46"/>
  <c r="G29" i="46"/>
  <c r="G27" i="46"/>
  <c r="G34" i="46"/>
  <c r="G32" i="46"/>
  <c r="G30" i="46"/>
  <c r="G28" i="46"/>
  <c r="F32" i="46"/>
  <c r="J26" i="46"/>
  <c r="J27" i="46"/>
  <c r="J28" i="46"/>
  <c r="F29" i="46"/>
  <c r="J30" i="46"/>
  <c r="F31" i="46"/>
  <c r="J33" i="46"/>
  <c r="F34" i="46"/>
  <c r="J35" i="46"/>
  <c r="F36" i="46"/>
  <c r="G26" i="46"/>
  <c r="C27" i="46"/>
  <c r="C29" i="46"/>
  <c r="C31" i="46"/>
  <c r="C33" i="46"/>
  <c r="C35" i="46"/>
  <c r="D26" i="46"/>
  <c r="H26" i="46"/>
  <c r="D27" i="46"/>
  <c r="H27" i="46"/>
  <c r="D28" i="46"/>
  <c r="H28" i="46"/>
  <c r="D29" i="46"/>
  <c r="H29" i="46"/>
  <c r="D30" i="46"/>
  <c r="H30" i="46"/>
  <c r="D31" i="46"/>
  <c r="H31" i="46"/>
  <c r="D32" i="46"/>
  <c r="H32" i="46"/>
  <c r="D33" i="46"/>
  <c r="H33" i="46"/>
  <c r="D34" i="46"/>
  <c r="H34" i="46"/>
  <c r="D35" i="46"/>
  <c r="H35" i="46"/>
  <c r="F26" i="46"/>
  <c r="F27" i="46"/>
  <c r="F28" i="46"/>
  <c r="J29" i="46"/>
  <c r="F30" i="46"/>
  <c r="J31" i="46"/>
  <c r="J32" i="46"/>
  <c r="F33" i="46"/>
  <c r="J34" i="46"/>
  <c r="C26" i="46"/>
  <c r="C28" i="46"/>
  <c r="C30" i="46"/>
  <c r="C32" i="46"/>
  <c r="C34" i="46"/>
  <c r="E19" i="46"/>
  <c r="I26" i="46"/>
  <c r="I27" i="46"/>
  <c r="I28" i="46"/>
  <c r="I29" i="46"/>
  <c r="I30" i="46"/>
  <c r="I31" i="46"/>
  <c r="I32" i="46"/>
  <c r="I33" i="46"/>
  <c r="I34" i="46"/>
  <c r="I35" i="46"/>
  <c r="E36" i="46" l="1"/>
  <c r="E35" i="46"/>
  <c r="E34" i="46"/>
  <c r="E33" i="46"/>
  <c r="E32" i="46"/>
  <c r="E31" i="46"/>
  <c r="E30" i="46"/>
  <c r="E29" i="46"/>
  <c r="E28" i="46"/>
  <c r="E27" i="46"/>
  <c r="E26" i="46"/>
  <c r="C8" i="36" l="1"/>
  <c r="C19" i="36" s="1"/>
  <c r="E8" i="36"/>
  <c r="G8" i="36"/>
  <c r="D19" i="36"/>
  <c r="D26" i="36" s="1"/>
  <c r="F19" i="36"/>
  <c r="F27" i="36" s="1"/>
  <c r="G19" i="36"/>
  <c r="G28" i="36" s="1"/>
  <c r="H19" i="36"/>
  <c r="H28" i="36" s="1"/>
  <c r="I19" i="36"/>
  <c r="I33" i="36" s="1"/>
  <c r="J19" i="36"/>
  <c r="J27" i="36" s="1"/>
  <c r="H26" i="36"/>
  <c r="I26" i="36"/>
  <c r="J28" i="36"/>
  <c r="I31" i="36"/>
  <c r="F32" i="36"/>
  <c r="J33" i="36"/>
  <c r="F36" i="36"/>
  <c r="C31" i="36" l="1"/>
  <c r="C30" i="36"/>
  <c r="I32" i="36"/>
  <c r="I27" i="36"/>
  <c r="I30" i="36"/>
  <c r="I29" i="36"/>
  <c r="I28" i="36"/>
  <c r="E19" i="36"/>
  <c r="E31" i="36" s="1"/>
  <c r="I36" i="36"/>
  <c r="I35" i="36"/>
  <c r="I34" i="36"/>
  <c r="C26" i="36"/>
  <c r="G31" i="36"/>
  <c r="G35" i="36"/>
  <c r="C34" i="36"/>
  <c r="F31" i="36"/>
  <c r="F28" i="36"/>
  <c r="J36" i="36"/>
  <c r="F35" i="36"/>
  <c r="J34" i="36"/>
  <c r="F33" i="36"/>
  <c r="J32" i="36"/>
  <c r="E30" i="36"/>
  <c r="J29" i="36"/>
  <c r="C27" i="36"/>
  <c r="G34" i="36"/>
  <c r="C29" i="36"/>
  <c r="G26" i="36"/>
  <c r="C36" i="36"/>
  <c r="J35" i="36"/>
  <c r="F34" i="36"/>
  <c r="G33" i="36"/>
  <c r="C32" i="36"/>
  <c r="J31" i="36"/>
  <c r="F30" i="36"/>
  <c r="G29" i="36"/>
  <c r="C28" i="36"/>
  <c r="G27" i="36"/>
  <c r="J26" i="36"/>
  <c r="F26" i="36"/>
  <c r="C33" i="36"/>
  <c r="G30" i="36"/>
  <c r="G36" i="36"/>
  <c r="C35" i="36"/>
  <c r="G32" i="36"/>
  <c r="J30" i="36"/>
  <c r="F29" i="36"/>
  <c r="H27" i="36"/>
  <c r="D27" i="36"/>
  <c r="H36" i="36"/>
  <c r="D36" i="36"/>
  <c r="H35" i="36"/>
  <c r="D35" i="36"/>
  <c r="H34" i="36"/>
  <c r="D34" i="36"/>
  <c r="H33" i="36"/>
  <c r="D33" i="36"/>
  <c r="H32" i="36"/>
  <c r="D32" i="36"/>
  <c r="H31" i="36"/>
  <c r="D31" i="36"/>
  <c r="H30" i="36"/>
  <c r="D30" i="36"/>
  <c r="H29" i="36"/>
  <c r="D29" i="36"/>
  <c r="D28" i="36"/>
  <c r="E28" i="36" l="1"/>
  <c r="E27" i="36"/>
  <c r="E29" i="36"/>
  <c r="E36" i="36"/>
  <c r="E32" i="36"/>
  <c r="E33" i="36"/>
  <c r="E34" i="36"/>
  <c r="E35" i="36"/>
  <c r="E26" i="36"/>
  <c r="G20" i="35"/>
  <c r="G37" i="35" s="1"/>
  <c r="E20" i="35"/>
  <c r="E35" i="35" s="1"/>
  <c r="D20" i="35"/>
  <c r="D36" i="35" s="1"/>
  <c r="C20" i="35"/>
  <c r="C37" i="35" s="1"/>
  <c r="F20" i="35"/>
  <c r="E37" i="34"/>
  <c r="E28" i="34"/>
  <c r="G20" i="34"/>
  <c r="G37" i="34" s="1"/>
  <c r="E20" i="34"/>
  <c r="E35" i="34" s="1"/>
  <c r="D20" i="34"/>
  <c r="D36" i="34" s="1"/>
  <c r="C20" i="34"/>
  <c r="C37" i="34" s="1"/>
  <c r="F20" i="34"/>
  <c r="E33" i="35" l="1"/>
  <c r="D33" i="34"/>
  <c r="E33" i="34"/>
  <c r="E29" i="35"/>
  <c r="E32" i="35"/>
  <c r="D37" i="35"/>
  <c r="D29" i="35"/>
  <c r="E36" i="35"/>
  <c r="E28" i="35"/>
  <c r="D33" i="35"/>
  <c r="E37" i="35"/>
  <c r="D29" i="34"/>
  <c r="E29" i="34"/>
  <c r="E36" i="34"/>
  <c r="E32" i="34"/>
  <c r="D37" i="34"/>
  <c r="F34" i="35"/>
  <c r="F30" i="35"/>
  <c r="F37" i="35"/>
  <c r="F33" i="35"/>
  <c r="F29" i="35"/>
  <c r="F36" i="35"/>
  <c r="F32" i="35"/>
  <c r="F28" i="35"/>
  <c r="F35" i="35"/>
  <c r="F31" i="35"/>
  <c r="F27" i="35"/>
  <c r="C30" i="35"/>
  <c r="G30" i="35"/>
  <c r="C34" i="35"/>
  <c r="G34" i="35"/>
  <c r="C27" i="35"/>
  <c r="G27" i="35"/>
  <c r="D30" i="35"/>
  <c r="C31" i="35"/>
  <c r="G31" i="35"/>
  <c r="D34" i="35"/>
  <c r="C35" i="35"/>
  <c r="G35" i="35"/>
  <c r="D27" i="35"/>
  <c r="C28" i="35"/>
  <c r="G28" i="35"/>
  <c r="E30" i="35"/>
  <c r="D31" i="35"/>
  <c r="C32" i="35"/>
  <c r="G32" i="35"/>
  <c r="E34" i="35"/>
  <c r="D35" i="35"/>
  <c r="C36" i="35"/>
  <c r="G36" i="35"/>
  <c r="E27" i="35"/>
  <c r="D28" i="35"/>
  <c r="C29" i="35"/>
  <c r="G29" i="35"/>
  <c r="E31" i="35"/>
  <c r="D32" i="35"/>
  <c r="C33" i="35"/>
  <c r="G33" i="35"/>
  <c r="F34" i="34"/>
  <c r="F30" i="34"/>
  <c r="F36" i="34"/>
  <c r="F28" i="34"/>
  <c r="F35" i="34"/>
  <c r="F31" i="34"/>
  <c r="F37" i="34"/>
  <c r="F33" i="34"/>
  <c r="F29" i="34"/>
  <c r="F32" i="34"/>
  <c r="F27" i="34"/>
  <c r="G30" i="34"/>
  <c r="C34" i="34"/>
  <c r="G27" i="34"/>
  <c r="C31" i="34"/>
  <c r="G31" i="34"/>
  <c r="D27" i="34"/>
  <c r="C28" i="34"/>
  <c r="G28" i="34"/>
  <c r="E30" i="34"/>
  <c r="D31" i="34"/>
  <c r="C32" i="34"/>
  <c r="G32" i="34"/>
  <c r="E34" i="34"/>
  <c r="D35" i="34"/>
  <c r="C36" i="34"/>
  <c r="G36" i="34"/>
  <c r="C30" i="34"/>
  <c r="G34" i="34"/>
  <c r="C27" i="34"/>
  <c r="D30" i="34"/>
  <c r="D34" i="34"/>
  <c r="C35" i="34"/>
  <c r="G35" i="34"/>
  <c r="E27" i="34"/>
  <c r="D28" i="34"/>
  <c r="C29" i="34"/>
  <c r="G29" i="34"/>
  <c r="E31" i="34"/>
  <c r="D32" i="34"/>
  <c r="C33" i="34"/>
  <c r="G33" i="34"/>
  <c r="C9" i="31"/>
  <c r="C20" i="31" s="1"/>
  <c r="C28" i="31" s="1"/>
  <c r="F9" i="31"/>
  <c r="F20" i="31" s="1"/>
  <c r="D20" i="31"/>
  <c r="D27" i="31" s="1"/>
  <c r="E20" i="31"/>
  <c r="E27" i="31" s="1"/>
  <c r="G20" i="31"/>
  <c r="G28" i="31" s="1"/>
  <c r="E29" i="31"/>
  <c r="E30" i="31"/>
  <c r="E32" i="31"/>
  <c r="E33" i="31"/>
  <c r="E35" i="31"/>
  <c r="E36" i="31"/>
  <c r="E37" i="31"/>
  <c r="D34" i="31" l="1"/>
  <c r="D30" i="31"/>
  <c r="E34" i="31"/>
  <c r="E31" i="31"/>
  <c r="E28" i="31"/>
  <c r="G27" i="31"/>
  <c r="F33" i="31"/>
  <c r="F34" i="31"/>
  <c r="F35" i="31"/>
  <c r="F27" i="31"/>
  <c r="F32" i="31"/>
  <c r="F30" i="31"/>
  <c r="F28" i="31"/>
  <c r="F37" i="31"/>
  <c r="F29" i="31"/>
  <c r="F31" i="31"/>
  <c r="F36" i="31"/>
  <c r="G35" i="31"/>
  <c r="G34" i="31"/>
  <c r="C34" i="31"/>
  <c r="C31" i="31"/>
  <c r="C35" i="31"/>
  <c r="G31" i="31"/>
  <c r="G30" i="31"/>
  <c r="C30" i="31"/>
  <c r="C27" i="31"/>
  <c r="D37" i="31"/>
  <c r="G37" i="31"/>
  <c r="D36" i="31"/>
  <c r="G33" i="31"/>
  <c r="C33" i="31"/>
  <c r="D32" i="31"/>
  <c r="G29" i="31"/>
  <c r="C29" i="31"/>
  <c r="D28" i="31"/>
  <c r="D33" i="31"/>
  <c r="D29" i="31"/>
  <c r="C37" i="31"/>
  <c r="G36" i="31"/>
  <c r="C36" i="31"/>
  <c r="D35" i="31"/>
  <c r="G32" i="31"/>
  <c r="C32" i="31"/>
  <c r="D31" i="31"/>
</calcChain>
</file>

<file path=xl/sharedStrings.xml><?xml version="1.0" encoding="utf-8"?>
<sst xmlns="http://schemas.openxmlformats.org/spreadsheetml/2006/main" count="364" uniqueCount="39">
  <si>
    <t>WT</t>
  </si>
  <si>
    <t>V1</t>
  </si>
  <si>
    <t>V2</t>
  </si>
  <si>
    <t>V3</t>
  </si>
  <si>
    <t>V4</t>
  </si>
  <si>
    <t>V5</t>
  </si>
  <si>
    <t>C1</t>
  </si>
  <si>
    <t>C2</t>
  </si>
  <si>
    <t>C3</t>
  </si>
  <si>
    <t>C4</t>
  </si>
  <si>
    <t>C5</t>
  </si>
  <si>
    <t>no injection</t>
  </si>
  <si>
    <t>Morpholino KD</t>
  </si>
  <si>
    <t>acvr1l</t>
  </si>
  <si>
    <t>none</t>
  </si>
  <si>
    <t>Total number of embryos in each category</t>
  </si>
  <si>
    <t>Percent embryos in each category</t>
  </si>
  <si>
    <t>Total</t>
  </si>
  <si>
    <t>Figure Column number</t>
  </si>
  <si>
    <t>8MO</t>
  </si>
  <si>
    <t>no inj</t>
  </si>
  <si>
    <t>No Injection</t>
  </si>
  <si>
    <t>AUB</t>
  </si>
  <si>
    <t>8MO+hWT</t>
  </si>
  <si>
    <t>bmp7</t>
  </si>
  <si>
    <t>bmp7-/- fish</t>
  </si>
  <si>
    <t>2 pooled experiments</t>
  </si>
  <si>
    <t>human WT-ACVR1</t>
  </si>
  <si>
    <t>noinjection</t>
  </si>
  <si>
    <t>Receptor mRNA</t>
  </si>
  <si>
    <t>mouse Acvr1-R206H</t>
  </si>
  <si>
    <t>mouse ligand binding mutant Acvr1-R206H</t>
  </si>
  <si>
    <t>Figure column</t>
  </si>
  <si>
    <t>mouse WT-Acvr1</t>
  </si>
  <si>
    <t>mouse ligand binding mutant WT-Acvr1</t>
  </si>
  <si>
    <t>Ligand mRNA</t>
  </si>
  <si>
    <t>total</t>
  </si>
  <si>
    <t>human ACVR1-R206H</t>
  </si>
  <si>
    <t>human ACVR1-G328R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</si>
</sst>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0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0" xfId="0" applyFill="1" applyBorder="1"/>
    <xf numFmtId="0" fontId="0" fillId="0" borderId="5" xfId="0" applyFill="1" applyBorder="1"/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20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xVal>
            <c:numRef>
              <c:f>'Fig 3b'!$C$38:$C$48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xVal>
          <c:yVal>
            <c:numRef>
              <c:f>'Fig 3b'!$B$27:$B$37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3b'!$C$27:$C$37</c:f>
              <c:numCache>
                <c:formatCode>General</c:formatCode>
                <c:ptCount val="11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389E-8543-822A-F5282B1C5BA0}"/>
            </c:ext>
          </c:extLst>
        </c:ser>
        <c:ser>
          <c:idx val="1"/>
          <c:order val="1"/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xVal>
            <c:numRef>
              <c:f>'Fig 3b'!$D$38:$D$48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xVal>
          <c:yVal>
            <c:numRef>
              <c:f>'Fig 3b'!$B$27:$B$37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3b'!$D$27:$D$37</c:f>
              <c:numCache>
                <c:formatCode>General</c:formatCode>
                <c:ptCount val="11"/>
                <c:pt idx="0">
                  <c:v>7.333333333333333</c:v>
                </c:pt>
                <c:pt idx="1">
                  <c:v>6.666666666666667</c:v>
                </c:pt>
                <c:pt idx="2">
                  <c:v>4</c:v>
                </c:pt>
                <c:pt idx="3">
                  <c:v>6.666666666666667</c:v>
                </c:pt>
                <c:pt idx="4">
                  <c:v>13.333333333333334</c:v>
                </c:pt>
                <c:pt idx="5">
                  <c:v>59.333333333333336</c:v>
                </c:pt>
                <c:pt idx="6">
                  <c:v>0.66666666666666674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389E-8543-822A-F5282B1C5BA0}"/>
            </c:ext>
          </c:extLst>
        </c:ser>
        <c:ser>
          <c:idx val="2"/>
          <c:order val="2"/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xVal>
            <c:numRef>
              <c:f>'Fig 3b'!$E$38:$E$48</c:f>
              <c:numCache>
                <c:formatCode>General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</c:numCache>
            </c:numRef>
          </c:xVal>
          <c:yVal>
            <c:numRef>
              <c:f>'Fig 3b'!$B$27:$B$37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3b'!$E$27:$E$37</c:f>
              <c:numCache>
                <c:formatCode>General</c:formatCode>
                <c:ptCount val="11"/>
                <c:pt idx="0">
                  <c:v>98.6013986013986</c:v>
                </c:pt>
                <c:pt idx="1">
                  <c:v>1.3986013986013985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389E-8543-822A-F5282B1C5BA0}"/>
            </c:ext>
          </c:extLst>
        </c:ser>
        <c:ser>
          <c:idx val="3"/>
          <c:order val="3"/>
          <c:spPr>
            <a:solidFill>
              <a:srgbClr val="7030A0"/>
            </a:solidFill>
            <a:ln w="12700">
              <a:solidFill>
                <a:schemeClr val="tx1"/>
              </a:solidFill>
            </a:ln>
            <a:effectLst/>
          </c:spPr>
          <c:invertIfNegative val="0"/>
          <c:xVal>
            <c:numRef>
              <c:f>'Fig 3b'!$F$38:$F$48</c:f>
              <c:numCache>
                <c:formatCode>General</c:formatCode>
                <c:ptCount val="11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</c:numCache>
            </c:numRef>
          </c:xVal>
          <c:yVal>
            <c:numRef>
              <c:f>'Fig 3b'!$B$27:$B$37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3b'!$F$27:$F$37</c:f>
              <c:numCache>
                <c:formatCode>General</c:formatCode>
                <c:ptCount val="11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389E-8543-822A-F5282B1C5BA0}"/>
            </c:ext>
          </c:extLst>
        </c:ser>
        <c:ser>
          <c:idx val="4"/>
          <c:order val="4"/>
          <c:spPr>
            <a:solidFill>
              <a:srgbClr val="7030A0"/>
            </a:solidFill>
            <a:ln w="12700">
              <a:solidFill>
                <a:schemeClr val="tx1"/>
              </a:solidFill>
            </a:ln>
            <a:effectLst/>
          </c:spPr>
          <c:invertIfNegative val="0"/>
          <c:xVal>
            <c:numRef>
              <c:f>'Fig 3b'!$G$38:$G$48</c:f>
              <c:numCache>
                <c:formatCode>General</c:formatCode>
                <c:ptCount val="1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</c:numCache>
            </c:numRef>
          </c:xVal>
          <c:yVal>
            <c:numRef>
              <c:f>'Fig 3b'!$B$27:$B$37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3b'!$G$27:$G$37</c:f>
              <c:numCache>
                <c:formatCode>General</c:formatCode>
                <c:ptCount val="11"/>
                <c:pt idx="0">
                  <c:v>23.333333333333332</c:v>
                </c:pt>
                <c:pt idx="1">
                  <c:v>14.166666666666666</c:v>
                </c:pt>
                <c:pt idx="2">
                  <c:v>13.333333333333334</c:v>
                </c:pt>
                <c:pt idx="3">
                  <c:v>10.833333333333334</c:v>
                </c:pt>
                <c:pt idx="4">
                  <c:v>8.3333333333333321</c:v>
                </c:pt>
                <c:pt idx="5">
                  <c:v>2.5</c:v>
                </c:pt>
                <c:pt idx="6">
                  <c:v>20.833333333333336</c:v>
                </c:pt>
                <c:pt idx="7">
                  <c:v>6.666666666666667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389E-8543-822A-F5282B1C5BA0}"/>
            </c:ext>
          </c:extLst>
        </c:ser>
        <c:ser>
          <c:idx val="5"/>
          <c:order val="5"/>
          <c:spPr>
            <a:solidFill>
              <a:schemeClr val="accent6"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'Fig 3b'!$H$38:$H$48</c:f>
              <c:numCache>
                <c:formatCode>General</c:formatCode>
                <c:ptCount val="11"/>
              </c:numCache>
            </c:numRef>
          </c:xVal>
          <c:yVal>
            <c:numRef>
              <c:f>'Fig 3b'!$B$27:$B$37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3b'!$H$27:$H$37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389E-8543-822A-F5282B1C5BA0}"/>
            </c:ext>
          </c:extLst>
        </c:ser>
        <c:ser>
          <c:idx val="6"/>
          <c:order val="6"/>
          <c:spPr>
            <a:solidFill>
              <a:schemeClr val="accent1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'Fig 3b'!$I$38:$I$48</c:f>
              <c:numCache>
                <c:formatCode>General</c:formatCode>
                <c:ptCount val="11"/>
              </c:numCache>
            </c:numRef>
          </c:xVal>
          <c:yVal>
            <c:numRef>
              <c:f>'Fig 3b'!$B$27:$B$37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3b'!$I$27:$I$37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389E-8543-822A-F5282B1C5BA0}"/>
            </c:ext>
          </c:extLst>
        </c:ser>
        <c:ser>
          <c:idx val="7"/>
          <c:order val="7"/>
          <c:spPr>
            <a:solidFill>
              <a:schemeClr val="accent2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'Fig 3b'!$J$38:$J$48</c:f>
              <c:numCache>
                <c:formatCode>General</c:formatCode>
                <c:ptCount val="11"/>
              </c:numCache>
            </c:numRef>
          </c:xVal>
          <c:yVal>
            <c:numRef>
              <c:f>'Fig 3b'!$B$27:$B$37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3b'!$J$27:$J$37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389E-8543-822A-F5282B1C5BA0}"/>
            </c:ext>
          </c:extLst>
        </c:ser>
        <c:ser>
          <c:idx val="8"/>
          <c:order val="8"/>
          <c:spPr>
            <a:solidFill>
              <a:schemeClr val="accent3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'Fig 3b'!$K$38:$K$48</c:f>
              <c:numCache>
                <c:formatCode>General</c:formatCode>
                <c:ptCount val="11"/>
              </c:numCache>
            </c:numRef>
          </c:xVal>
          <c:yVal>
            <c:numRef>
              <c:f>'Fig 3b'!$B$27:$B$37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3b'!$K$27:$K$37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389E-8543-822A-F5282B1C5BA0}"/>
            </c:ext>
          </c:extLst>
        </c:ser>
        <c:ser>
          <c:idx val="9"/>
          <c:order val="9"/>
          <c:spPr>
            <a:solidFill>
              <a:schemeClr val="accent4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'Fig 3b'!$L$38:$L$48</c:f>
              <c:numCache>
                <c:formatCode>General</c:formatCode>
                <c:ptCount val="11"/>
              </c:numCache>
            </c:numRef>
          </c:xVal>
          <c:yVal>
            <c:numRef>
              <c:f>'Fig 3b'!$B$27:$B$37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3b'!$L$27:$L$37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389E-8543-822A-F5282B1C5BA0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'Fig 3b'!$M$38:$M$48</c:f>
              <c:numCache>
                <c:formatCode>General</c:formatCode>
                <c:ptCount val="11"/>
              </c:numCache>
            </c:numRef>
          </c:xVal>
          <c:yVal>
            <c:numRef>
              <c:f>'Fig 3b'!$B$27:$B$37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3b'!$M$27:$M$37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389E-8543-822A-F5282B1C5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40"/>
        <c:showNegBubbles val="0"/>
        <c:axId val="430995872"/>
        <c:axId val="430998432"/>
      </c:bubbleChart>
      <c:valAx>
        <c:axId val="430995872"/>
        <c:scaling>
          <c:orientation val="minMax"/>
          <c:max val="5.5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998432"/>
        <c:crosses val="autoZero"/>
        <c:crossBetween val="midCat"/>
      </c:valAx>
      <c:valAx>
        <c:axId val="430998432"/>
        <c:scaling>
          <c:orientation val="minMax"/>
          <c:max val="11.5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995872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xVal>
            <c:numRef>
              <c:f>'Fig 3c'!$C$38:$C$48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xVal>
          <c:yVal>
            <c:numRef>
              <c:f>'Fig 3c'!$B$27:$B$37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3c'!$C$27:$C$37</c:f>
              <c:numCache>
                <c:formatCode>General</c:formatCode>
                <c:ptCount val="11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A3F9-3A4B-B352-CA56B8E510B1}"/>
            </c:ext>
          </c:extLst>
        </c:ser>
        <c:ser>
          <c:idx val="1"/>
          <c:order val="1"/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xVal>
            <c:numRef>
              <c:f>'Fig 3c'!$D$38:$D$48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xVal>
          <c:yVal>
            <c:numRef>
              <c:f>'Fig 3c'!$B$27:$B$37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3c'!$D$27:$D$37</c:f>
              <c:numCache>
                <c:formatCode>General</c:formatCode>
                <c:ptCount val="11"/>
                <c:pt idx="0">
                  <c:v>0</c:v>
                </c:pt>
                <c:pt idx="1">
                  <c:v>1.2820512820512819</c:v>
                </c:pt>
                <c:pt idx="2">
                  <c:v>1.2820512820512819</c:v>
                </c:pt>
                <c:pt idx="3">
                  <c:v>3.8461538461538463</c:v>
                </c:pt>
                <c:pt idx="4">
                  <c:v>10.256410256410255</c:v>
                </c:pt>
                <c:pt idx="5">
                  <c:v>55.128205128205131</c:v>
                </c:pt>
                <c:pt idx="6">
                  <c:v>2.5641025641025639</c:v>
                </c:pt>
                <c:pt idx="7">
                  <c:v>10.256410256410255</c:v>
                </c:pt>
                <c:pt idx="8">
                  <c:v>8.9743589743589745</c:v>
                </c:pt>
                <c:pt idx="9">
                  <c:v>2.5641025641025639</c:v>
                </c:pt>
                <c:pt idx="10">
                  <c:v>3.8461538461538463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A3F9-3A4B-B352-CA56B8E510B1}"/>
            </c:ext>
          </c:extLst>
        </c:ser>
        <c:ser>
          <c:idx val="2"/>
          <c:order val="2"/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xVal>
            <c:numRef>
              <c:f>'Fig 3c'!$E$38:$E$48</c:f>
              <c:numCache>
                <c:formatCode>General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</c:numCache>
            </c:numRef>
          </c:xVal>
          <c:yVal>
            <c:numRef>
              <c:f>'Fig 3c'!$B$27:$B$37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3c'!$E$27:$E$37</c:f>
              <c:numCache>
                <c:formatCode>General</c:formatCode>
                <c:ptCount val="11"/>
                <c:pt idx="0">
                  <c:v>98.484848484848484</c:v>
                </c:pt>
                <c:pt idx="1">
                  <c:v>1.5151515151515151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A3F9-3A4B-B352-CA56B8E510B1}"/>
            </c:ext>
          </c:extLst>
        </c:ser>
        <c:ser>
          <c:idx val="3"/>
          <c:order val="3"/>
          <c:spPr>
            <a:solidFill>
              <a:srgbClr val="C00000"/>
            </a:solidFill>
            <a:ln w="12700">
              <a:solidFill>
                <a:schemeClr val="tx1"/>
              </a:solidFill>
            </a:ln>
            <a:effectLst/>
          </c:spPr>
          <c:invertIfNegative val="0"/>
          <c:xVal>
            <c:numRef>
              <c:f>'Fig 3c'!$F$38:$F$48</c:f>
              <c:numCache>
                <c:formatCode>General</c:formatCode>
                <c:ptCount val="11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</c:numCache>
            </c:numRef>
          </c:xVal>
          <c:yVal>
            <c:numRef>
              <c:f>'Fig 3c'!$B$27:$B$37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3c'!$F$27:$F$37</c:f>
              <c:numCache>
                <c:formatCode>General</c:formatCode>
                <c:ptCount val="11"/>
                <c:pt idx="0">
                  <c:v>8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30</c:v>
                </c:pt>
                <c:pt idx="7">
                  <c:v>27</c:v>
                </c:pt>
                <c:pt idx="8">
                  <c:v>20</c:v>
                </c:pt>
                <c:pt idx="9">
                  <c:v>6</c:v>
                </c:pt>
                <c:pt idx="10">
                  <c:v>7.0000000000000009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A3F9-3A4B-B352-CA56B8E510B1}"/>
            </c:ext>
          </c:extLst>
        </c:ser>
        <c:ser>
          <c:idx val="4"/>
          <c:order val="4"/>
          <c:spPr>
            <a:solidFill>
              <a:srgbClr val="C00000"/>
            </a:solidFill>
            <a:ln w="12700">
              <a:solidFill>
                <a:schemeClr val="tx1"/>
              </a:solidFill>
            </a:ln>
            <a:effectLst/>
          </c:spPr>
          <c:invertIfNegative val="0"/>
          <c:xVal>
            <c:numRef>
              <c:f>'Fig 3c'!$G$38:$G$48</c:f>
              <c:numCache>
                <c:formatCode>General</c:formatCode>
                <c:ptCount val="1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</c:numCache>
            </c:numRef>
          </c:xVal>
          <c:yVal>
            <c:numRef>
              <c:f>'Fig 3c'!$B$27:$B$37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3c'!$G$27:$G$37</c:f>
              <c:numCache>
                <c:formatCode>General</c:formatCode>
                <c:ptCount val="11"/>
                <c:pt idx="0">
                  <c:v>4.6511627906976747</c:v>
                </c:pt>
                <c:pt idx="1">
                  <c:v>3.4883720930232558</c:v>
                </c:pt>
                <c:pt idx="2">
                  <c:v>0</c:v>
                </c:pt>
                <c:pt idx="3">
                  <c:v>1.1627906976744187</c:v>
                </c:pt>
                <c:pt idx="4">
                  <c:v>0</c:v>
                </c:pt>
                <c:pt idx="5">
                  <c:v>0</c:v>
                </c:pt>
                <c:pt idx="6">
                  <c:v>15.11627906976744</c:v>
                </c:pt>
                <c:pt idx="7">
                  <c:v>19.767441860465116</c:v>
                </c:pt>
                <c:pt idx="8">
                  <c:v>15.11627906976744</c:v>
                </c:pt>
                <c:pt idx="9">
                  <c:v>9.3023255813953494</c:v>
                </c:pt>
                <c:pt idx="10">
                  <c:v>31.395348837209301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A3F9-3A4B-B352-CA56B8E510B1}"/>
            </c:ext>
          </c:extLst>
        </c:ser>
        <c:ser>
          <c:idx val="5"/>
          <c:order val="5"/>
          <c:spPr>
            <a:solidFill>
              <a:schemeClr val="accent6"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'Fig 3c'!$H$38:$H$48</c:f>
              <c:numCache>
                <c:formatCode>General</c:formatCode>
                <c:ptCount val="11"/>
              </c:numCache>
            </c:numRef>
          </c:xVal>
          <c:yVal>
            <c:numRef>
              <c:f>'Fig 3c'!$B$27:$B$37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3c'!$H$27:$H$37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A3F9-3A4B-B352-CA56B8E510B1}"/>
            </c:ext>
          </c:extLst>
        </c:ser>
        <c:ser>
          <c:idx val="6"/>
          <c:order val="6"/>
          <c:spPr>
            <a:solidFill>
              <a:schemeClr val="accent1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'Fig 3c'!$I$38:$I$48</c:f>
              <c:numCache>
                <c:formatCode>General</c:formatCode>
                <c:ptCount val="11"/>
              </c:numCache>
            </c:numRef>
          </c:xVal>
          <c:yVal>
            <c:numRef>
              <c:f>'Fig 3c'!$B$27:$B$37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3c'!$I$27:$I$37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A3F9-3A4B-B352-CA56B8E510B1}"/>
            </c:ext>
          </c:extLst>
        </c:ser>
        <c:ser>
          <c:idx val="7"/>
          <c:order val="7"/>
          <c:spPr>
            <a:solidFill>
              <a:schemeClr val="accent2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'Fig 3c'!$J$38:$J$48</c:f>
              <c:numCache>
                <c:formatCode>General</c:formatCode>
                <c:ptCount val="11"/>
              </c:numCache>
            </c:numRef>
          </c:xVal>
          <c:yVal>
            <c:numRef>
              <c:f>'Fig 3c'!$B$27:$B$37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3c'!$J$27:$J$37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A3F9-3A4B-B352-CA56B8E510B1}"/>
            </c:ext>
          </c:extLst>
        </c:ser>
        <c:ser>
          <c:idx val="8"/>
          <c:order val="8"/>
          <c:spPr>
            <a:solidFill>
              <a:schemeClr val="accent3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'Fig 3c'!$K$38:$K$48</c:f>
              <c:numCache>
                <c:formatCode>General</c:formatCode>
                <c:ptCount val="11"/>
              </c:numCache>
            </c:numRef>
          </c:xVal>
          <c:yVal>
            <c:numRef>
              <c:f>'Fig 3c'!$B$27:$B$37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3c'!$K$27:$K$37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A3F9-3A4B-B352-CA56B8E510B1}"/>
            </c:ext>
          </c:extLst>
        </c:ser>
        <c:ser>
          <c:idx val="9"/>
          <c:order val="9"/>
          <c:spPr>
            <a:solidFill>
              <a:schemeClr val="accent4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'Fig 3c'!$L$38:$L$48</c:f>
              <c:numCache>
                <c:formatCode>General</c:formatCode>
                <c:ptCount val="11"/>
              </c:numCache>
            </c:numRef>
          </c:xVal>
          <c:yVal>
            <c:numRef>
              <c:f>'Fig 3c'!$B$27:$B$37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3c'!$L$27:$L$37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A3F9-3A4B-B352-CA56B8E510B1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'Fig 3c'!$M$38:$M$48</c:f>
              <c:numCache>
                <c:formatCode>General</c:formatCode>
                <c:ptCount val="11"/>
              </c:numCache>
            </c:numRef>
          </c:xVal>
          <c:yVal>
            <c:numRef>
              <c:f>'Fig 3c'!$B$27:$B$37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3c'!$M$27:$M$37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A3F9-3A4B-B352-CA56B8E51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40"/>
        <c:showNegBubbles val="0"/>
        <c:axId val="430995872"/>
        <c:axId val="430998432"/>
      </c:bubbleChart>
      <c:valAx>
        <c:axId val="430995872"/>
        <c:scaling>
          <c:orientation val="minMax"/>
          <c:max val="5.5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998432"/>
        <c:crosses val="autoZero"/>
        <c:crossBetween val="midCat"/>
      </c:valAx>
      <c:valAx>
        <c:axId val="430998432"/>
        <c:scaling>
          <c:orientation val="minMax"/>
          <c:max val="11.5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995872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xVal>
            <c:numRef>
              <c:f>'Fig 3d'!$C$38:$C$48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xVal>
          <c:yVal>
            <c:numRef>
              <c:f>'Fig 3d'!$B$27:$B$37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3d'!$C$27:$C$37</c:f>
              <c:numCache>
                <c:formatCode>General</c:formatCode>
                <c:ptCount val="11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CB03-7F43-82F0-E436BC81994D}"/>
            </c:ext>
          </c:extLst>
        </c:ser>
        <c:ser>
          <c:idx val="1"/>
          <c:order val="1"/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xVal>
            <c:numRef>
              <c:f>'Fig 3d'!$D$38:$D$48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xVal>
          <c:yVal>
            <c:numRef>
              <c:f>'Fig 3d'!$B$27:$B$37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3d'!$D$27:$D$37</c:f>
              <c:numCache>
                <c:formatCode>General</c:formatCode>
                <c:ptCount val="11"/>
                <c:pt idx="0">
                  <c:v>0</c:v>
                </c:pt>
                <c:pt idx="1">
                  <c:v>2.1739130434782608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39.130434782608695</c:v>
                </c:pt>
                <c:pt idx="6">
                  <c:v>23.913043478260871</c:v>
                </c:pt>
                <c:pt idx="7">
                  <c:v>10.869565217391305</c:v>
                </c:pt>
                <c:pt idx="8">
                  <c:v>21.739130434782609</c:v>
                </c:pt>
                <c:pt idx="9">
                  <c:v>0</c:v>
                </c:pt>
                <c:pt idx="10">
                  <c:v>2.1739130434782608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CB03-7F43-82F0-E436BC81994D}"/>
            </c:ext>
          </c:extLst>
        </c:ser>
        <c:ser>
          <c:idx val="2"/>
          <c:order val="2"/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xVal>
            <c:numRef>
              <c:f>'Fig 3d'!$E$38:$E$48</c:f>
              <c:numCache>
                <c:formatCode>General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</c:numCache>
            </c:numRef>
          </c:xVal>
          <c:yVal>
            <c:numRef>
              <c:f>'Fig 3d'!$B$27:$B$37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3d'!$E$27:$E$37</c:f>
              <c:numCache>
                <c:formatCode>General</c:formatCode>
                <c:ptCount val="11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CB03-7F43-82F0-E436BC81994D}"/>
            </c:ext>
          </c:extLst>
        </c:ser>
        <c:ser>
          <c:idx val="3"/>
          <c:order val="3"/>
          <c:spPr>
            <a:solidFill>
              <a:schemeClr val="accent6"/>
            </a:solidFill>
            <a:ln w="12700">
              <a:solidFill>
                <a:schemeClr val="tx1"/>
              </a:solidFill>
            </a:ln>
            <a:effectLst/>
          </c:spPr>
          <c:invertIfNegative val="0"/>
          <c:xVal>
            <c:numRef>
              <c:f>'Fig 3d'!$F$38:$F$48</c:f>
              <c:numCache>
                <c:formatCode>General</c:formatCode>
                <c:ptCount val="11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</c:numCache>
            </c:numRef>
          </c:xVal>
          <c:yVal>
            <c:numRef>
              <c:f>'Fig 3d'!$B$27:$B$37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3d'!$F$27:$F$37</c:f>
              <c:numCache>
                <c:formatCode>General</c:formatCode>
                <c:ptCount val="11"/>
                <c:pt idx="0">
                  <c:v>41.071428571428569</c:v>
                </c:pt>
                <c:pt idx="1">
                  <c:v>28.571428571428569</c:v>
                </c:pt>
                <c:pt idx="2">
                  <c:v>21.428571428571427</c:v>
                </c:pt>
                <c:pt idx="3">
                  <c:v>3.5714285714285712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5.3571428571428568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CB03-7F43-82F0-E436BC81994D}"/>
            </c:ext>
          </c:extLst>
        </c:ser>
        <c:ser>
          <c:idx val="4"/>
          <c:order val="4"/>
          <c:spPr>
            <a:solidFill>
              <a:schemeClr val="accent6"/>
            </a:solidFill>
            <a:ln w="12700">
              <a:solidFill>
                <a:schemeClr val="tx1"/>
              </a:solidFill>
            </a:ln>
            <a:effectLst/>
          </c:spPr>
          <c:invertIfNegative val="0"/>
          <c:xVal>
            <c:numRef>
              <c:f>'Fig 3d'!$G$38:$G$48</c:f>
              <c:numCache>
                <c:formatCode>General</c:formatCode>
                <c:ptCount val="1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</c:numCache>
            </c:numRef>
          </c:xVal>
          <c:yVal>
            <c:numRef>
              <c:f>'Fig 3d'!$B$27:$B$37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3d'!$G$27:$G$37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1.2195121951219512</c:v>
                </c:pt>
                <c:pt idx="7">
                  <c:v>14.634146341463413</c:v>
                </c:pt>
                <c:pt idx="8">
                  <c:v>29.268292682926827</c:v>
                </c:pt>
                <c:pt idx="9">
                  <c:v>14.634146341463413</c:v>
                </c:pt>
                <c:pt idx="10">
                  <c:v>40.243902439024396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CB03-7F43-82F0-E436BC81994D}"/>
            </c:ext>
          </c:extLst>
        </c:ser>
        <c:ser>
          <c:idx val="5"/>
          <c:order val="5"/>
          <c:spPr>
            <a:solidFill>
              <a:schemeClr val="accent6"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'Fig 3d'!$H$38:$H$48</c:f>
              <c:numCache>
                <c:formatCode>General</c:formatCode>
                <c:ptCount val="11"/>
              </c:numCache>
            </c:numRef>
          </c:xVal>
          <c:yVal>
            <c:numRef>
              <c:f>'Fig 3d'!$B$27:$B$37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3d'!$H$27:$H$37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CB03-7F43-82F0-E436BC81994D}"/>
            </c:ext>
          </c:extLst>
        </c:ser>
        <c:ser>
          <c:idx val="6"/>
          <c:order val="6"/>
          <c:spPr>
            <a:solidFill>
              <a:schemeClr val="accent1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'Fig 3d'!$I$38:$I$48</c:f>
              <c:numCache>
                <c:formatCode>General</c:formatCode>
                <c:ptCount val="11"/>
              </c:numCache>
            </c:numRef>
          </c:xVal>
          <c:yVal>
            <c:numRef>
              <c:f>'Fig 3d'!$B$27:$B$37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3d'!$I$27:$I$37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CB03-7F43-82F0-E436BC81994D}"/>
            </c:ext>
          </c:extLst>
        </c:ser>
        <c:ser>
          <c:idx val="7"/>
          <c:order val="7"/>
          <c:spPr>
            <a:solidFill>
              <a:schemeClr val="accent2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'Fig 3d'!$J$38:$J$48</c:f>
              <c:numCache>
                <c:formatCode>General</c:formatCode>
                <c:ptCount val="11"/>
              </c:numCache>
            </c:numRef>
          </c:xVal>
          <c:yVal>
            <c:numRef>
              <c:f>'Fig 3d'!$B$27:$B$37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3d'!$J$27:$J$37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CB03-7F43-82F0-E436BC81994D}"/>
            </c:ext>
          </c:extLst>
        </c:ser>
        <c:ser>
          <c:idx val="8"/>
          <c:order val="8"/>
          <c:spPr>
            <a:solidFill>
              <a:schemeClr val="accent3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'Fig 3d'!$K$38:$K$48</c:f>
              <c:numCache>
                <c:formatCode>General</c:formatCode>
                <c:ptCount val="11"/>
              </c:numCache>
            </c:numRef>
          </c:xVal>
          <c:yVal>
            <c:numRef>
              <c:f>'Fig 3d'!$B$27:$B$37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3d'!$K$27:$K$37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CB03-7F43-82F0-E436BC81994D}"/>
            </c:ext>
          </c:extLst>
        </c:ser>
        <c:ser>
          <c:idx val="9"/>
          <c:order val="9"/>
          <c:spPr>
            <a:solidFill>
              <a:schemeClr val="accent4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'Fig 3d'!$L$38:$L$48</c:f>
              <c:numCache>
                <c:formatCode>General</c:formatCode>
                <c:ptCount val="11"/>
              </c:numCache>
            </c:numRef>
          </c:xVal>
          <c:yVal>
            <c:numRef>
              <c:f>'Fig 3d'!$B$27:$B$37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3d'!$L$27:$L$37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CB03-7F43-82F0-E436BC81994D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'Fig 3d'!$M$38:$M$48</c:f>
              <c:numCache>
                <c:formatCode>General</c:formatCode>
                <c:ptCount val="11"/>
              </c:numCache>
            </c:numRef>
          </c:xVal>
          <c:yVal>
            <c:numRef>
              <c:f>'Fig 3d'!$B$27:$B$37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3d'!$M$27:$M$37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CB03-7F43-82F0-E436BC819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40"/>
        <c:showNegBubbles val="0"/>
        <c:axId val="430995872"/>
        <c:axId val="430998432"/>
      </c:bubbleChart>
      <c:valAx>
        <c:axId val="430995872"/>
        <c:scaling>
          <c:orientation val="minMax"/>
          <c:max val="5.5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998432"/>
        <c:crosses val="autoZero"/>
        <c:crossBetween val="midCat"/>
      </c:valAx>
      <c:valAx>
        <c:axId val="430998432"/>
        <c:scaling>
          <c:orientation val="minMax"/>
          <c:max val="11.5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995872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spPr>
            <a:solidFill>
              <a:schemeClr val="bg1"/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3e'!$C$37:$C$47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xVal>
          <c:yVal>
            <c:numRef>
              <c:f>'Fig 3e'!$B$26:$B$36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3e'!$C$26:$C$36</c:f>
              <c:numCache>
                <c:formatCode>General</c:formatCode>
                <c:ptCount val="11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2617-D249-AD82-43F140164125}"/>
            </c:ext>
          </c:extLst>
        </c:ser>
        <c:ser>
          <c:idx val="1"/>
          <c:order val="1"/>
          <c:spPr>
            <a:solidFill>
              <a:schemeClr val="bg1"/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3e'!$D$37:$D$47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xVal>
          <c:yVal>
            <c:numRef>
              <c:f>'Fig 3e'!$B$26:$B$36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3e'!$D$26:$D$36</c:f>
              <c:numCache>
                <c:formatCode>General</c:formatCode>
                <c:ptCount val="11"/>
                <c:pt idx="0">
                  <c:v>5.5045871559633035</c:v>
                </c:pt>
                <c:pt idx="1">
                  <c:v>2.7522935779816518</c:v>
                </c:pt>
                <c:pt idx="2">
                  <c:v>0.91743119266055051</c:v>
                </c:pt>
                <c:pt idx="3">
                  <c:v>4.5871559633027523</c:v>
                </c:pt>
                <c:pt idx="4">
                  <c:v>11.926605504587156</c:v>
                </c:pt>
                <c:pt idx="5">
                  <c:v>70.642201834862391</c:v>
                </c:pt>
                <c:pt idx="6">
                  <c:v>0.91743119266055051</c:v>
                </c:pt>
                <c:pt idx="7">
                  <c:v>2.7522935779816518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2617-D249-AD82-43F140164125}"/>
            </c:ext>
          </c:extLst>
        </c:ser>
        <c:ser>
          <c:idx val="2"/>
          <c:order val="2"/>
          <c:spPr>
            <a:solidFill>
              <a:schemeClr val="accent2">
                <a:lumMod val="60000"/>
                <a:lumOff val="4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17-D249-AD82-43F140164125}"/>
              </c:ext>
            </c:extLst>
          </c:dPt>
          <c:xVal>
            <c:numRef>
              <c:f>'Fig 3e'!$E$37:$E$47</c:f>
              <c:numCache>
                <c:formatCode>General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</c:numCache>
            </c:numRef>
          </c:xVal>
          <c:yVal>
            <c:numRef>
              <c:f>'Fig 3e'!$B$26:$B$36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3e'!$E$26:$E$36</c:f>
              <c:numCache>
                <c:formatCode>General</c:formatCode>
                <c:ptCount val="11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2617-D249-AD82-43F140164125}"/>
            </c:ext>
          </c:extLst>
        </c:ser>
        <c:ser>
          <c:idx val="3"/>
          <c:order val="3"/>
          <c:spPr>
            <a:solidFill>
              <a:schemeClr val="bg1">
                <a:lumMod val="5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3e'!$F$37:$F$47</c:f>
              <c:numCache>
                <c:formatCode>General</c:formatCode>
                <c:ptCount val="11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</c:numCache>
            </c:numRef>
          </c:xVal>
          <c:yVal>
            <c:numRef>
              <c:f>'Fig 3e'!$B$26:$B$36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3e'!$F$26:$F$36</c:f>
              <c:numCache>
                <c:formatCode>General</c:formatCode>
                <c:ptCount val="11"/>
                <c:pt idx="0">
                  <c:v>98.507462686567166</c:v>
                </c:pt>
                <c:pt idx="1">
                  <c:v>1.4925373134328357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2617-D249-AD82-43F140164125}"/>
            </c:ext>
          </c:extLst>
        </c:ser>
        <c:ser>
          <c:idx val="4"/>
          <c:order val="4"/>
          <c:spPr>
            <a:solidFill>
              <a:srgbClr val="7030A0"/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3e'!$G$37:$G$47</c:f>
              <c:numCache>
                <c:formatCode>General</c:formatCode>
                <c:ptCount val="1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</c:numCache>
            </c:numRef>
          </c:xVal>
          <c:yVal>
            <c:numRef>
              <c:f>'Fig 3e'!$B$26:$B$36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3e'!$G$26:$G$36</c:f>
              <c:numCache>
                <c:formatCode>General</c:formatCode>
                <c:ptCount val="11"/>
                <c:pt idx="0">
                  <c:v>97.61904761904762</c:v>
                </c:pt>
                <c:pt idx="1">
                  <c:v>2.3809523809523809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2617-D249-AD82-43F140164125}"/>
            </c:ext>
          </c:extLst>
        </c:ser>
        <c:ser>
          <c:idx val="5"/>
          <c:order val="5"/>
          <c:spPr>
            <a:solidFill>
              <a:srgbClr val="7030A0"/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3e'!$H$37:$H$47</c:f>
              <c:numCache>
                <c:formatCode>General</c:formatCode>
                <c:ptCount val="11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</c:numCache>
            </c:numRef>
          </c:xVal>
          <c:yVal>
            <c:numRef>
              <c:f>'Fig 3e'!$B$26:$B$36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3e'!$H$26:$H$36</c:f>
              <c:numCache>
                <c:formatCode>General</c:formatCode>
                <c:ptCount val="11"/>
                <c:pt idx="0">
                  <c:v>25.949367088607595</c:v>
                </c:pt>
                <c:pt idx="1">
                  <c:v>8.8607594936708853</c:v>
                </c:pt>
                <c:pt idx="2">
                  <c:v>9.4936708860759502</c:v>
                </c:pt>
                <c:pt idx="3">
                  <c:v>10.759493670886076</c:v>
                </c:pt>
                <c:pt idx="4">
                  <c:v>8.2278481012658222</c:v>
                </c:pt>
                <c:pt idx="5">
                  <c:v>6.3291139240506329</c:v>
                </c:pt>
                <c:pt idx="6">
                  <c:v>12.025316455696203</c:v>
                </c:pt>
                <c:pt idx="7">
                  <c:v>8.8607594936708853</c:v>
                </c:pt>
                <c:pt idx="8">
                  <c:v>3.79746835443038</c:v>
                </c:pt>
                <c:pt idx="9">
                  <c:v>5.6962025316455698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2617-D249-AD82-43F140164125}"/>
            </c:ext>
          </c:extLst>
        </c:ser>
        <c:ser>
          <c:idx val="6"/>
          <c:order val="6"/>
          <c:spPr>
            <a:solidFill>
              <a:schemeClr val="accent4">
                <a:lumMod val="60000"/>
                <a:lumOff val="4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3e'!$I$37:$I$47</c:f>
              <c:numCache>
                <c:formatCode>General</c:formatCode>
                <c:ptCount val="11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</c:numCache>
            </c:numRef>
          </c:xVal>
          <c:yVal>
            <c:numRef>
              <c:f>'Fig 3e'!$B$26:$B$36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3e'!$I$26:$I$36</c:f>
              <c:numCache>
                <c:formatCode>General</c:formatCode>
                <c:ptCount val="11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2617-D249-AD82-43F140164125}"/>
            </c:ext>
          </c:extLst>
        </c:ser>
        <c:ser>
          <c:idx val="7"/>
          <c:order val="7"/>
          <c:spPr>
            <a:solidFill>
              <a:schemeClr val="accent4">
                <a:lumMod val="60000"/>
                <a:lumOff val="4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3e'!$J$37:$J$47</c:f>
              <c:numCache>
                <c:formatCode>General</c:formatCode>
                <c:ptCount val="1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</c:numCache>
            </c:numRef>
          </c:xVal>
          <c:yVal>
            <c:numRef>
              <c:f>'Fig 3e'!$B$26:$B$36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3e'!$J$26:$J$36</c:f>
              <c:numCache>
                <c:formatCode>General</c:formatCode>
                <c:ptCount val="11"/>
                <c:pt idx="0">
                  <c:v>98.80952380952381</c:v>
                </c:pt>
                <c:pt idx="1">
                  <c:v>0</c:v>
                </c:pt>
                <c:pt idx="2">
                  <c:v>1.1904761904761905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2617-D249-AD82-43F140164125}"/>
            </c:ext>
          </c:extLst>
        </c:ser>
        <c:ser>
          <c:idx val="8"/>
          <c:order val="8"/>
          <c:spPr>
            <a:solidFill>
              <a:srgbClr val="C00000"/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3e'!$K$37:$K$47</c:f>
              <c:numCache>
                <c:formatCode>General</c:formatCode>
                <c:ptCount val="11"/>
              </c:numCache>
            </c:numRef>
          </c:xVal>
          <c:yVal>
            <c:numRef>
              <c:f>'Fig 3e'!$B$26:$B$36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3e'!$K$26:$K$36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2617-D249-AD82-43F140164125}"/>
            </c:ext>
          </c:extLst>
        </c:ser>
        <c:ser>
          <c:idx val="9"/>
          <c:order val="9"/>
          <c:spPr>
            <a:solidFill>
              <a:srgbClr val="C00000"/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3e'!$L$37:$L$47</c:f>
              <c:numCache>
                <c:formatCode>General</c:formatCode>
                <c:ptCount val="11"/>
              </c:numCache>
            </c:numRef>
          </c:xVal>
          <c:yVal>
            <c:numRef>
              <c:f>'Fig 3e'!$B$26:$B$36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3e'!$L$26:$L$36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2617-D249-AD82-43F140164125}"/>
            </c:ext>
          </c:extLst>
        </c:ser>
        <c:ser>
          <c:idx val="10"/>
          <c:order val="10"/>
          <c:spPr>
            <a:solidFill>
              <a:schemeClr val="accent2">
                <a:lumMod val="60000"/>
                <a:lumOff val="4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3e'!$M$37:$M$47</c:f>
              <c:numCache>
                <c:formatCode>General</c:formatCode>
                <c:ptCount val="11"/>
              </c:numCache>
            </c:numRef>
          </c:xVal>
          <c:yVal>
            <c:numRef>
              <c:f>'Fig 3e'!$B$26:$B$36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3e'!$M$26:$M$36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2617-D249-AD82-43F140164125}"/>
            </c:ext>
          </c:extLst>
        </c:ser>
        <c:ser>
          <c:idx val="11"/>
          <c:order val="11"/>
          <c:spPr>
            <a:solidFill>
              <a:schemeClr val="accent2">
                <a:lumMod val="60000"/>
                <a:lumOff val="4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3e'!$N$37:$N$47</c:f>
              <c:numCache>
                <c:formatCode>General</c:formatCode>
                <c:ptCount val="11"/>
              </c:numCache>
            </c:numRef>
          </c:xVal>
          <c:yVal>
            <c:numRef>
              <c:f>'Fig 3e'!$B$26:$B$36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3e'!$N$26:$N$36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2617-D249-AD82-43F140164125}"/>
            </c:ext>
          </c:extLst>
        </c:ser>
        <c:ser>
          <c:idx val="12"/>
          <c:order val="12"/>
          <c:spPr>
            <a:solidFill>
              <a:schemeClr val="accent6">
                <a:lumMod val="75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3e'!$O$37:$O$47</c:f>
              <c:numCache>
                <c:formatCode>General</c:formatCode>
                <c:ptCount val="11"/>
              </c:numCache>
            </c:numRef>
          </c:xVal>
          <c:yVal>
            <c:numRef>
              <c:f>'Fig 3e'!$B$26:$B$36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3e'!$O$26:$O$36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2617-D249-AD82-43F140164125}"/>
            </c:ext>
          </c:extLst>
        </c:ser>
        <c:ser>
          <c:idx val="13"/>
          <c:order val="13"/>
          <c:spPr>
            <a:pattFill prst="wdDnDiag">
              <a:fgClr>
                <a:schemeClr val="tx1"/>
              </a:fgClr>
              <a:bgClr>
                <a:schemeClr val="accent6">
                  <a:lumMod val="75000"/>
                </a:schemeClr>
              </a:bgClr>
            </a:patt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3e'!$P$37:$P$47</c:f>
              <c:numCache>
                <c:formatCode>General</c:formatCode>
                <c:ptCount val="11"/>
              </c:numCache>
            </c:numRef>
          </c:xVal>
          <c:yVal>
            <c:numRef>
              <c:f>'Fig 3e'!$B$26:$B$36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3e'!$P$26:$P$36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2617-D249-AD82-43F140164125}"/>
            </c:ext>
          </c:extLst>
        </c:ser>
        <c:ser>
          <c:idx val="14"/>
          <c:order val="14"/>
          <c:spPr>
            <a:solidFill>
              <a:schemeClr val="accent6">
                <a:lumMod val="60000"/>
                <a:lumOff val="4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3e'!$Q$37:$Q$47</c:f>
              <c:numCache>
                <c:formatCode>General</c:formatCode>
                <c:ptCount val="11"/>
              </c:numCache>
            </c:numRef>
          </c:xVal>
          <c:yVal>
            <c:numRef>
              <c:f>'Fig 3e'!$B$26:$B$36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3e'!$Q$26:$Q$36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2617-D249-AD82-43F140164125}"/>
            </c:ext>
          </c:extLst>
        </c:ser>
        <c:ser>
          <c:idx val="15"/>
          <c:order val="15"/>
          <c:spPr>
            <a:pattFill prst="wdDnDiag">
              <a:fgClr>
                <a:schemeClr val="tx1"/>
              </a:fgClr>
              <a:bgClr>
                <a:schemeClr val="accent6">
                  <a:lumMod val="60000"/>
                  <a:lumOff val="40000"/>
                </a:schemeClr>
              </a:bgClr>
            </a:patt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3e'!$R$37:$R$47</c:f>
              <c:numCache>
                <c:formatCode>General</c:formatCode>
                <c:ptCount val="11"/>
              </c:numCache>
            </c:numRef>
          </c:xVal>
          <c:yVal>
            <c:numRef>
              <c:f>'Fig 3e'!$B$26:$B$36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3e'!$R$26:$R$36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2617-D249-AD82-43F140164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40"/>
        <c:showNegBubbles val="0"/>
        <c:axId val="39555456"/>
        <c:axId val="39560144"/>
      </c:bubbleChart>
      <c:valAx>
        <c:axId val="39555456"/>
        <c:scaling>
          <c:orientation val="minMax"/>
          <c:max val="8.5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60144"/>
        <c:crosses val="autoZero"/>
        <c:crossBetween val="midCat"/>
        <c:majorUnit val="0.5"/>
      </c:valAx>
      <c:valAx>
        <c:axId val="39560144"/>
        <c:scaling>
          <c:orientation val="minMax"/>
          <c:max val="11.5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5545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spPr>
            <a:solidFill>
              <a:schemeClr val="bg1"/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3f'!$C$37:$C$47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xVal>
          <c:yVal>
            <c:numRef>
              <c:f>'Fig 3f'!$B$26:$B$36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3f'!$C$26:$C$36</c:f>
              <c:numCache>
                <c:formatCode>General</c:formatCode>
                <c:ptCount val="11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9BD4-3A49-ADEF-A5301A8D15FC}"/>
            </c:ext>
          </c:extLst>
        </c:ser>
        <c:ser>
          <c:idx val="1"/>
          <c:order val="1"/>
          <c:spPr>
            <a:solidFill>
              <a:schemeClr val="bg1"/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3f'!$D$37:$D$47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xVal>
          <c:yVal>
            <c:numRef>
              <c:f>'Fig 3f'!$B$26:$B$36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3f'!$D$26:$D$36</c:f>
              <c:numCache>
                <c:formatCode>General</c:formatCode>
                <c:ptCount val="11"/>
                <c:pt idx="0">
                  <c:v>5.5045871559633035</c:v>
                </c:pt>
                <c:pt idx="1">
                  <c:v>2.7522935779816518</c:v>
                </c:pt>
                <c:pt idx="2">
                  <c:v>0.91743119266055051</c:v>
                </c:pt>
                <c:pt idx="3">
                  <c:v>4.5871559633027523</c:v>
                </c:pt>
                <c:pt idx="4">
                  <c:v>11.926605504587156</c:v>
                </c:pt>
                <c:pt idx="5">
                  <c:v>70.642201834862391</c:v>
                </c:pt>
                <c:pt idx="6">
                  <c:v>0.91743119266055051</c:v>
                </c:pt>
                <c:pt idx="7">
                  <c:v>2.7522935779816518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9BD4-3A49-ADEF-A5301A8D15FC}"/>
            </c:ext>
          </c:extLst>
        </c:ser>
        <c:ser>
          <c:idx val="2"/>
          <c:order val="2"/>
          <c:spPr>
            <a:solidFill>
              <a:schemeClr val="accent2">
                <a:lumMod val="60000"/>
                <a:lumOff val="4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D4-3A49-ADEF-A5301A8D15FC}"/>
              </c:ext>
            </c:extLst>
          </c:dPt>
          <c:xVal>
            <c:numRef>
              <c:f>'Fig 3f'!$E$37:$E$47</c:f>
              <c:numCache>
                <c:formatCode>General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</c:numCache>
            </c:numRef>
          </c:xVal>
          <c:yVal>
            <c:numRef>
              <c:f>'Fig 3f'!$B$26:$B$36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3f'!$E$26:$E$36</c:f>
              <c:numCache>
                <c:formatCode>General</c:formatCode>
                <c:ptCount val="11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9BD4-3A49-ADEF-A5301A8D15FC}"/>
            </c:ext>
          </c:extLst>
        </c:ser>
        <c:ser>
          <c:idx val="3"/>
          <c:order val="3"/>
          <c:spPr>
            <a:solidFill>
              <a:schemeClr val="bg1">
                <a:lumMod val="5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3f'!$F$37:$F$47</c:f>
              <c:numCache>
                <c:formatCode>General</c:formatCode>
                <c:ptCount val="11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</c:numCache>
            </c:numRef>
          </c:xVal>
          <c:yVal>
            <c:numRef>
              <c:f>'Fig 3f'!$B$26:$B$36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3f'!$F$26:$F$36</c:f>
              <c:numCache>
                <c:formatCode>General</c:formatCode>
                <c:ptCount val="11"/>
                <c:pt idx="0">
                  <c:v>98.507462686567166</c:v>
                </c:pt>
                <c:pt idx="1">
                  <c:v>1.4925373134328357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9BD4-3A49-ADEF-A5301A8D15FC}"/>
            </c:ext>
          </c:extLst>
        </c:ser>
        <c:ser>
          <c:idx val="4"/>
          <c:order val="4"/>
          <c:spPr>
            <a:solidFill>
              <a:srgbClr val="C00000"/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3f'!$G$37:$G$47</c:f>
              <c:numCache>
                <c:formatCode>General</c:formatCode>
                <c:ptCount val="1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</c:numCache>
            </c:numRef>
          </c:xVal>
          <c:yVal>
            <c:numRef>
              <c:f>'Fig 3f'!$B$26:$B$36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3f'!$G$26:$G$36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16.666666666666664</c:v>
                </c:pt>
                <c:pt idx="7">
                  <c:v>41.666666666666671</c:v>
                </c:pt>
                <c:pt idx="8">
                  <c:v>26.388888888888889</c:v>
                </c:pt>
                <c:pt idx="9">
                  <c:v>9.7222222222222232</c:v>
                </c:pt>
                <c:pt idx="10">
                  <c:v>5.5555555555555554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9BD4-3A49-ADEF-A5301A8D15FC}"/>
            </c:ext>
          </c:extLst>
        </c:ser>
        <c:ser>
          <c:idx val="5"/>
          <c:order val="5"/>
          <c:spPr>
            <a:solidFill>
              <a:srgbClr val="C00000"/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3f'!$H$37:$H$47</c:f>
              <c:numCache>
                <c:formatCode>General</c:formatCode>
                <c:ptCount val="11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</c:numCache>
            </c:numRef>
          </c:xVal>
          <c:yVal>
            <c:numRef>
              <c:f>'Fig 3f'!$B$26:$B$36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3f'!$H$26:$H$36</c:f>
              <c:numCache>
                <c:formatCode>General</c:formatCode>
                <c:ptCount val="11"/>
                <c:pt idx="0">
                  <c:v>4.2553191489361701</c:v>
                </c:pt>
                <c:pt idx="1">
                  <c:v>0</c:v>
                </c:pt>
                <c:pt idx="2">
                  <c:v>1.0638297872340425</c:v>
                </c:pt>
                <c:pt idx="3">
                  <c:v>2.1276595744680851</c:v>
                </c:pt>
                <c:pt idx="4">
                  <c:v>1.0638297872340425</c:v>
                </c:pt>
                <c:pt idx="5">
                  <c:v>0</c:v>
                </c:pt>
                <c:pt idx="6">
                  <c:v>4.2553191489361701</c:v>
                </c:pt>
                <c:pt idx="7">
                  <c:v>19.148936170212767</c:v>
                </c:pt>
                <c:pt idx="8">
                  <c:v>18.085106382978726</c:v>
                </c:pt>
                <c:pt idx="9">
                  <c:v>18.085106382978726</c:v>
                </c:pt>
                <c:pt idx="10">
                  <c:v>31.914893617021278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9BD4-3A49-ADEF-A5301A8D15FC}"/>
            </c:ext>
          </c:extLst>
        </c:ser>
        <c:ser>
          <c:idx val="6"/>
          <c:order val="6"/>
          <c:spPr>
            <a:solidFill>
              <a:srgbClr val="FF0000"/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3f'!$I$37:$I$47</c:f>
              <c:numCache>
                <c:formatCode>General</c:formatCode>
                <c:ptCount val="11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</c:numCache>
            </c:numRef>
          </c:xVal>
          <c:yVal>
            <c:numRef>
              <c:f>'Fig 3f'!$B$26:$B$36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3f'!$I$26:$I$36</c:f>
              <c:numCache>
                <c:formatCode>General</c:formatCode>
                <c:ptCount val="11"/>
                <c:pt idx="0">
                  <c:v>21.818181818181817</c:v>
                </c:pt>
                <c:pt idx="1">
                  <c:v>20</c:v>
                </c:pt>
                <c:pt idx="2">
                  <c:v>5.4545454545454541</c:v>
                </c:pt>
                <c:pt idx="3">
                  <c:v>1.8181818181818181</c:v>
                </c:pt>
                <c:pt idx="4">
                  <c:v>0</c:v>
                </c:pt>
                <c:pt idx="5">
                  <c:v>0</c:v>
                </c:pt>
                <c:pt idx="6">
                  <c:v>16.363636363636363</c:v>
                </c:pt>
                <c:pt idx="7">
                  <c:v>27.27272727272727</c:v>
                </c:pt>
                <c:pt idx="8">
                  <c:v>7.2727272727272725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9BD4-3A49-ADEF-A5301A8D15FC}"/>
            </c:ext>
          </c:extLst>
        </c:ser>
        <c:ser>
          <c:idx val="7"/>
          <c:order val="7"/>
          <c:spPr>
            <a:solidFill>
              <a:srgbClr val="FF0000"/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3f'!$J$37:$J$47</c:f>
              <c:numCache>
                <c:formatCode>General</c:formatCode>
                <c:ptCount val="1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</c:numCache>
            </c:numRef>
          </c:xVal>
          <c:yVal>
            <c:numRef>
              <c:f>'Fig 3f'!$B$26:$B$36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3f'!$J$26:$J$36</c:f>
              <c:numCache>
                <c:formatCode>General</c:formatCode>
                <c:ptCount val="11"/>
                <c:pt idx="0">
                  <c:v>43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17</c:v>
                </c:pt>
                <c:pt idx="7">
                  <c:v>23</c:v>
                </c:pt>
                <c:pt idx="8">
                  <c:v>8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9BD4-3A49-ADEF-A5301A8D15FC}"/>
            </c:ext>
          </c:extLst>
        </c:ser>
        <c:ser>
          <c:idx val="8"/>
          <c:order val="8"/>
          <c:spPr>
            <a:solidFill>
              <a:srgbClr val="C00000"/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3f'!$K$37:$K$47</c:f>
              <c:numCache>
                <c:formatCode>General</c:formatCode>
                <c:ptCount val="11"/>
              </c:numCache>
            </c:numRef>
          </c:xVal>
          <c:yVal>
            <c:numRef>
              <c:f>'Fig 3f'!$B$26:$B$36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3f'!$K$26:$K$36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9BD4-3A49-ADEF-A5301A8D15FC}"/>
            </c:ext>
          </c:extLst>
        </c:ser>
        <c:ser>
          <c:idx val="9"/>
          <c:order val="9"/>
          <c:spPr>
            <a:solidFill>
              <a:srgbClr val="C00000"/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3f'!$L$37:$L$47</c:f>
              <c:numCache>
                <c:formatCode>General</c:formatCode>
                <c:ptCount val="11"/>
              </c:numCache>
            </c:numRef>
          </c:xVal>
          <c:yVal>
            <c:numRef>
              <c:f>'Fig 3f'!$B$26:$B$36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3f'!$L$26:$L$36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9BD4-3A49-ADEF-A5301A8D15FC}"/>
            </c:ext>
          </c:extLst>
        </c:ser>
        <c:ser>
          <c:idx val="10"/>
          <c:order val="10"/>
          <c:spPr>
            <a:solidFill>
              <a:schemeClr val="accent2">
                <a:lumMod val="60000"/>
                <a:lumOff val="4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3f'!$M$37:$M$47</c:f>
              <c:numCache>
                <c:formatCode>General</c:formatCode>
                <c:ptCount val="11"/>
              </c:numCache>
            </c:numRef>
          </c:xVal>
          <c:yVal>
            <c:numRef>
              <c:f>'Fig 3f'!$B$26:$B$36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3f'!$M$26:$M$36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9BD4-3A49-ADEF-A5301A8D15FC}"/>
            </c:ext>
          </c:extLst>
        </c:ser>
        <c:ser>
          <c:idx val="11"/>
          <c:order val="11"/>
          <c:spPr>
            <a:solidFill>
              <a:schemeClr val="accent2">
                <a:lumMod val="60000"/>
                <a:lumOff val="4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3f'!$N$37:$N$47</c:f>
              <c:numCache>
                <c:formatCode>General</c:formatCode>
                <c:ptCount val="11"/>
              </c:numCache>
            </c:numRef>
          </c:xVal>
          <c:yVal>
            <c:numRef>
              <c:f>'Fig 3f'!$B$26:$B$36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3f'!$N$26:$N$36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9BD4-3A49-ADEF-A5301A8D15FC}"/>
            </c:ext>
          </c:extLst>
        </c:ser>
        <c:ser>
          <c:idx val="12"/>
          <c:order val="12"/>
          <c:spPr>
            <a:solidFill>
              <a:schemeClr val="accent6">
                <a:lumMod val="75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3f'!$O$37:$O$47</c:f>
              <c:numCache>
                <c:formatCode>General</c:formatCode>
                <c:ptCount val="11"/>
              </c:numCache>
            </c:numRef>
          </c:xVal>
          <c:yVal>
            <c:numRef>
              <c:f>'Fig 3f'!$B$26:$B$36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3f'!$O$26:$O$36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9BD4-3A49-ADEF-A5301A8D15FC}"/>
            </c:ext>
          </c:extLst>
        </c:ser>
        <c:ser>
          <c:idx val="13"/>
          <c:order val="13"/>
          <c:spPr>
            <a:pattFill prst="wdDnDiag">
              <a:fgClr>
                <a:schemeClr val="tx1"/>
              </a:fgClr>
              <a:bgClr>
                <a:schemeClr val="accent6">
                  <a:lumMod val="75000"/>
                </a:schemeClr>
              </a:bgClr>
            </a:patt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3f'!$P$37:$P$47</c:f>
              <c:numCache>
                <c:formatCode>General</c:formatCode>
                <c:ptCount val="11"/>
              </c:numCache>
            </c:numRef>
          </c:xVal>
          <c:yVal>
            <c:numRef>
              <c:f>'Fig 3f'!$B$26:$B$36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3f'!$P$26:$P$36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9BD4-3A49-ADEF-A5301A8D15FC}"/>
            </c:ext>
          </c:extLst>
        </c:ser>
        <c:ser>
          <c:idx val="14"/>
          <c:order val="14"/>
          <c:spPr>
            <a:solidFill>
              <a:schemeClr val="accent6">
                <a:lumMod val="60000"/>
                <a:lumOff val="4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3f'!$Q$37:$Q$47</c:f>
              <c:numCache>
                <c:formatCode>General</c:formatCode>
                <c:ptCount val="11"/>
              </c:numCache>
            </c:numRef>
          </c:xVal>
          <c:yVal>
            <c:numRef>
              <c:f>'Fig 3f'!$B$26:$B$36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3f'!$Q$26:$Q$36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9BD4-3A49-ADEF-A5301A8D15FC}"/>
            </c:ext>
          </c:extLst>
        </c:ser>
        <c:ser>
          <c:idx val="15"/>
          <c:order val="15"/>
          <c:spPr>
            <a:pattFill prst="wdDnDiag">
              <a:fgClr>
                <a:schemeClr val="tx1"/>
              </a:fgClr>
              <a:bgClr>
                <a:schemeClr val="accent6">
                  <a:lumMod val="60000"/>
                  <a:lumOff val="40000"/>
                </a:schemeClr>
              </a:bgClr>
            </a:patt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3f'!$R$37:$R$47</c:f>
              <c:numCache>
                <c:formatCode>General</c:formatCode>
                <c:ptCount val="11"/>
              </c:numCache>
            </c:numRef>
          </c:xVal>
          <c:yVal>
            <c:numRef>
              <c:f>'Fig 3f'!$B$26:$B$36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3f'!$R$26:$R$36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9BD4-3A49-ADEF-A5301A8D1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40"/>
        <c:showNegBubbles val="0"/>
        <c:axId val="39555456"/>
        <c:axId val="39560144"/>
      </c:bubbleChart>
      <c:valAx>
        <c:axId val="39555456"/>
        <c:scaling>
          <c:orientation val="minMax"/>
          <c:max val="8.5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60144"/>
        <c:crosses val="autoZero"/>
        <c:crossBetween val="midCat"/>
        <c:majorUnit val="0.5"/>
      </c:valAx>
      <c:valAx>
        <c:axId val="39560144"/>
        <c:scaling>
          <c:orientation val="minMax"/>
          <c:max val="11.5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5545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49</xdr:row>
      <xdr:rowOff>12701</xdr:rowOff>
    </xdr:from>
    <xdr:to>
      <xdr:col>6</xdr:col>
      <xdr:colOff>660400</xdr:colOff>
      <xdr:row>64</xdr:row>
      <xdr:rowOff>88901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7B82D1-4003-4645-822B-BD45104A09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49</xdr:row>
      <xdr:rowOff>12701</xdr:rowOff>
    </xdr:from>
    <xdr:to>
      <xdr:col>6</xdr:col>
      <xdr:colOff>660400</xdr:colOff>
      <xdr:row>64</xdr:row>
      <xdr:rowOff>88901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B1B82-E18D-8640-9071-8FE0946C4C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49</xdr:row>
      <xdr:rowOff>12701</xdr:rowOff>
    </xdr:from>
    <xdr:to>
      <xdr:col>6</xdr:col>
      <xdr:colOff>660400</xdr:colOff>
      <xdr:row>64</xdr:row>
      <xdr:rowOff>88901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ACD6DF-02BD-E546-B7DA-692D63B58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48</xdr:row>
      <xdr:rowOff>25400</xdr:rowOff>
    </xdr:from>
    <xdr:to>
      <xdr:col>7</xdr:col>
      <xdr:colOff>622300</xdr:colOff>
      <xdr:row>67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3E01F3-15BD-3547-80CF-B55C899A6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48</xdr:row>
      <xdr:rowOff>25400</xdr:rowOff>
    </xdr:from>
    <xdr:to>
      <xdr:col>7</xdr:col>
      <xdr:colOff>609600</xdr:colOff>
      <xdr:row>67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B74D77-C164-884A-9A07-4CDFB3E65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483D0-A0A7-B344-9B52-1AA7209CA307}">
  <dimension ref="A1:H48"/>
  <sheetViews>
    <sheetView topLeftCell="A47" workbookViewId="0">
      <selection activeCell="I17" sqref="I17"/>
    </sheetView>
  </sheetViews>
  <sheetFormatPr baseColWidth="10" defaultRowHeight="16" x14ac:dyDescent="0.2"/>
  <sheetData>
    <row r="1" spans="1:8" x14ac:dyDescent="0.2">
      <c r="A1" t="s">
        <v>25</v>
      </c>
      <c r="B1" t="s">
        <v>26</v>
      </c>
    </row>
    <row r="3" spans="1:8" ht="17" thickBot="1" x14ac:dyDescent="0.25">
      <c r="A3" s="5" t="s">
        <v>15</v>
      </c>
      <c r="B3" s="5"/>
      <c r="C3" s="5"/>
      <c r="D3" s="5"/>
      <c r="E3" s="5"/>
      <c r="F3" s="5"/>
      <c r="G3" s="5"/>
      <c r="H3" s="2"/>
    </row>
    <row r="4" spans="1:8" ht="17" thickTop="1" x14ac:dyDescent="0.2">
      <c r="A4" s="6"/>
      <c r="B4" s="6" t="s">
        <v>32</v>
      </c>
      <c r="C4" s="6">
        <v>1</v>
      </c>
      <c r="D4" s="6">
        <v>2</v>
      </c>
      <c r="E4" s="6">
        <v>3</v>
      </c>
      <c r="F4" s="6">
        <v>4</v>
      </c>
      <c r="G4" s="6">
        <v>5</v>
      </c>
      <c r="H4" s="2"/>
    </row>
    <row r="5" spans="1:8" x14ac:dyDescent="0.2">
      <c r="A5" s="4"/>
      <c r="B5" s="4" t="s">
        <v>12</v>
      </c>
      <c r="C5" s="4" t="s">
        <v>14</v>
      </c>
      <c r="D5" s="4" t="s">
        <v>14</v>
      </c>
      <c r="E5" s="4" t="s">
        <v>13</v>
      </c>
      <c r="F5" s="4" t="s">
        <v>13</v>
      </c>
      <c r="G5" s="4" t="s">
        <v>13</v>
      </c>
      <c r="H5" s="2"/>
    </row>
    <row r="6" spans="1:8" x14ac:dyDescent="0.2">
      <c r="A6" s="4"/>
      <c r="B6" s="4" t="s">
        <v>29</v>
      </c>
      <c r="C6" s="4" t="s">
        <v>11</v>
      </c>
      <c r="D6" s="4" t="s">
        <v>11</v>
      </c>
      <c r="E6" s="4" t="s">
        <v>28</v>
      </c>
      <c r="F6" s="4" t="s">
        <v>27</v>
      </c>
      <c r="G6" s="4" t="s">
        <v>27</v>
      </c>
      <c r="H6" s="2"/>
    </row>
    <row r="7" spans="1:8" x14ac:dyDescent="0.2">
      <c r="A7" s="4"/>
      <c r="B7" s="4" t="s">
        <v>35</v>
      </c>
      <c r="C7" s="4" t="s">
        <v>14</v>
      </c>
      <c r="D7" s="4" t="s">
        <v>24</v>
      </c>
      <c r="E7" s="4" t="s">
        <v>24</v>
      </c>
      <c r="F7" s="4" t="s">
        <v>14</v>
      </c>
      <c r="G7" s="4" t="s">
        <v>24</v>
      </c>
      <c r="H7" s="2"/>
    </row>
    <row r="8" spans="1:8" x14ac:dyDescent="0.2">
      <c r="B8" t="s">
        <v>22</v>
      </c>
      <c r="C8" t="s">
        <v>21</v>
      </c>
      <c r="D8" t="s">
        <v>20</v>
      </c>
      <c r="E8" t="s">
        <v>19</v>
      </c>
      <c r="F8" t="s">
        <v>23</v>
      </c>
      <c r="G8" t="s">
        <v>23</v>
      </c>
    </row>
    <row r="9" spans="1:8" x14ac:dyDescent="0.2">
      <c r="B9" t="s">
        <v>10</v>
      </c>
      <c r="C9">
        <f>93+74+73</f>
        <v>240</v>
      </c>
      <c r="D9">
        <v>11</v>
      </c>
      <c r="E9">
        <v>141</v>
      </c>
      <c r="F9">
        <f>72+29</f>
        <v>101</v>
      </c>
      <c r="G9">
        <v>28</v>
      </c>
    </row>
    <row r="10" spans="1:8" x14ac:dyDescent="0.2">
      <c r="B10" t="s">
        <v>9</v>
      </c>
      <c r="C10">
        <v>0</v>
      </c>
      <c r="D10">
        <v>10</v>
      </c>
      <c r="E10">
        <v>2</v>
      </c>
      <c r="F10">
        <v>0</v>
      </c>
      <c r="G10">
        <v>17</v>
      </c>
    </row>
    <row r="11" spans="1:8" x14ac:dyDescent="0.2">
      <c r="B11" t="s">
        <v>8</v>
      </c>
      <c r="C11">
        <v>0</v>
      </c>
      <c r="D11">
        <v>6</v>
      </c>
      <c r="E11">
        <v>0</v>
      </c>
      <c r="F11">
        <v>0</v>
      </c>
      <c r="G11">
        <v>16</v>
      </c>
    </row>
    <row r="12" spans="1:8" x14ac:dyDescent="0.2">
      <c r="B12" t="s">
        <v>7</v>
      </c>
      <c r="C12">
        <v>0</v>
      </c>
      <c r="D12">
        <v>10</v>
      </c>
      <c r="E12">
        <v>0</v>
      </c>
      <c r="F12">
        <v>0</v>
      </c>
      <c r="G12">
        <v>13</v>
      </c>
    </row>
    <row r="13" spans="1:8" x14ac:dyDescent="0.2">
      <c r="B13" t="s">
        <v>6</v>
      </c>
      <c r="C13">
        <v>0</v>
      </c>
      <c r="D13">
        <v>20</v>
      </c>
      <c r="E13">
        <v>0</v>
      </c>
      <c r="F13">
        <v>0</v>
      </c>
      <c r="G13">
        <v>10</v>
      </c>
    </row>
    <row r="14" spans="1:8" x14ac:dyDescent="0.2">
      <c r="B14" t="s">
        <v>0</v>
      </c>
      <c r="C14">
        <v>0</v>
      </c>
      <c r="D14">
        <v>89</v>
      </c>
      <c r="E14">
        <v>0</v>
      </c>
      <c r="F14">
        <v>0</v>
      </c>
      <c r="G14">
        <v>3</v>
      </c>
    </row>
    <row r="15" spans="1:8" x14ac:dyDescent="0.2">
      <c r="B15" t="s">
        <v>1</v>
      </c>
      <c r="C15">
        <v>0</v>
      </c>
      <c r="D15">
        <v>1</v>
      </c>
      <c r="E15">
        <v>0</v>
      </c>
      <c r="F15">
        <v>0</v>
      </c>
      <c r="G15">
        <v>25</v>
      </c>
    </row>
    <row r="16" spans="1:8" x14ac:dyDescent="0.2">
      <c r="B16" t="s">
        <v>2</v>
      </c>
      <c r="C16">
        <v>0</v>
      </c>
      <c r="D16">
        <v>0</v>
      </c>
      <c r="E16">
        <v>0</v>
      </c>
      <c r="F16">
        <v>0</v>
      </c>
      <c r="G16">
        <v>8</v>
      </c>
    </row>
    <row r="17" spans="1:8" x14ac:dyDescent="0.2">
      <c r="B17" t="s">
        <v>3</v>
      </c>
      <c r="C17">
        <v>0</v>
      </c>
      <c r="D17">
        <v>3</v>
      </c>
      <c r="E17">
        <v>0</v>
      </c>
      <c r="F17">
        <v>0</v>
      </c>
      <c r="G17">
        <v>0</v>
      </c>
    </row>
    <row r="18" spans="1:8" x14ac:dyDescent="0.2">
      <c r="B18" t="s">
        <v>4</v>
      </c>
      <c r="C18">
        <v>0</v>
      </c>
      <c r="D18">
        <v>0</v>
      </c>
      <c r="E18">
        <v>0</v>
      </c>
      <c r="F18">
        <v>0</v>
      </c>
      <c r="G18">
        <v>0</v>
      </c>
    </row>
    <row r="19" spans="1:8" x14ac:dyDescent="0.2">
      <c r="B19" t="s">
        <v>5</v>
      </c>
      <c r="C19">
        <v>0</v>
      </c>
      <c r="D19">
        <v>0</v>
      </c>
      <c r="E19">
        <v>0</v>
      </c>
      <c r="F19">
        <v>0</v>
      </c>
      <c r="G19">
        <v>0</v>
      </c>
    </row>
    <row r="20" spans="1:8" x14ac:dyDescent="0.2">
      <c r="A20" s="3"/>
      <c r="B20" s="3" t="s">
        <v>17</v>
      </c>
      <c r="C20" s="3">
        <f>SUM(C9:C19)</f>
        <v>240</v>
      </c>
      <c r="D20" s="3">
        <f>SUM(D9:D19)</f>
        <v>150</v>
      </c>
      <c r="E20" s="3">
        <f>SUM(E9:E19)</f>
        <v>143</v>
      </c>
      <c r="F20" s="3">
        <f>SUM(F9:F19)</f>
        <v>101</v>
      </c>
      <c r="G20" s="3">
        <f>SUM(G9:G19)</f>
        <v>120</v>
      </c>
    </row>
    <row r="22" spans="1:8" ht="17" thickBot="1" x14ac:dyDescent="0.25">
      <c r="A22" s="5" t="s">
        <v>16</v>
      </c>
      <c r="B22" s="5"/>
      <c r="C22" s="5"/>
      <c r="D22" s="5"/>
      <c r="E22" s="5"/>
      <c r="F22" s="5"/>
      <c r="G22" s="5"/>
      <c r="H22" s="2"/>
    </row>
    <row r="23" spans="1:8" ht="17" thickTop="1" x14ac:dyDescent="0.2">
      <c r="A23" s="6"/>
      <c r="B23" s="6" t="s">
        <v>32</v>
      </c>
      <c r="C23" s="6">
        <v>1</v>
      </c>
      <c r="D23" s="6">
        <v>2</v>
      </c>
      <c r="E23" s="6">
        <v>3</v>
      </c>
      <c r="F23" s="6">
        <v>4</v>
      </c>
      <c r="G23" s="6">
        <v>5</v>
      </c>
      <c r="H23" s="2"/>
    </row>
    <row r="24" spans="1:8" x14ac:dyDescent="0.2">
      <c r="A24" s="4"/>
      <c r="B24" s="4" t="s">
        <v>12</v>
      </c>
      <c r="C24" s="4" t="s">
        <v>14</v>
      </c>
      <c r="D24" s="4" t="s">
        <v>14</v>
      </c>
      <c r="E24" s="4" t="s">
        <v>13</v>
      </c>
      <c r="F24" s="4" t="s">
        <v>13</v>
      </c>
      <c r="G24" s="4" t="s">
        <v>13</v>
      </c>
      <c r="H24" s="2"/>
    </row>
    <row r="25" spans="1:8" x14ac:dyDescent="0.2">
      <c r="A25" s="4"/>
      <c r="B25" s="4" t="s">
        <v>29</v>
      </c>
      <c r="C25" s="4" t="s">
        <v>11</v>
      </c>
      <c r="D25" s="4" t="s">
        <v>11</v>
      </c>
      <c r="E25" s="4" t="s">
        <v>28</v>
      </c>
      <c r="F25" s="4" t="s">
        <v>27</v>
      </c>
      <c r="G25" s="4" t="s">
        <v>27</v>
      </c>
      <c r="H25" s="2"/>
    </row>
    <row r="26" spans="1:8" x14ac:dyDescent="0.2">
      <c r="A26" s="4"/>
      <c r="B26" s="4" t="s">
        <v>35</v>
      </c>
      <c r="C26" s="4" t="s">
        <v>14</v>
      </c>
      <c r="D26" s="4" t="s">
        <v>24</v>
      </c>
      <c r="E26" s="4" t="s">
        <v>24</v>
      </c>
      <c r="F26" s="4" t="s">
        <v>14</v>
      </c>
      <c r="G26" s="4" t="s">
        <v>24</v>
      </c>
      <c r="H26" s="2"/>
    </row>
    <row r="27" spans="1:8" x14ac:dyDescent="0.2">
      <c r="A27" t="s">
        <v>10</v>
      </c>
      <c r="B27">
        <v>1</v>
      </c>
      <c r="C27">
        <f t="shared" ref="C27:G37" si="0">(C9/C$20)*100</f>
        <v>100</v>
      </c>
      <c r="D27">
        <f t="shared" si="0"/>
        <v>7.333333333333333</v>
      </c>
      <c r="E27">
        <f t="shared" si="0"/>
        <v>98.6013986013986</v>
      </c>
      <c r="F27">
        <f t="shared" si="0"/>
        <v>100</v>
      </c>
      <c r="G27">
        <f t="shared" si="0"/>
        <v>23.333333333333332</v>
      </c>
    </row>
    <row r="28" spans="1:8" x14ac:dyDescent="0.2">
      <c r="A28" t="s">
        <v>9</v>
      </c>
      <c r="B28">
        <v>2</v>
      </c>
      <c r="C28">
        <f t="shared" si="0"/>
        <v>0</v>
      </c>
      <c r="D28">
        <f t="shared" si="0"/>
        <v>6.666666666666667</v>
      </c>
      <c r="E28">
        <f t="shared" si="0"/>
        <v>1.3986013986013985</v>
      </c>
      <c r="F28">
        <f t="shared" si="0"/>
        <v>0</v>
      </c>
      <c r="G28">
        <f t="shared" si="0"/>
        <v>14.166666666666666</v>
      </c>
    </row>
    <row r="29" spans="1:8" x14ac:dyDescent="0.2">
      <c r="A29" t="s">
        <v>8</v>
      </c>
      <c r="B29">
        <v>3</v>
      </c>
      <c r="C29">
        <f t="shared" si="0"/>
        <v>0</v>
      </c>
      <c r="D29">
        <f t="shared" si="0"/>
        <v>4</v>
      </c>
      <c r="E29">
        <f t="shared" si="0"/>
        <v>0</v>
      </c>
      <c r="F29">
        <f t="shared" si="0"/>
        <v>0</v>
      </c>
      <c r="G29">
        <f t="shared" si="0"/>
        <v>13.333333333333334</v>
      </c>
    </row>
    <row r="30" spans="1:8" x14ac:dyDescent="0.2">
      <c r="A30" t="s">
        <v>7</v>
      </c>
      <c r="B30">
        <v>4</v>
      </c>
      <c r="C30">
        <f t="shared" si="0"/>
        <v>0</v>
      </c>
      <c r="D30">
        <f t="shared" si="0"/>
        <v>6.666666666666667</v>
      </c>
      <c r="E30">
        <f t="shared" si="0"/>
        <v>0</v>
      </c>
      <c r="F30">
        <f t="shared" si="0"/>
        <v>0</v>
      </c>
      <c r="G30">
        <f t="shared" si="0"/>
        <v>10.833333333333334</v>
      </c>
    </row>
    <row r="31" spans="1:8" x14ac:dyDescent="0.2">
      <c r="A31" t="s">
        <v>6</v>
      </c>
      <c r="B31">
        <v>5</v>
      </c>
      <c r="C31">
        <f t="shared" si="0"/>
        <v>0</v>
      </c>
      <c r="D31">
        <f t="shared" si="0"/>
        <v>13.333333333333334</v>
      </c>
      <c r="E31">
        <f t="shared" si="0"/>
        <v>0</v>
      </c>
      <c r="F31">
        <f t="shared" si="0"/>
        <v>0</v>
      </c>
      <c r="G31">
        <f t="shared" si="0"/>
        <v>8.3333333333333321</v>
      </c>
    </row>
    <row r="32" spans="1:8" x14ac:dyDescent="0.2">
      <c r="A32" t="s">
        <v>0</v>
      </c>
      <c r="B32">
        <v>6</v>
      </c>
      <c r="C32">
        <f t="shared" si="0"/>
        <v>0</v>
      </c>
      <c r="D32">
        <f t="shared" si="0"/>
        <v>59.333333333333336</v>
      </c>
      <c r="E32">
        <f t="shared" si="0"/>
        <v>0</v>
      </c>
      <c r="F32">
        <f t="shared" si="0"/>
        <v>0</v>
      </c>
      <c r="G32">
        <f t="shared" si="0"/>
        <v>2.5</v>
      </c>
    </row>
    <row r="33" spans="1:7" x14ac:dyDescent="0.2">
      <c r="A33" t="s">
        <v>1</v>
      </c>
      <c r="B33">
        <v>7</v>
      </c>
      <c r="C33">
        <f t="shared" si="0"/>
        <v>0</v>
      </c>
      <c r="D33">
        <f t="shared" si="0"/>
        <v>0.66666666666666674</v>
      </c>
      <c r="E33">
        <f t="shared" si="0"/>
        <v>0</v>
      </c>
      <c r="F33">
        <f t="shared" si="0"/>
        <v>0</v>
      </c>
      <c r="G33">
        <f t="shared" si="0"/>
        <v>20.833333333333336</v>
      </c>
    </row>
    <row r="34" spans="1:7" x14ac:dyDescent="0.2">
      <c r="A34" t="s">
        <v>2</v>
      </c>
      <c r="B34">
        <v>8</v>
      </c>
      <c r="C34">
        <f t="shared" si="0"/>
        <v>0</v>
      </c>
      <c r="D34">
        <f t="shared" si="0"/>
        <v>0</v>
      </c>
      <c r="E34">
        <f t="shared" si="0"/>
        <v>0</v>
      </c>
      <c r="F34">
        <f t="shared" si="0"/>
        <v>0</v>
      </c>
      <c r="G34">
        <f t="shared" si="0"/>
        <v>6.666666666666667</v>
      </c>
    </row>
    <row r="35" spans="1:7" x14ac:dyDescent="0.2">
      <c r="A35" t="s">
        <v>3</v>
      </c>
      <c r="B35">
        <v>9</v>
      </c>
      <c r="C35">
        <f t="shared" si="0"/>
        <v>0</v>
      </c>
      <c r="D35">
        <f t="shared" si="0"/>
        <v>2</v>
      </c>
      <c r="E35">
        <f t="shared" si="0"/>
        <v>0</v>
      </c>
      <c r="F35">
        <f t="shared" si="0"/>
        <v>0</v>
      </c>
      <c r="G35">
        <f t="shared" si="0"/>
        <v>0</v>
      </c>
    </row>
    <row r="36" spans="1:7" x14ac:dyDescent="0.2">
      <c r="A36" t="s">
        <v>4</v>
      </c>
      <c r="B36">
        <v>10</v>
      </c>
      <c r="C36">
        <f t="shared" si="0"/>
        <v>0</v>
      </c>
      <c r="D36">
        <f t="shared" si="0"/>
        <v>0</v>
      </c>
      <c r="E36">
        <f t="shared" si="0"/>
        <v>0</v>
      </c>
      <c r="F36">
        <f t="shared" si="0"/>
        <v>0</v>
      </c>
      <c r="G36">
        <f t="shared" si="0"/>
        <v>0</v>
      </c>
    </row>
    <row r="37" spans="1:7" x14ac:dyDescent="0.2">
      <c r="A37" s="3" t="s">
        <v>5</v>
      </c>
      <c r="B37" s="3">
        <v>11</v>
      </c>
      <c r="C37" s="3">
        <f t="shared" si="0"/>
        <v>0</v>
      </c>
      <c r="D37" s="3">
        <f t="shared" si="0"/>
        <v>0</v>
      </c>
      <c r="E37" s="3">
        <f t="shared" si="0"/>
        <v>0</v>
      </c>
      <c r="F37" s="3">
        <f t="shared" si="0"/>
        <v>0</v>
      </c>
      <c r="G37" s="3">
        <f t="shared" si="0"/>
        <v>0</v>
      </c>
    </row>
    <row r="38" spans="1:7" x14ac:dyDescent="0.2">
      <c r="A38" s="1"/>
      <c r="B38" s="9" t="s">
        <v>18</v>
      </c>
      <c r="C38" s="1">
        <v>1</v>
      </c>
      <c r="D38" s="1">
        <v>2</v>
      </c>
      <c r="E38" s="1">
        <v>3</v>
      </c>
      <c r="F38" s="1">
        <v>4</v>
      </c>
      <c r="G38" s="1">
        <v>5</v>
      </c>
    </row>
    <row r="39" spans="1:7" x14ac:dyDescent="0.2">
      <c r="A39" s="2"/>
      <c r="B39" s="10"/>
      <c r="C39" s="2">
        <v>1</v>
      </c>
      <c r="D39" s="2">
        <v>2</v>
      </c>
      <c r="E39" s="2">
        <v>3</v>
      </c>
      <c r="F39" s="2">
        <v>4</v>
      </c>
      <c r="G39" s="2">
        <v>5</v>
      </c>
    </row>
    <row r="40" spans="1:7" x14ac:dyDescent="0.2">
      <c r="A40" s="2"/>
      <c r="B40" s="10"/>
      <c r="C40" s="2">
        <v>1</v>
      </c>
      <c r="D40" s="2">
        <v>2</v>
      </c>
      <c r="E40" s="2">
        <v>3</v>
      </c>
      <c r="F40" s="2">
        <v>4</v>
      </c>
      <c r="G40" s="2">
        <v>5</v>
      </c>
    </row>
    <row r="41" spans="1:7" x14ac:dyDescent="0.2">
      <c r="A41" s="2"/>
      <c r="B41" s="10"/>
      <c r="C41" s="2">
        <v>1</v>
      </c>
      <c r="D41" s="2">
        <v>2</v>
      </c>
      <c r="E41" s="2">
        <v>3</v>
      </c>
      <c r="F41" s="2">
        <v>4</v>
      </c>
      <c r="G41" s="2">
        <v>5</v>
      </c>
    </row>
    <row r="42" spans="1:7" x14ac:dyDescent="0.2">
      <c r="A42" s="2"/>
      <c r="B42" s="10"/>
      <c r="C42" s="2">
        <v>1</v>
      </c>
      <c r="D42" s="2">
        <v>2</v>
      </c>
      <c r="E42" s="2">
        <v>3</v>
      </c>
      <c r="F42" s="2">
        <v>4</v>
      </c>
      <c r="G42" s="2">
        <v>5</v>
      </c>
    </row>
    <row r="43" spans="1:7" x14ac:dyDescent="0.2">
      <c r="A43" s="2"/>
      <c r="B43" s="10"/>
      <c r="C43" s="2">
        <v>1</v>
      </c>
      <c r="D43" s="2">
        <v>2</v>
      </c>
      <c r="E43" s="2">
        <v>3</v>
      </c>
      <c r="F43" s="2">
        <v>4</v>
      </c>
      <c r="G43" s="2">
        <v>5</v>
      </c>
    </row>
    <row r="44" spans="1:7" x14ac:dyDescent="0.2">
      <c r="A44" s="2"/>
      <c r="B44" s="10"/>
      <c r="C44" s="2">
        <v>1</v>
      </c>
      <c r="D44" s="2">
        <v>2</v>
      </c>
      <c r="E44" s="2">
        <v>3</v>
      </c>
      <c r="F44" s="2">
        <v>4</v>
      </c>
      <c r="G44" s="2">
        <v>5</v>
      </c>
    </row>
    <row r="45" spans="1:7" x14ac:dyDescent="0.2">
      <c r="A45" s="2"/>
      <c r="B45" s="10"/>
      <c r="C45" s="2">
        <v>1</v>
      </c>
      <c r="D45" s="2">
        <v>2</v>
      </c>
      <c r="E45" s="2">
        <v>3</v>
      </c>
      <c r="F45" s="2">
        <v>4</v>
      </c>
      <c r="G45" s="2">
        <v>5</v>
      </c>
    </row>
    <row r="46" spans="1:7" x14ac:dyDescent="0.2">
      <c r="A46" s="2"/>
      <c r="B46" s="10"/>
      <c r="C46" s="2">
        <v>1</v>
      </c>
      <c r="D46" s="2">
        <v>2</v>
      </c>
      <c r="E46" s="2">
        <v>3</v>
      </c>
      <c r="F46" s="2">
        <v>4</v>
      </c>
      <c r="G46" s="2">
        <v>5</v>
      </c>
    </row>
    <row r="47" spans="1:7" x14ac:dyDescent="0.2">
      <c r="A47" s="2"/>
      <c r="B47" s="10"/>
      <c r="C47" s="2">
        <v>1</v>
      </c>
      <c r="D47" s="2">
        <v>2</v>
      </c>
      <c r="E47" s="2">
        <v>3</v>
      </c>
      <c r="F47" s="2">
        <v>4</v>
      </c>
      <c r="G47" s="2">
        <v>5</v>
      </c>
    </row>
    <row r="48" spans="1:7" x14ac:dyDescent="0.2">
      <c r="A48" s="3"/>
      <c r="B48" s="11"/>
      <c r="C48" s="3">
        <v>1</v>
      </c>
      <c r="D48" s="3">
        <v>2</v>
      </c>
      <c r="E48" s="3">
        <v>3</v>
      </c>
      <c r="F48" s="3">
        <v>4</v>
      </c>
      <c r="G48" s="3">
        <v>5</v>
      </c>
    </row>
  </sheetData>
  <mergeCells count="1">
    <mergeCell ref="B38:B48"/>
  </mergeCells>
  <pageMargins left="0.75" right="0.75" top="1" bottom="1" header="0.5" footer="0.5"/>
  <pageSetup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77B10-D210-DA4B-BF67-FFBE0ED98C55}">
  <dimension ref="A1:H48"/>
  <sheetViews>
    <sheetView topLeftCell="A25" workbookViewId="0">
      <selection activeCell="I17" sqref="I17"/>
    </sheetView>
  </sheetViews>
  <sheetFormatPr baseColWidth="10" defaultRowHeight="16" x14ac:dyDescent="0.2"/>
  <sheetData>
    <row r="1" spans="1:8" x14ac:dyDescent="0.2">
      <c r="A1" t="s">
        <v>25</v>
      </c>
      <c r="B1" t="s">
        <v>26</v>
      </c>
    </row>
    <row r="3" spans="1:8" ht="17" thickBot="1" x14ac:dyDescent="0.25">
      <c r="A3" s="5" t="s">
        <v>15</v>
      </c>
      <c r="B3" s="5"/>
      <c r="C3" s="5"/>
      <c r="D3" s="5"/>
      <c r="E3" s="5"/>
      <c r="F3" s="5"/>
      <c r="G3" s="5"/>
      <c r="H3" s="2"/>
    </row>
    <row r="4" spans="1:8" ht="17" thickTop="1" x14ac:dyDescent="0.2">
      <c r="A4" s="6"/>
      <c r="B4" s="6" t="s">
        <v>32</v>
      </c>
      <c r="C4" s="6">
        <v>1</v>
      </c>
      <c r="D4" s="6">
        <v>2</v>
      </c>
      <c r="E4" s="6">
        <v>3</v>
      </c>
      <c r="F4" s="6">
        <v>4</v>
      </c>
      <c r="G4" s="6">
        <v>5</v>
      </c>
      <c r="H4" s="2"/>
    </row>
    <row r="5" spans="1:8" x14ac:dyDescent="0.2">
      <c r="A5" s="4"/>
      <c r="B5" s="4" t="s">
        <v>12</v>
      </c>
      <c r="C5" s="4" t="s">
        <v>14</v>
      </c>
      <c r="D5" s="4" t="s">
        <v>14</v>
      </c>
      <c r="E5" s="4" t="s">
        <v>13</v>
      </c>
      <c r="F5" s="4" t="s">
        <v>13</v>
      </c>
      <c r="G5" s="4" t="s">
        <v>13</v>
      </c>
      <c r="H5" s="2"/>
    </row>
    <row r="6" spans="1:8" x14ac:dyDescent="0.2">
      <c r="A6" s="4"/>
      <c r="B6" s="4" t="s">
        <v>29</v>
      </c>
      <c r="C6" s="4" t="s">
        <v>11</v>
      </c>
      <c r="D6" s="4" t="s">
        <v>11</v>
      </c>
      <c r="E6" s="4" t="s">
        <v>28</v>
      </c>
      <c r="F6" s="4" t="s">
        <v>37</v>
      </c>
      <c r="G6" s="4" t="s">
        <v>37</v>
      </c>
      <c r="H6" s="2"/>
    </row>
    <row r="7" spans="1:8" x14ac:dyDescent="0.2">
      <c r="A7" s="4"/>
      <c r="B7" s="4" t="s">
        <v>35</v>
      </c>
      <c r="C7" s="4" t="s">
        <v>14</v>
      </c>
      <c r="D7" s="4" t="s">
        <v>24</v>
      </c>
      <c r="E7" s="4" t="s">
        <v>24</v>
      </c>
      <c r="F7" s="4" t="s">
        <v>14</v>
      </c>
      <c r="G7" s="4" t="s">
        <v>24</v>
      </c>
      <c r="H7" s="2"/>
    </row>
    <row r="8" spans="1:8" x14ac:dyDescent="0.2">
      <c r="B8" t="s">
        <v>22</v>
      </c>
      <c r="C8" t="s">
        <v>21</v>
      </c>
      <c r="D8" t="s">
        <v>20</v>
      </c>
      <c r="E8" t="s">
        <v>19</v>
      </c>
      <c r="F8" t="s">
        <v>23</v>
      </c>
      <c r="G8" t="s">
        <v>23</v>
      </c>
    </row>
    <row r="9" spans="1:8" x14ac:dyDescent="0.2">
      <c r="B9" t="s">
        <v>10</v>
      </c>
      <c r="C9">
        <v>177</v>
      </c>
      <c r="D9">
        <v>0</v>
      </c>
      <c r="E9">
        <v>130</v>
      </c>
      <c r="F9">
        <v>8</v>
      </c>
      <c r="G9">
        <v>4</v>
      </c>
    </row>
    <row r="10" spans="1:8" x14ac:dyDescent="0.2">
      <c r="B10" t="s">
        <v>9</v>
      </c>
      <c r="C10">
        <v>0</v>
      </c>
      <c r="D10">
        <v>1</v>
      </c>
      <c r="E10">
        <v>2</v>
      </c>
      <c r="F10">
        <v>0</v>
      </c>
      <c r="G10">
        <v>3</v>
      </c>
    </row>
    <row r="11" spans="1:8" x14ac:dyDescent="0.2">
      <c r="B11" t="s">
        <v>8</v>
      </c>
      <c r="C11">
        <v>0</v>
      </c>
      <c r="D11">
        <v>1</v>
      </c>
      <c r="E11">
        <v>0</v>
      </c>
      <c r="F11">
        <v>1</v>
      </c>
      <c r="G11">
        <v>0</v>
      </c>
    </row>
    <row r="12" spans="1:8" x14ac:dyDescent="0.2">
      <c r="B12" t="s">
        <v>7</v>
      </c>
      <c r="C12">
        <v>0</v>
      </c>
      <c r="D12">
        <v>3</v>
      </c>
      <c r="E12">
        <v>0</v>
      </c>
      <c r="F12">
        <v>0</v>
      </c>
      <c r="G12">
        <v>1</v>
      </c>
    </row>
    <row r="13" spans="1:8" x14ac:dyDescent="0.2">
      <c r="B13" t="s">
        <v>6</v>
      </c>
      <c r="C13">
        <v>0</v>
      </c>
      <c r="D13">
        <v>8</v>
      </c>
      <c r="E13">
        <v>0</v>
      </c>
      <c r="F13">
        <v>1</v>
      </c>
      <c r="G13">
        <v>0</v>
      </c>
    </row>
    <row r="14" spans="1:8" x14ac:dyDescent="0.2">
      <c r="B14" t="s">
        <v>0</v>
      </c>
      <c r="C14">
        <v>0</v>
      </c>
      <c r="D14">
        <v>43</v>
      </c>
      <c r="E14">
        <v>0</v>
      </c>
      <c r="F14">
        <v>0</v>
      </c>
      <c r="G14">
        <v>0</v>
      </c>
    </row>
    <row r="15" spans="1:8" x14ac:dyDescent="0.2">
      <c r="B15" t="s">
        <v>1</v>
      </c>
      <c r="C15">
        <v>0</v>
      </c>
      <c r="D15">
        <v>2</v>
      </c>
      <c r="E15">
        <v>0</v>
      </c>
      <c r="F15">
        <v>30</v>
      </c>
      <c r="G15">
        <v>13</v>
      </c>
    </row>
    <row r="16" spans="1:8" x14ac:dyDescent="0.2">
      <c r="B16" t="s">
        <v>2</v>
      </c>
      <c r="C16">
        <v>0</v>
      </c>
      <c r="D16">
        <v>8</v>
      </c>
      <c r="E16">
        <v>0</v>
      </c>
      <c r="F16">
        <v>27</v>
      </c>
      <c r="G16">
        <v>17</v>
      </c>
    </row>
    <row r="17" spans="1:8" x14ac:dyDescent="0.2">
      <c r="B17" t="s">
        <v>3</v>
      </c>
      <c r="C17">
        <v>0</v>
      </c>
      <c r="D17">
        <v>7</v>
      </c>
      <c r="E17">
        <v>0</v>
      </c>
      <c r="F17">
        <v>20</v>
      </c>
      <c r="G17">
        <v>13</v>
      </c>
    </row>
    <row r="18" spans="1:8" x14ac:dyDescent="0.2">
      <c r="B18" t="s">
        <v>4</v>
      </c>
      <c r="C18">
        <v>0</v>
      </c>
      <c r="D18">
        <v>2</v>
      </c>
      <c r="E18">
        <v>0</v>
      </c>
      <c r="F18">
        <v>6</v>
      </c>
      <c r="G18">
        <v>8</v>
      </c>
    </row>
    <row r="19" spans="1:8" x14ac:dyDescent="0.2">
      <c r="B19" t="s">
        <v>5</v>
      </c>
      <c r="C19">
        <v>0</v>
      </c>
      <c r="D19">
        <v>3</v>
      </c>
      <c r="E19">
        <v>0</v>
      </c>
      <c r="F19">
        <v>7</v>
      </c>
      <c r="G19">
        <v>27</v>
      </c>
    </row>
    <row r="20" spans="1:8" x14ac:dyDescent="0.2">
      <c r="A20" s="3"/>
      <c r="B20" s="3" t="s">
        <v>17</v>
      </c>
      <c r="C20" s="3">
        <f>SUM(C9:C19)</f>
        <v>177</v>
      </c>
      <c r="D20" s="3">
        <f>SUM(D9:D19)</f>
        <v>78</v>
      </c>
      <c r="E20" s="3">
        <f>SUM(E9:E19)</f>
        <v>132</v>
      </c>
      <c r="F20" s="3">
        <f>SUM(F9:F19)</f>
        <v>100</v>
      </c>
      <c r="G20" s="3">
        <f>SUM(G9:G19)</f>
        <v>86</v>
      </c>
    </row>
    <row r="22" spans="1:8" ht="17" thickBot="1" x14ac:dyDescent="0.25">
      <c r="A22" s="5" t="s">
        <v>16</v>
      </c>
      <c r="B22" s="5"/>
      <c r="C22" s="5"/>
      <c r="D22" s="5"/>
      <c r="E22" s="5"/>
      <c r="F22" s="5"/>
      <c r="G22" s="5"/>
      <c r="H22" s="2"/>
    </row>
    <row r="23" spans="1:8" ht="17" thickTop="1" x14ac:dyDescent="0.2">
      <c r="A23" s="6"/>
      <c r="B23" s="6" t="s">
        <v>32</v>
      </c>
      <c r="C23" s="6">
        <v>1</v>
      </c>
      <c r="D23" s="6">
        <v>2</v>
      </c>
      <c r="E23" s="6">
        <v>3</v>
      </c>
      <c r="F23" s="6">
        <v>4</v>
      </c>
      <c r="G23" s="6">
        <v>5</v>
      </c>
      <c r="H23" s="2"/>
    </row>
    <row r="24" spans="1:8" x14ac:dyDescent="0.2">
      <c r="A24" s="4"/>
      <c r="B24" s="4" t="s">
        <v>12</v>
      </c>
      <c r="C24" s="4" t="s">
        <v>14</v>
      </c>
      <c r="D24" s="4" t="s">
        <v>14</v>
      </c>
      <c r="E24" s="4" t="s">
        <v>13</v>
      </c>
      <c r="F24" s="4" t="s">
        <v>13</v>
      </c>
      <c r="G24" s="4" t="s">
        <v>13</v>
      </c>
      <c r="H24" s="2"/>
    </row>
    <row r="25" spans="1:8" x14ac:dyDescent="0.2">
      <c r="A25" s="4"/>
      <c r="B25" s="4" t="s">
        <v>29</v>
      </c>
      <c r="C25" s="4" t="s">
        <v>11</v>
      </c>
      <c r="D25" s="4" t="s">
        <v>11</v>
      </c>
      <c r="E25" s="4" t="s">
        <v>28</v>
      </c>
      <c r="F25" s="4" t="s">
        <v>27</v>
      </c>
      <c r="G25" s="4" t="s">
        <v>27</v>
      </c>
      <c r="H25" s="2"/>
    </row>
    <row r="26" spans="1:8" x14ac:dyDescent="0.2">
      <c r="A26" s="4"/>
      <c r="B26" s="4" t="s">
        <v>35</v>
      </c>
      <c r="C26" s="4" t="s">
        <v>14</v>
      </c>
      <c r="D26" s="4" t="s">
        <v>24</v>
      </c>
      <c r="E26" s="4" t="s">
        <v>24</v>
      </c>
      <c r="F26" s="4" t="s">
        <v>14</v>
      </c>
      <c r="G26" s="4" t="s">
        <v>24</v>
      </c>
      <c r="H26" s="2"/>
    </row>
    <row r="27" spans="1:8" x14ac:dyDescent="0.2">
      <c r="A27" t="s">
        <v>10</v>
      </c>
      <c r="B27">
        <v>1</v>
      </c>
      <c r="C27">
        <f t="shared" ref="C27:G37" si="0">(C9/C$20)*100</f>
        <v>100</v>
      </c>
      <c r="D27">
        <f t="shared" si="0"/>
        <v>0</v>
      </c>
      <c r="E27">
        <f t="shared" si="0"/>
        <v>98.484848484848484</v>
      </c>
      <c r="F27">
        <f t="shared" si="0"/>
        <v>8</v>
      </c>
      <c r="G27">
        <f t="shared" si="0"/>
        <v>4.6511627906976747</v>
      </c>
    </row>
    <row r="28" spans="1:8" x14ac:dyDescent="0.2">
      <c r="A28" t="s">
        <v>9</v>
      </c>
      <c r="B28">
        <v>2</v>
      </c>
      <c r="C28">
        <f t="shared" si="0"/>
        <v>0</v>
      </c>
      <c r="D28">
        <f t="shared" si="0"/>
        <v>1.2820512820512819</v>
      </c>
      <c r="E28">
        <f t="shared" si="0"/>
        <v>1.5151515151515151</v>
      </c>
      <c r="F28">
        <f t="shared" si="0"/>
        <v>0</v>
      </c>
      <c r="G28">
        <f t="shared" si="0"/>
        <v>3.4883720930232558</v>
      </c>
    </row>
    <row r="29" spans="1:8" x14ac:dyDescent="0.2">
      <c r="A29" t="s">
        <v>8</v>
      </c>
      <c r="B29">
        <v>3</v>
      </c>
      <c r="C29">
        <f t="shared" si="0"/>
        <v>0</v>
      </c>
      <c r="D29">
        <f t="shared" si="0"/>
        <v>1.2820512820512819</v>
      </c>
      <c r="E29">
        <f t="shared" si="0"/>
        <v>0</v>
      </c>
      <c r="F29">
        <f t="shared" si="0"/>
        <v>1</v>
      </c>
      <c r="G29">
        <f t="shared" si="0"/>
        <v>0</v>
      </c>
    </row>
    <row r="30" spans="1:8" x14ac:dyDescent="0.2">
      <c r="A30" t="s">
        <v>7</v>
      </c>
      <c r="B30">
        <v>4</v>
      </c>
      <c r="C30">
        <f t="shared" si="0"/>
        <v>0</v>
      </c>
      <c r="D30">
        <f t="shared" si="0"/>
        <v>3.8461538461538463</v>
      </c>
      <c r="E30">
        <f t="shared" si="0"/>
        <v>0</v>
      </c>
      <c r="F30">
        <f t="shared" si="0"/>
        <v>0</v>
      </c>
      <c r="G30">
        <f t="shared" si="0"/>
        <v>1.1627906976744187</v>
      </c>
    </row>
    <row r="31" spans="1:8" x14ac:dyDescent="0.2">
      <c r="A31" t="s">
        <v>6</v>
      </c>
      <c r="B31">
        <v>5</v>
      </c>
      <c r="C31">
        <f t="shared" si="0"/>
        <v>0</v>
      </c>
      <c r="D31">
        <f t="shared" si="0"/>
        <v>10.256410256410255</v>
      </c>
      <c r="E31">
        <f t="shared" si="0"/>
        <v>0</v>
      </c>
      <c r="F31">
        <f t="shared" si="0"/>
        <v>1</v>
      </c>
      <c r="G31">
        <f t="shared" si="0"/>
        <v>0</v>
      </c>
    </row>
    <row r="32" spans="1:8" x14ac:dyDescent="0.2">
      <c r="A32" t="s">
        <v>0</v>
      </c>
      <c r="B32">
        <v>6</v>
      </c>
      <c r="C32">
        <f t="shared" si="0"/>
        <v>0</v>
      </c>
      <c r="D32">
        <f t="shared" si="0"/>
        <v>55.128205128205131</v>
      </c>
      <c r="E32">
        <f t="shared" si="0"/>
        <v>0</v>
      </c>
      <c r="F32">
        <f t="shared" si="0"/>
        <v>0</v>
      </c>
      <c r="G32">
        <f t="shared" si="0"/>
        <v>0</v>
      </c>
    </row>
    <row r="33" spans="1:7" x14ac:dyDescent="0.2">
      <c r="A33" t="s">
        <v>1</v>
      </c>
      <c r="B33">
        <v>7</v>
      </c>
      <c r="C33">
        <f t="shared" si="0"/>
        <v>0</v>
      </c>
      <c r="D33">
        <f t="shared" si="0"/>
        <v>2.5641025641025639</v>
      </c>
      <c r="E33">
        <f t="shared" si="0"/>
        <v>0</v>
      </c>
      <c r="F33">
        <f t="shared" si="0"/>
        <v>30</v>
      </c>
      <c r="G33">
        <f t="shared" si="0"/>
        <v>15.11627906976744</v>
      </c>
    </row>
    <row r="34" spans="1:7" x14ac:dyDescent="0.2">
      <c r="A34" t="s">
        <v>2</v>
      </c>
      <c r="B34">
        <v>8</v>
      </c>
      <c r="C34">
        <f t="shared" si="0"/>
        <v>0</v>
      </c>
      <c r="D34">
        <f t="shared" si="0"/>
        <v>10.256410256410255</v>
      </c>
      <c r="E34">
        <f t="shared" si="0"/>
        <v>0</v>
      </c>
      <c r="F34">
        <f t="shared" si="0"/>
        <v>27</v>
      </c>
      <c r="G34">
        <f t="shared" si="0"/>
        <v>19.767441860465116</v>
      </c>
    </row>
    <row r="35" spans="1:7" x14ac:dyDescent="0.2">
      <c r="A35" t="s">
        <v>3</v>
      </c>
      <c r="B35">
        <v>9</v>
      </c>
      <c r="C35">
        <f t="shared" si="0"/>
        <v>0</v>
      </c>
      <c r="D35">
        <f t="shared" si="0"/>
        <v>8.9743589743589745</v>
      </c>
      <c r="E35">
        <f t="shared" si="0"/>
        <v>0</v>
      </c>
      <c r="F35">
        <f t="shared" si="0"/>
        <v>20</v>
      </c>
      <c r="G35">
        <f t="shared" si="0"/>
        <v>15.11627906976744</v>
      </c>
    </row>
    <row r="36" spans="1:7" x14ac:dyDescent="0.2">
      <c r="A36" t="s">
        <v>4</v>
      </c>
      <c r="B36">
        <v>10</v>
      </c>
      <c r="C36">
        <f t="shared" si="0"/>
        <v>0</v>
      </c>
      <c r="D36">
        <f t="shared" si="0"/>
        <v>2.5641025641025639</v>
      </c>
      <c r="E36">
        <f t="shared" si="0"/>
        <v>0</v>
      </c>
      <c r="F36">
        <f t="shared" si="0"/>
        <v>6</v>
      </c>
      <c r="G36">
        <f t="shared" si="0"/>
        <v>9.3023255813953494</v>
      </c>
    </row>
    <row r="37" spans="1:7" x14ac:dyDescent="0.2">
      <c r="A37" s="3" t="s">
        <v>5</v>
      </c>
      <c r="B37" s="3">
        <v>11</v>
      </c>
      <c r="C37" s="3">
        <f t="shared" si="0"/>
        <v>0</v>
      </c>
      <c r="D37" s="3">
        <f t="shared" si="0"/>
        <v>3.8461538461538463</v>
      </c>
      <c r="E37" s="3">
        <f t="shared" si="0"/>
        <v>0</v>
      </c>
      <c r="F37" s="3">
        <f t="shared" si="0"/>
        <v>7.0000000000000009</v>
      </c>
      <c r="G37" s="3">
        <f t="shared" si="0"/>
        <v>31.395348837209301</v>
      </c>
    </row>
    <row r="38" spans="1:7" x14ac:dyDescent="0.2">
      <c r="A38" s="1"/>
      <c r="B38" s="9" t="s">
        <v>18</v>
      </c>
      <c r="C38" s="1">
        <v>1</v>
      </c>
      <c r="D38" s="1">
        <v>2</v>
      </c>
      <c r="E38" s="1">
        <v>3</v>
      </c>
      <c r="F38" s="1">
        <v>4</v>
      </c>
      <c r="G38" s="1">
        <v>5</v>
      </c>
    </row>
    <row r="39" spans="1:7" x14ac:dyDescent="0.2">
      <c r="A39" s="2"/>
      <c r="B39" s="10"/>
      <c r="C39" s="2">
        <v>1</v>
      </c>
      <c r="D39" s="2">
        <v>2</v>
      </c>
      <c r="E39" s="2">
        <v>3</v>
      </c>
      <c r="F39" s="2">
        <v>4</v>
      </c>
      <c r="G39" s="2">
        <v>5</v>
      </c>
    </row>
    <row r="40" spans="1:7" x14ac:dyDescent="0.2">
      <c r="A40" s="2"/>
      <c r="B40" s="10"/>
      <c r="C40" s="2">
        <v>1</v>
      </c>
      <c r="D40" s="2">
        <v>2</v>
      </c>
      <c r="E40" s="2">
        <v>3</v>
      </c>
      <c r="F40" s="2">
        <v>4</v>
      </c>
      <c r="G40" s="2">
        <v>5</v>
      </c>
    </row>
    <row r="41" spans="1:7" x14ac:dyDescent="0.2">
      <c r="A41" s="2"/>
      <c r="B41" s="10"/>
      <c r="C41" s="2">
        <v>1</v>
      </c>
      <c r="D41" s="2">
        <v>2</v>
      </c>
      <c r="E41" s="2">
        <v>3</v>
      </c>
      <c r="F41" s="2">
        <v>4</v>
      </c>
      <c r="G41" s="2">
        <v>5</v>
      </c>
    </row>
    <row r="42" spans="1:7" x14ac:dyDescent="0.2">
      <c r="A42" s="2"/>
      <c r="B42" s="10"/>
      <c r="C42" s="2">
        <v>1</v>
      </c>
      <c r="D42" s="2">
        <v>2</v>
      </c>
      <c r="E42" s="2">
        <v>3</v>
      </c>
      <c r="F42" s="2">
        <v>4</v>
      </c>
      <c r="G42" s="2">
        <v>5</v>
      </c>
    </row>
    <row r="43" spans="1:7" x14ac:dyDescent="0.2">
      <c r="A43" s="2"/>
      <c r="B43" s="10"/>
      <c r="C43" s="2">
        <v>1</v>
      </c>
      <c r="D43" s="2">
        <v>2</v>
      </c>
      <c r="E43" s="2">
        <v>3</v>
      </c>
      <c r="F43" s="2">
        <v>4</v>
      </c>
      <c r="G43" s="2">
        <v>5</v>
      </c>
    </row>
    <row r="44" spans="1:7" x14ac:dyDescent="0.2">
      <c r="A44" s="2"/>
      <c r="B44" s="10"/>
      <c r="C44" s="2">
        <v>1</v>
      </c>
      <c r="D44" s="2">
        <v>2</v>
      </c>
      <c r="E44" s="2">
        <v>3</v>
      </c>
      <c r="F44" s="2">
        <v>4</v>
      </c>
      <c r="G44" s="2">
        <v>5</v>
      </c>
    </row>
    <row r="45" spans="1:7" x14ac:dyDescent="0.2">
      <c r="A45" s="2"/>
      <c r="B45" s="10"/>
      <c r="C45" s="2">
        <v>1</v>
      </c>
      <c r="D45" s="2">
        <v>2</v>
      </c>
      <c r="E45" s="2">
        <v>3</v>
      </c>
      <c r="F45" s="2">
        <v>4</v>
      </c>
      <c r="G45" s="2">
        <v>5</v>
      </c>
    </row>
    <row r="46" spans="1:7" x14ac:dyDescent="0.2">
      <c r="A46" s="2"/>
      <c r="B46" s="10"/>
      <c r="C46" s="2">
        <v>1</v>
      </c>
      <c r="D46" s="2">
        <v>2</v>
      </c>
      <c r="E46" s="2">
        <v>3</v>
      </c>
      <c r="F46" s="2">
        <v>4</v>
      </c>
      <c r="G46" s="2">
        <v>5</v>
      </c>
    </row>
    <row r="47" spans="1:7" x14ac:dyDescent="0.2">
      <c r="A47" s="2"/>
      <c r="B47" s="10"/>
      <c r="C47" s="2">
        <v>1</v>
      </c>
      <c r="D47" s="2">
        <v>2</v>
      </c>
      <c r="E47" s="2">
        <v>3</v>
      </c>
      <c r="F47" s="2">
        <v>4</v>
      </c>
      <c r="G47" s="2">
        <v>5</v>
      </c>
    </row>
    <row r="48" spans="1:7" x14ac:dyDescent="0.2">
      <c r="A48" s="3"/>
      <c r="B48" s="11"/>
      <c r="C48" s="3">
        <v>1</v>
      </c>
      <c r="D48" s="3">
        <v>2</v>
      </c>
      <c r="E48" s="3">
        <v>3</v>
      </c>
      <c r="F48" s="3">
        <v>4</v>
      </c>
      <c r="G48" s="3">
        <v>5</v>
      </c>
    </row>
  </sheetData>
  <mergeCells count="1">
    <mergeCell ref="B38:B48"/>
  </mergeCells>
  <pageMargins left="0.75" right="0.75" top="1" bottom="1" header="0.5" footer="0.5"/>
  <pageSetup orientation="portrait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B79F7-C9FE-A14A-95BE-41925D2A975B}">
  <dimension ref="A1:H48"/>
  <sheetViews>
    <sheetView topLeftCell="A32" workbookViewId="0">
      <selection activeCell="I17" sqref="I17"/>
    </sheetView>
  </sheetViews>
  <sheetFormatPr baseColWidth="10" defaultRowHeight="16" x14ac:dyDescent="0.2"/>
  <sheetData>
    <row r="1" spans="1:8" x14ac:dyDescent="0.2">
      <c r="A1" t="s">
        <v>25</v>
      </c>
      <c r="B1" t="s">
        <v>26</v>
      </c>
    </row>
    <row r="3" spans="1:8" ht="17" thickBot="1" x14ac:dyDescent="0.25">
      <c r="A3" s="5" t="s">
        <v>15</v>
      </c>
      <c r="B3" s="5"/>
      <c r="C3" s="5"/>
      <c r="D3" s="5"/>
      <c r="E3" s="5"/>
      <c r="F3" s="5"/>
      <c r="G3" s="5"/>
      <c r="H3" s="2"/>
    </row>
    <row r="4" spans="1:8" ht="17" thickTop="1" x14ac:dyDescent="0.2">
      <c r="A4" s="6"/>
      <c r="B4" s="6" t="s">
        <v>32</v>
      </c>
      <c r="C4" s="6">
        <v>1</v>
      </c>
      <c r="D4" s="6">
        <v>2</v>
      </c>
      <c r="E4" s="6">
        <v>3</v>
      </c>
      <c r="F4" s="6">
        <v>4</v>
      </c>
      <c r="G4" s="6">
        <v>5</v>
      </c>
      <c r="H4" s="2"/>
    </row>
    <row r="5" spans="1:8" x14ac:dyDescent="0.2">
      <c r="A5" s="4"/>
      <c r="B5" s="4" t="s">
        <v>12</v>
      </c>
      <c r="C5" s="4" t="s">
        <v>14</v>
      </c>
      <c r="D5" s="4" t="s">
        <v>14</v>
      </c>
      <c r="E5" s="4" t="s">
        <v>13</v>
      </c>
      <c r="F5" s="4" t="s">
        <v>13</v>
      </c>
      <c r="G5" s="4" t="s">
        <v>13</v>
      </c>
      <c r="H5" s="2"/>
    </row>
    <row r="6" spans="1:8" x14ac:dyDescent="0.2">
      <c r="A6" s="4"/>
      <c r="B6" s="4" t="s">
        <v>29</v>
      </c>
      <c r="C6" s="4" t="s">
        <v>11</v>
      </c>
      <c r="D6" s="4" t="s">
        <v>11</v>
      </c>
      <c r="E6" s="4" t="s">
        <v>28</v>
      </c>
      <c r="F6" s="4" t="s">
        <v>38</v>
      </c>
      <c r="G6" s="4" t="s">
        <v>38</v>
      </c>
      <c r="H6" s="2"/>
    </row>
    <row r="7" spans="1:8" x14ac:dyDescent="0.2">
      <c r="A7" s="4"/>
      <c r="B7" s="4" t="s">
        <v>35</v>
      </c>
      <c r="C7" s="4" t="s">
        <v>14</v>
      </c>
      <c r="D7" s="4" t="s">
        <v>24</v>
      </c>
      <c r="E7" s="4" t="s">
        <v>24</v>
      </c>
      <c r="F7" s="4" t="s">
        <v>14</v>
      </c>
      <c r="G7" s="4" t="s">
        <v>24</v>
      </c>
      <c r="H7" s="2"/>
    </row>
    <row r="8" spans="1:8" x14ac:dyDescent="0.2">
      <c r="B8" t="s">
        <v>22</v>
      </c>
      <c r="C8" t="s">
        <v>21</v>
      </c>
      <c r="D8" t="s">
        <v>20</v>
      </c>
      <c r="E8" t="s">
        <v>19</v>
      </c>
      <c r="F8" t="s">
        <v>23</v>
      </c>
      <c r="G8" t="s">
        <v>23</v>
      </c>
    </row>
    <row r="9" spans="1:8" x14ac:dyDescent="0.2">
      <c r="B9" t="s">
        <v>10</v>
      </c>
      <c r="C9">
        <v>52</v>
      </c>
      <c r="D9">
        <v>0</v>
      </c>
      <c r="E9">
        <v>55</v>
      </c>
      <c r="F9">
        <v>23</v>
      </c>
      <c r="G9">
        <v>0</v>
      </c>
    </row>
    <row r="10" spans="1:8" x14ac:dyDescent="0.2">
      <c r="B10" t="s">
        <v>9</v>
      </c>
      <c r="C10">
        <v>0</v>
      </c>
      <c r="D10">
        <v>1</v>
      </c>
      <c r="E10">
        <v>0</v>
      </c>
      <c r="F10">
        <v>16</v>
      </c>
      <c r="G10">
        <v>0</v>
      </c>
    </row>
    <row r="11" spans="1:8" x14ac:dyDescent="0.2">
      <c r="B11" t="s">
        <v>8</v>
      </c>
      <c r="C11">
        <v>0</v>
      </c>
      <c r="D11">
        <v>0</v>
      </c>
      <c r="E11">
        <v>0</v>
      </c>
      <c r="F11">
        <v>12</v>
      </c>
      <c r="G11">
        <v>0</v>
      </c>
    </row>
    <row r="12" spans="1:8" x14ac:dyDescent="0.2">
      <c r="B12" t="s">
        <v>7</v>
      </c>
      <c r="C12">
        <v>0</v>
      </c>
      <c r="D12">
        <v>0</v>
      </c>
      <c r="E12">
        <v>0</v>
      </c>
      <c r="F12">
        <v>2</v>
      </c>
      <c r="G12">
        <v>0</v>
      </c>
    </row>
    <row r="13" spans="1:8" x14ac:dyDescent="0.2">
      <c r="B13" t="s">
        <v>6</v>
      </c>
      <c r="C13">
        <v>0</v>
      </c>
      <c r="D13">
        <v>0</v>
      </c>
      <c r="E13">
        <v>0</v>
      </c>
      <c r="F13">
        <v>0</v>
      </c>
      <c r="G13">
        <v>0</v>
      </c>
    </row>
    <row r="14" spans="1:8" x14ac:dyDescent="0.2">
      <c r="B14" t="s">
        <v>0</v>
      </c>
      <c r="C14">
        <v>0</v>
      </c>
      <c r="D14">
        <v>18</v>
      </c>
      <c r="E14">
        <v>0</v>
      </c>
      <c r="F14">
        <v>0</v>
      </c>
      <c r="G14">
        <v>0</v>
      </c>
    </row>
    <row r="15" spans="1:8" x14ac:dyDescent="0.2">
      <c r="B15" t="s">
        <v>1</v>
      </c>
      <c r="C15">
        <v>0</v>
      </c>
      <c r="D15">
        <v>11</v>
      </c>
      <c r="E15">
        <v>0</v>
      </c>
      <c r="F15">
        <v>0</v>
      </c>
      <c r="G15">
        <v>1</v>
      </c>
    </row>
    <row r="16" spans="1:8" x14ac:dyDescent="0.2">
      <c r="B16" t="s">
        <v>2</v>
      </c>
      <c r="C16">
        <v>0</v>
      </c>
      <c r="D16">
        <v>5</v>
      </c>
      <c r="E16">
        <v>0</v>
      </c>
      <c r="F16">
        <v>3</v>
      </c>
      <c r="G16">
        <v>12</v>
      </c>
    </row>
    <row r="17" spans="1:8" x14ac:dyDescent="0.2">
      <c r="B17" t="s">
        <v>3</v>
      </c>
      <c r="C17">
        <v>0</v>
      </c>
      <c r="D17">
        <v>10</v>
      </c>
      <c r="E17">
        <v>0</v>
      </c>
      <c r="F17">
        <v>0</v>
      </c>
      <c r="G17">
        <v>24</v>
      </c>
    </row>
    <row r="18" spans="1:8" x14ac:dyDescent="0.2">
      <c r="B18" t="s">
        <v>4</v>
      </c>
      <c r="C18">
        <v>0</v>
      </c>
      <c r="D18">
        <v>0</v>
      </c>
      <c r="E18">
        <v>0</v>
      </c>
      <c r="F18">
        <v>0</v>
      </c>
      <c r="G18">
        <v>12</v>
      </c>
    </row>
    <row r="19" spans="1:8" x14ac:dyDescent="0.2">
      <c r="B19" t="s">
        <v>5</v>
      </c>
      <c r="C19">
        <v>0</v>
      </c>
      <c r="D19">
        <v>1</v>
      </c>
      <c r="E19">
        <v>0</v>
      </c>
      <c r="F19">
        <v>0</v>
      </c>
      <c r="G19">
        <v>33</v>
      </c>
    </row>
    <row r="20" spans="1:8" x14ac:dyDescent="0.2">
      <c r="A20" s="3"/>
      <c r="B20" s="3" t="s">
        <v>17</v>
      </c>
      <c r="C20" s="3">
        <f>SUM(C9:C19)</f>
        <v>52</v>
      </c>
      <c r="D20" s="3">
        <f>SUM(D9:D19)</f>
        <v>46</v>
      </c>
      <c r="E20" s="3">
        <f>SUM(E9:E19)</f>
        <v>55</v>
      </c>
      <c r="F20" s="3">
        <f>SUM(F9:F19)</f>
        <v>56</v>
      </c>
      <c r="G20" s="3">
        <f>SUM(G9:G19)</f>
        <v>82</v>
      </c>
    </row>
    <row r="22" spans="1:8" ht="17" thickBot="1" x14ac:dyDescent="0.25">
      <c r="A22" s="5" t="s">
        <v>16</v>
      </c>
      <c r="B22" s="5"/>
      <c r="C22" s="5"/>
      <c r="D22" s="5"/>
      <c r="E22" s="5"/>
      <c r="F22" s="5"/>
      <c r="G22" s="5"/>
      <c r="H22" s="2"/>
    </row>
    <row r="23" spans="1:8" ht="17" thickTop="1" x14ac:dyDescent="0.2">
      <c r="A23" s="6"/>
      <c r="B23" s="6" t="s">
        <v>32</v>
      </c>
      <c r="C23" s="6">
        <v>1</v>
      </c>
      <c r="D23" s="6">
        <v>2</v>
      </c>
      <c r="E23" s="6">
        <v>3</v>
      </c>
      <c r="F23" s="6">
        <v>4</v>
      </c>
      <c r="G23" s="6">
        <v>5</v>
      </c>
      <c r="H23" s="2"/>
    </row>
    <row r="24" spans="1:8" x14ac:dyDescent="0.2">
      <c r="A24" s="4"/>
      <c r="B24" s="4" t="s">
        <v>12</v>
      </c>
      <c r="C24" s="4" t="s">
        <v>14</v>
      </c>
      <c r="D24" s="4" t="s">
        <v>14</v>
      </c>
      <c r="E24" s="4" t="s">
        <v>13</v>
      </c>
      <c r="F24" s="4" t="s">
        <v>13</v>
      </c>
      <c r="G24" s="4" t="s">
        <v>13</v>
      </c>
      <c r="H24" s="2"/>
    </row>
    <row r="25" spans="1:8" x14ac:dyDescent="0.2">
      <c r="A25" s="4"/>
      <c r="B25" s="4" t="s">
        <v>29</v>
      </c>
      <c r="C25" s="4" t="s">
        <v>11</v>
      </c>
      <c r="D25" s="4" t="s">
        <v>11</v>
      </c>
      <c r="E25" s="4" t="s">
        <v>28</v>
      </c>
      <c r="F25" s="4" t="s">
        <v>27</v>
      </c>
      <c r="G25" s="4" t="s">
        <v>27</v>
      </c>
      <c r="H25" s="2"/>
    </row>
    <row r="26" spans="1:8" x14ac:dyDescent="0.2">
      <c r="A26" s="4"/>
      <c r="B26" s="4" t="s">
        <v>35</v>
      </c>
      <c r="C26" s="4" t="s">
        <v>14</v>
      </c>
      <c r="D26" s="4" t="s">
        <v>24</v>
      </c>
      <c r="E26" s="4" t="s">
        <v>24</v>
      </c>
      <c r="F26" s="4" t="s">
        <v>14</v>
      </c>
      <c r="G26" s="4" t="s">
        <v>24</v>
      </c>
      <c r="H26" s="2"/>
    </row>
    <row r="27" spans="1:8" x14ac:dyDescent="0.2">
      <c r="A27" t="s">
        <v>10</v>
      </c>
      <c r="B27">
        <v>1</v>
      </c>
      <c r="C27">
        <f t="shared" ref="C27:G37" si="0">(C9/C$20)*100</f>
        <v>100</v>
      </c>
      <c r="D27">
        <f t="shared" si="0"/>
        <v>0</v>
      </c>
      <c r="E27">
        <f t="shared" si="0"/>
        <v>100</v>
      </c>
      <c r="F27">
        <f t="shared" si="0"/>
        <v>41.071428571428569</v>
      </c>
      <c r="G27">
        <f t="shared" si="0"/>
        <v>0</v>
      </c>
    </row>
    <row r="28" spans="1:8" x14ac:dyDescent="0.2">
      <c r="A28" t="s">
        <v>9</v>
      </c>
      <c r="B28">
        <v>2</v>
      </c>
      <c r="C28">
        <f t="shared" si="0"/>
        <v>0</v>
      </c>
      <c r="D28">
        <f t="shared" si="0"/>
        <v>2.1739130434782608</v>
      </c>
      <c r="E28">
        <f t="shared" si="0"/>
        <v>0</v>
      </c>
      <c r="F28">
        <f t="shared" si="0"/>
        <v>28.571428571428569</v>
      </c>
      <c r="G28">
        <f t="shared" si="0"/>
        <v>0</v>
      </c>
    </row>
    <row r="29" spans="1:8" x14ac:dyDescent="0.2">
      <c r="A29" t="s">
        <v>8</v>
      </c>
      <c r="B29">
        <v>3</v>
      </c>
      <c r="C29">
        <f t="shared" si="0"/>
        <v>0</v>
      </c>
      <c r="D29">
        <f t="shared" si="0"/>
        <v>0</v>
      </c>
      <c r="E29">
        <f t="shared" si="0"/>
        <v>0</v>
      </c>
      <c r="F29">
        <f t="shared" si="0"/>
        <v>21.428571428571427</v>
      </c>
      <c r="G29">
        <f t="shared" si="0"/>
        <v>0</v>
      </c>
    </row>
    <row r="30" spans="1:8" x14ac:dyDescent="0.2">
      <c r="A30" t="s">
        <v>7</v>
      </c>
      <c r="B30">
        <v>4</v>
      </c>
      <c r="C30">
        <f t="shared" si="0"/>
        <v>0</v>
      </c>
      <c r="D30">
        <f t="shared" si="0"/>
        <v>0</v>
      </c>
      <c r="E30">
        <f t="shared" si="0"/>
        <v>0</v>
      </c>
      <c r="F30">
        <f t="shared" si="0"/>
        <v>3.5714285714285712</v>
      </c>
      <c r="G30">
        <f t="shared" si="0"/>
        <v>0</v>
      </c>
    </row>
    <row r="31" spans="1:8" x14ac:dyDescent="0.2">
      <c r="A31" t="s">
        <v>6</v>
      </c>
      <c r="B31">
        <v>5</v>
      </c>
      <c r="C31">
        <f t="shared" si="0"/>
        <v>0</v>
      </c>
      <c r="D31">
        <f t="shared" si="0"/>
        <v>0</v>
      </c>
      <c r="E31">
        <f t="shared" si="0"/>
        <v>0</v>
      </c>
      <c r="F31">
        <f t="shared" si="0"/>
        <v>0</v>
      </c>
      <c r="G31">
        <f t="shared" si="0"/>
        <v>0</v>
      </c>
    </row>
    <row r="32" spans="1:8" x14ac:dyDescent="0.2">
      <c r="A32" t="s">
        <v>0</v>
      </c>
      <c r="B32">
        <v>6</v>
      </c>
      <c r="C32">
        <f t="shared" si="0"/>
        <v>0</v>
      </c>
      <c r="D32">
        <f t="shared" si="0"/>
        <v>39.130434782608695</v>
      </c>
      <c r="E32">
        <f t="shared" si="0"/>
        <v>0</v>
      </c>
      <c r="F32">
        <f t="shared" si="0"/>
        <v>0</v>
      </c>
      <c r="G32">
        <f t="shared" si="0"/>
        <v>0</v>
      </c>
    </row>
    <row r="33" spans="1:7" x14ac:dyDescent="0.2">
      <c r="A33" t="s">
        <v>1</v>
      </c>
      <c r="B33">
        <v>7</v>
      </c>
      <c r="C33">
        <f t="shared" si="0"/>
        <v>0</v>
      </c>
      <c r="D33">
        <f t="shared" si="0"/>
        <v>23.913043478260871</v>
      </c>
      <c r="E33">
        <f t="shared" si="0"/>
        <v>0</v>
      </c>
      <c r="F33">
        <f t="shared" si="0"/>
        <v>0</v>
      </c>
      <c r="G33">
        <f t="shared" si="0"/>
        <v>1.2195121951219512</v>
      </c>
    </row>
    <row r="34" spans="1:7" x14ac:dyDescent="0.2">
      <c r="A34" t="s">
        <v>2</v>
      </c>
      <c r="B34">
        <v>8</v>
      </c>
      <c r="C34">
        <f t="shared" si="0"/>
        <v>0</v>
      </c>
      <c r="D34">
        <f t="shared" si="0"/>
        <v>10.869565217391305</v>
      </c>
      <c r="E34">
        <f t="shared" si="0"/>
        <v>0</v>
      </c>
      <c r="F34">
        <f t="shared" si="0"/>
        <v>5.3571428571428568</v>
      </c>
      <c r="G34">
        <f t="shared" si="0"/>
        <v>14.634146341463413</v>
      </c>
    </row>
    <row r="35" spans="1:7" x14ac:dyDescent="0.2">
      <c r="A35" t="s">
        <v>3</v>
      </c>
      <c r="B35">
        <v>9</v>
      </c>
      <c r="C35">
        <f t="shared" si="0"/>
        <v>0</v>
      </c>
      <c r="D35">
        <f t="shared" si="0"/>
        <v>21.739130434782609</v>
      </c>
      <c r="E35">
        <f t="shared" si="0"/>
        <v>0</v>
      </c>
      <c r="F35">
        <f t="shared" si="0"/>
        <v>0</v>
      </c>
      <c r="G35">
        <f t="shared" si="0"/>
        <v>29.268292682926827</v>
      </c>
    </row>
    <row r="36" spans="1:7" x14ac:dyDescent="0.2">
      <c r="A36" t="s">
        <v>4</v>
      </c>
      <c r="B36">
        <v>10</v>
      </c>
      <c r="C36">
        <f t="shared" si="0"/>
        <v>0</v>
      </c>
      <c r="D36">
        <f t="shared" si="0"/>
        <v>0</v>
      </c>
      <c r="E36">
        <f t="shared" si="0"/>
        <v>0</v>
      </c>
      <c r="F36">
        <f t="shared" si="0"/>
        <v>0</v>
      </c>
      <c r="G36">
        <f t="shared" si="0"/>
        <v>14.634146341463413</v>
      </c>
    </row>
    <row r="37" spans="1:7" x14ac:dyDescent="0.2">
      <c r="A37" s="3" t="s">
        <v>5</v>
      </c>
      <c r="B37" s="3">
        <v>11</v>
      </c>
      <c r="C37" s="3">
        <f t="shared" si="0"/>
        <v>0</v>
      </c>
      <c r="D37" s="3">
        <f t="shared" si="0"/>
        <v>2.1739130434782608</v>
      </c>
      <c r="E37" s="3">
        <f t="shared" si="0"/>
        <v>0</v>
      </c>
      <c r="F37" s="3">
        <f t="shared" si="0"/>
        <v>0</v>
      </c>
      <c r="G37" s="3">
        <f t="shared" si="0"/>
        <v>40.243902439024396</v>
      </c>
    </row>
    <row r="38" spans="1:7" x14ac:dyDescent="0.2">
      <c r="A38" s="1"/>
      <c r="B38" s="9" t="s">
        <v>18</v>
      </c>
      <c r="C38" s="1">
        <v>1</v>
      </c>
      <c r="D38" s="1">
        <v>2</v>
      </c>
      <c r="E38" s="1">
        <v>3</v>
      </c>
      <c r="F38" s="1">
        <v>4</v>
      </c>
      <c r="G38" s="1">
        <v>5</v>
      </c>
    </row>
    <row r="39" spans="1:7" x14ac:dyDescent="0.2">
      <c r="A39" s="2"/>
      <c r="B39" s="10"/>
      <c r="C39" s="2">
        <v>1</v>
      </c>
      <c r="D39" s="2">
        <v>2</v>
      </c>
      <c r="E39" s="2">
        <v>3</v>
      </c>
      <c r="F39" s="2">
        <v>4</v>
      </c>
      <c r="G39" s="2">
        <v>5</v>
      </c>
    </row>
    <row r="40" spans="1:7" x14ac:dyDescent="0.2">
      <c r="A40" s="2"/>
      <c r="B40" s="10"/>
      <c r="C40" s="2">
        <v>1</v>
      </c>
      <c r="D40" s="2">
        <v>2</v>
      </c>
      <c r="E40" s="2">
        <v>3</v>
      </c>
      <c r="F40" s="2">
        <v>4</v>
      </c>
      <c r="G40" s="2">
        <v>5</v>
      </c>
    </row>
    <row r="41" spans="1:7" x14ac:dyDescent="0.2">
      <c r="A41" s="2"/>
      <c r="B41" s="10"/>
      <c r="C41" s="2">
        <v>1</v>
      </c>
      <c r="D41" s="2">
        <v>2</v>
      </c>
      <c r="E41" s="2">
        <v>3</v>
      </c>
      <c r="F41" s="2">
        <v>4</v>
      </c>
      <c r="G41" s="2">
        <v>5</v>
      </c>
    </row>
    <row r="42" spans="1:7" x14ac:dyDescent="0.2">
      <c r="A42" s="2"/>
      <c r="B42" s="10"/>
      <c r="C42" s="2">
        <v>1</v>
      </c>
      <c r="D42" s="2">
        <v>2</v>
      </c>
      <c r="E42" s="2">
        <v>3</v>
      </c>
      <c r="F42" s="2">
        <v>4</v>
      </c>
      <c r="G42" s="2">
        <v>5</v>
      </c>
    </row>
    <row r="43" spans="1:7" x14ac:dyDescent="0.2">
      <c r="A43" s="2"/>
      <c r="B43" s="10"/>
      <c r="C43" s="2">
        <v>1</v>
      </c>
      <c r="D43" s="2">
        <v>2</v>
      </c>
      <c r="E43" s="2">
        <v>3</v>
      </c>
      <c r="F43" s="2">
        <v>4</v>
      </c>
      <c r="G43" s="2">
        <v>5</v>
      </c>
    </row>
    <row r="44" spans="1:7" x14ac:dyDescent="0.2">
      <c r="A44" s="2"/>
      <c r="B44" s="10"/>
      <c r="C44" s="2">
        <v>1</v>
      </c>
      <c r="D44" s="2">
        <v>2</v>
      </c>
      <c r="E44" s="2">
        <v>3</v>
      </c>
      <c r="F44" s="2">
        <v>4</v>
      </c>
      <c r="G44" s="2">
        <v>5</v>
      </c>
    </row>
    <row r="45" spans="1:7" x14ac:dyDescent="0.2">
      <c r="A45" s="2"/>
      <c r="B45" s="10"/>
      <c r="C45" s="2">
        <v>1</v>
      </c>
      <c r="D45" s="2">
        <v>2</v>
      </c>
      <c r="E45" s="2">
        <v>3</v>
      </c>
      <c r="F45" s="2">
        <v>4</v>
      </c>
      <c r="G45" s="2">
        <v>5</v>
      </c>
    </row>
    <row r="46" spans="1:7" x14ac:dyDescent="0.2">
      <c r="A46" s="2"/>
      <c r="B46" s="10"/>
      <c r="C46" s="2">
        <v>1</v>
      </c>
      <c r="D46" s="2">
        <v>2</v>
      </c>
      <c r="E46" s="2">
        <v>3</v>
      </c>
      <c r="F46" s="2">
        <v>4</v>
      </c>
      <c r="G46" s="2">
        <v>5</v>
      </c>
    </row>
    <row r="47" spans="1:7" x14ac:dyDescent="0.2">
      <c r="A47" s="2"/>
      <c r="B47" s="10"/>
      <c r="C47" s="2">
        <v>1</v>
      </c>
      <c r="D47" s="2">
        <v>2</v>
      </c>
      <c r="E47" s="2">
        <v>3</v>
      </c>
      <c r="F47" s="2">
        <v>4</v>
      </c>
      <c r="G47" s="2">
        <v>5</v>
      </c>
    </row>
    <row r="48" spans="1:7" x14ac:dyDescent="0.2">
      <c r="A48" s="3"/>
      <c r="B48" s="11"/>
      <c r="C48" s="3">
        <v>1</v>
      </c>
      <c r="D48" s="3">
        <v>2</v>
      </c>
      <c r="E48" s="3">
        <v>3</v>
      </c>
      <c r="F48" s="3">
        <v>4</v>
      </c>
      <c r="G48" s="3">
        <v>5</v>
      </c>
    </row>
  </sheetData>
  <mergeCells count="1">
    <mergeCell ref="B38:B48"/>
  </mergeCells>
  <pageMargins left="0.75" right="0.75" top="1" bottom="1" header="0.5" footer="0.5"/>
  <pageSetup orientation="portrait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BADDA-C684-3240-B8CE-A0536575C05C}">
  <dimension ref="A1:N48"/>
  <sheetViews>
    <sheetView topLeftCell="C40" workbookViewId="0">
      <selection activeCell="I17" sqref="I17"/>
    </sheetView>
  </sheetViews>
  <sheetFormatPr baseColWidth="10" defaultRowHeight="16" x14ac:dyDescent="0.2"/>
  <sheetData>
    <row r="1" spans="1:14" x14ac:dyDescent="0.2">
      <c r="A1" t="s">
        <v>25</v>
      </c>
      <c r="C1" t="s">
        <v>26</v>
      </c>
      <c r="K1" s="2"/>
      <c r="L1" s="2"/>
      <c r="M1" s="2"/>
      <c r="N1" s="2"/>
    </row>
    <row r="2" spans="1:14" x14ac:dyDescent="0.2">
      <c r="K2" s="2"/>
      <c r="L2" s="2"/>
      <c r="M2" s="2"/>
      <c r="N2" s="2"/>
    </row>
    <row r="3" spans="1:14" ht="17" thickBot="1" x14ac:dyDescent="0.25">
      <c r="A3" s="5" t="s">
        <v>15</v>
      </c>
      <c r="B3" s="5"/>
      <c r="C3" s="5"/>
      <c r="D3" s="5"/>
      <c r="E3" s="5"/>
      <c r="F3" s="5"/>
      <c r="G3" s="5"/>
      <c r="H3" s="5"/>
      <c r="I3" s="5"/>
      <c r="J3" s="5"/>
      <c r="K3" s="2"/>
      <c r="L3" s="2"/>
      <c r="M3" s="2"/>
      <c r="N3" s="2"/>
    </row>
    <row r="4" spans="1:14" ht="17" thickTop="1" x14ac:dyDescent="0.2">
      <c r="A4" s="6"/>
      <c r="B4" s="3" t="s">
        <v>32</v>
      </c>
      <c r="C4" s="6">
        <v>1</v>
      </c>
      <c r="D4" s="6">
        <v>2</v>
      </c>
      <c r="E4" s="6">
        <v>3</v>
      </c>
      <c r="F4" s="6">
        <v>4</v>
      </c>
      <c r="G4" s="6">
        <v>5</v>
      </c>
      <c r="H4" s="6">
        <v>6</v>
      </c>
      <c r="I4" s="8">
        <v>7</v>
      </c>
      <c r="J4" s="8">
        <v>8</v>
      </c>
      <c r="K4" s="7"/>
      <c r="L4" s="7"/>
      <c r="M4" s="7"/>
      <c r="N4" s="7"/>
    </row>
    <row r="5" spans="1:14" x14ac:dyDescent="0.2">
      <c r="A5" s="4"/>
      <c r="B5" s="3" t="s">
        <v>12</v>
      </c>
      <c r="C5" s="4" t="s">
        <v>14</v>
      </c>
      <c r="D5" s="3" t="s">
        <v>14</v>
      </c>
      <c r="E5" s="3" t="s">
        <v>13</v>
      </c>
      <c r="F5" s="3" t="s">
        <v>13</v>
      </c>
      <c r="G5" s="3" t="s">
        <v>13</v>
      </c>
      <c r="H5" s="3" t="s">
        <v>13</v>
      </c>
      <c r="I5" s="3" t="s">
        <v>13</v>
      </c>
      <c r="J5" s="3" t="s">
        <v>13</v>
      </c>
      <c r="K5" s="2"/>
      <c r="L5" s="2"/>
      <c r="M5" s="2"/>
      <c r="N5" s="2"/>
    </row>
    <row r="6" spans="1:14" x14ac:dyDescent="0.2">
      <c r="A6" s="4"/>
      <c r="B6" s="4" t="s">
        <v>29</v>
      </c>
      <c r="C6" s="4" t="s">
        <v>14</v>
      </c>
      <c r="D6" s="4" t="s">
        <v>14</v>
      </c>
      <c r="E6" s="4" t="s">
        <v>14</v>
      </c>
      <c r="F6" s="4" t="s">
        <v>14</v>
      </c>
      <c r="G6" s="4" t="s">
        <v>33</v>
      </c>
      <c r="H6" s="4" t="s">
        <v>33</v>
      </c>
      <c r="I6" s="4" t="s">
        <v>34</v>
      </c>
      <c r="J6" s="4" t="s">
        <v>34</v>
      </c>
      <c r="K6" s="2"/>
      <c r="L6" s="2"/>
      <c r="M6" s="2"/>
      <c r="N6" s="2"/>
    </row>
    <row r="7" spans="1:14" x14ac:dyDescent="0.2">
      <c r="A7" s="4"/>
      <c r="B7" s="4" t="s">
        <v>35</v>
      </c>
      <c r="C7" s="4" t="s">
        <v>14</v>
      </c>
      <c r="D7" s="4" t="s">
        <v>24</v>
      </c>
      <c r="E7" s="4" t="s">
        <v>14</v>
      </c>
      <c r="F7" s="4" t="s">
        <v>24</v>
      </c>
      <c r="G7" s="4" t="s">
        <v>14</v>
      </c>
      <c r="H7" s="4" t="s">
        <v>24</v>
      </c>
      <c r="I7" s="4"/>
      <c r="J7" s="4"/>
      <c r="K7" s="2"/>
      <c r="L7" s="2"/>
      <c r="M7" s="2"/>
      <c r="N7" s="2"/>
    </row>
    <row r="8" spans="1:14" x14ac:dyDescent="0.2">
      <c r="B8" t="s">
        <v>10</v>
      </c>
      <c r="C8">
        <f>4+7+5+129+27+12+21+178</f>
        <v>383</v>
      </c>
      <c r="D8">
        <v>6</v>
      </c>
      <c r="E8">
        <f>96+47</f>
        <v>143</v>
      </c>
      <c r="F8">
        <v>132</v>
      </c>
      <c r="G8">
        <f>56+47+61</f>
        <v>164</v>
      </c>
      <c r="H8">
        <v>41</v>
      </c>
      <c r="I8">
        <v>95</v>
      </c>
      <c r="J8">
        <v>83</v>
      </c>
      <c r="K8" s="2"/>
      <c r="L8" s="2"/>
      <c r="M8" s="2"/>
      <c r="N8" s="2"/>
    </row>
    <row r="9" spans="1:14" x14ac:dyDescent="0.2">
      <c r="B9" t="s">
        <v>9</v>
      </c>
      <c r="C9">
        <v>0</v>
      </c>
      <c r="D9">
        <v>3</v>
      </c>
      <c r="E9">
        <v>0</v>
      </c>
      <c r="F9">
        <v>2</v>
      </c>
      <c r="G9">
        <v>4</v>
      </c>
      <c r="H9">
        <v>14</v>
      </c>
      <c r="I9">
        <v>0</v>
      </c>
      <c r="J9">
        <v>0</v>
      </c>
      <c r="K9" s="2"/>
      <c r="L9" s="2"/>
      <c r="M9" s="2"/>
      <c r="N9" s="2"/>
    </row>
    <row r="10" spans="1:14" x14ac:dyDescent="0.2">
      <c r="B10" t="s">
        <v>8</v>
      </c>
      <c r="C10">
        <v>0</v>
      </c>
      <c r="D10">
        <v>1</v>
      </c>
      <c r="E10">
        <v>0</v>
      </c>
      <c r="F10">
        <v>0</v>
      </c>
      <c r="G10">
        <v>0</v>
      </c>
      <c r="H10">
        <v>15</v>
      </c>
      <c r="I10">
        <v>0</v>
      </c>
      <c r="J10">
        <v>1</v>
      </c>
      <c r="K10" s="2"/>
      <c r="L10" s="2"/>
      <c r="M10" s="2"/>
      <c r="N10" s="2"/>
    </row>
    <row r="11" spans="1:14" x14ac:dyDescent="0.2">
      <c r="B11" t="s">
        <v>7</v>
      </c>
      <c r="C11">
        <v>0</v>
      </c>
      <c r="D11">
        <v>5</v>
      </c>
      <c r="E11">
        <v>0</v>
      </c>
      <c r="F11">
        <v>0</v>
      </c>
      <c r="G11">
        <v>0</v>
      </c>
      <c r="H11">
        <v>17</v>
      </c>
      <c r="I11">
        <v>0</v>
      </c>
      <c r="J11">
        <v>0</v>
      </c>
      <c r="K11" s="2"/>
      <c r="L11" s="2"/>
      <c r="M11" s="2"/>
      <c r="N11" s="2"/>
    </row>
    <row r="12" spans="1:14" x14ac:dyDescent="0.2">
      <c r="B12" t="s">
        <v>6</v>
      </c>
      <c r="C12">
        <v>0</v>
      </c>
      <c r="D12">
        <v>13</v>
      </c>
      <c r="E12">
        <v>0</v>
      </c>
      <c r="F12">
        <v>0</v>
      </c>
      <c r="G12">
        <v>0</v>
      </c>
      <c r="H12">
        <v>13</v>
      </c>
      <c r="I12">
        <v>0</v>
      </c>
      <c r="J12">
        <v>0</v>
      </c>
      <c r="K12" s="2"/>
      <c r="L12" s="2"/>
      <c r="M12" s="2"/>
      <c r="N12" s="2"/>
    </row>
    <row r="13" spans="1:14" x14ac:dyDescent="0.2">
      <c r="B13" t="s">
        <v>0</v>
      </c>
      <c r="C13">
        <v>0</v>
      </c>
      <c r="D13">
        <v>77</v>
      </c>
      <c r="E13">
        <v>0</v>
      </c>
      <c r="F13">
        <v>0</v>
      </c>
      <c r="G13">
        <v>0</v>
      </c>
      <c r="H13">
        <v>10</v>
      </c>
      <c r="I13">
        <v>0</v>
      </c>
      <c r="J13">
        <v>0</v>
      </c>
      <c r="K13" s="2"/>
      <c r="L13" s="2"/>
      <c r="M13" s="2"/>
      <c r="N13" s="2"/>
    </row>
    <row r="14" spans="1:14" x14ac:dyDescent="0.2">
      <c r="B14" t="s">
        <v>1</v>
      </c>
      <c r="C14">
        <v>0</v>
      </c>
      <c r="D14">
        <v>1</v>
      </c>
      <c r="E14">
        <v>0</v>
      </c>
      <c r="F14">
        <v>0</v>
      </c>
      <c r="G14">
        <v>0</v>
      </c>
      <c r="H14">
        <v>19</v>
      </c>
      <c r="I14">
        <v>0</v>
      </c>
      <c r="J14">
        <v>0</v>
      </c>
      <c r="K14" s="2"/>
      <c r="L14" s="2"/>
      <c r="M14" s="2"/>
      <c r="N14" s="2"/>
    </row>
    <row r="15" spans="1:14" x14ac:dyDescent="0.2">
      <c r="B15" t="s">
        <v>2</v>
      </c>
      <c r="C15">
        <v>0</v>
      </c>
      <c r="D15">
        <v>3</v>
      </c>
      <c r="E15">
        <v>0</v>
      </c>
      <c r="F15">
        <v>0</v>
      </c>
      <c r="G15">
        <v>0</v>
      </c>
      <c r="H15">
        <v>14</v>
      </c>
      <c r="I15">
        <v>0</v>
      </c>
      <c r="J15">
        <v>0</v>
      </c>
      <c r="K15" s="2"/>
      <c r="L15" s="2"/>
      <c r="M15" s="2"/>
      <c r="N15" s="2"/>
    </row>
    <row r="16" spans="1:14" x14ac:dyDescent="0.2">
      <c r="B16" t="s">
        <v>3</v>
      </c>
      <c r="C16">
        <v>0</v>
      </c>
      <c r="D16">
        <v>0</v>
      </c>
      <c r="E16">
        <v>0</v>
      </c>
      <c r="F16">
        <v>0</v>
      </c>
      <c r="G16">
        <v>0</v>
      </c>
      <c r="H16">
        <v>6</v>
      </c>
      <c r="I16">
        <v>0</v>
      </c>
      <c r="J16">
        <v>0</v>
      </c>
      <c r="K16" s="2"/>
      <c r="L16" s="2"/>
      <c r="M16" s="2"/>
      <c r="N16" s="2"/>
    </row>
    <row r="17" spans="1:14" x14ac:dyDescent="0.2">
      <c r="B17" t="s">
        <v>4</v>
      </c>
      <c r="C17">
        <v>0</v>
      </c>
      <c r="D17">
        <v>0</v>
      </c>
      <c r="E17">
        <v>0</v>
      </c>
      <c r="F17">
        <v>0</v>
      </c>
      <c r="G17">
        <v>0</v>
      </c>
      <c r="H17">
        <v>9</v>
      </c>
      <c r="I17">
        <v>0</v>
      </c>
      <c r="J17">
        <v>0</v>
      </c>
      <c r="K17" s="2"/>
      <c r="L17" s="2"/>
      <c r="M17" s="2"/>
      <c r="N17" s="2"/>
    </row>
    <row r="18" spans="1:14" x14ac:dyDescent="0.2">
      <c r="B18" t="s">
        <v>5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 s="2"/>
      <c r="L18" s="2"/>
      <c r="M18" s="2"/>
      <c r="N18" s="2"/>
    </row>
    <row r="19" spans="1:14" x14ac:dyDescent="0.2">
      <c r="A19" s="3"/>
      <c r="B19" s="3" t="s">
        <v>36</v>
      </c>
      <c r="C19" s="3">
        <f t="shared" ref="C19:J19" si="0">SUM(C8:C18)</f>
        <v>383</v>
      </c>
      <c r="D19" s="3">
        <f t="shared" si="0"/>
        <v>109</v>
      </c>
      <c r="E19" s="3">
        <f t="shared" si="0"/>
        <v>143</v>
      </c>
      <c r="F19" s="3">
        <f t="shared" si="0"/>
        <v>134</v>
      </c>
      <c r="G19" s="3">
        <f t="shared" si="0"/>
        <v>168</v>
      </c>
      <c r="H19" s="3">
        <f t="shared" si="0"/>
        <v>158</v>
      </c>
      <c r="I19" s="3">
        <f t="shared" si="0"/>
        <v>95</v>
      </c>
      <c r="J19" s="3">
        <f t="shared" si="0"/>
        <v>84</v>
      </c>
      <c r="K19" s="2"/>
      <c r="L19" s="2"/>
      <c r="M19" s="2"/>
      <c r="N19" s="2"/>
    </row>
    <row r="20" spans="1:14" x14ac:dyDescent="0.2">
      <c r="K20" s="2"/>
      <c r="L20" s="2"/>
      <c r="M20" s="2"/>
      <c r="N20" s="2"/>
    </row>
    <row r="21" spans="1:14" ht="17" thickBot="1" x14ac:dyDescent="0.25">
      <c r="A21" s="5" t="s">
        <v>16</v>
      </c>
      <c r="B21" s="5"/>
      <c r="C21" s="5"/>
      <c r="D21" s="5"/>
      <c r="E21" s="5"/>
      <c r="F21" s="5"/>
      <c r="G21" s="5"/>
      <c r="H21" s="5"/>
      <c r="I21" s="5"/>
      <c r="J21" s="5"/>
      <c r="K21" s="2"/>
      <c r="L21" s="2"/>
      <c r="M21" s="2"/>
      <c r="N21" s="2"/>
    </row>
    <row r="22" spans="1:14" ht="17" thickTop="1" x14ac:dyDescent="0.2">
      <c r="A22" s="6"/>
      <c r="B22" s="6"/>
      <c r="C22" s="6" t="s">
        <v>32</v>
      </c>
      <c r="D22" s="6">
        <v>1</v>
      </c>
      <c r="E22" s="6">
        <v>2</v>
      </c>
      <c r="F22" s="6">
        <v>3</v>
      </c>
      <c r="G22" s="6">
        <v>4</v>
      </c>
      <c r="H22" s="6">
        <v>5</v>
      </c>
      <c r="I22" s="8">
        <v>6</v>
      </c>
      <c r="J22" s="8">
        <v>7</v>
      </c>
      <c r="K22" s="7"/>
      <c r="L22" s="7"/>
      <c r="M22" s="7"/>
      <c r="N22" s="7"/>
    </row>
    <row r="23" spans="1:14" x14ac:dyDescent="0.2">
      <c r="A23" s="3"/>
      <c r="B23" s="3"/>
      <c r="C23" s="3" t="s">
        <v>12</v>
      </c>
      <c r="D23" s="3" t="s">
        <v>14</v>
      </c>
      <c r="E23" s="3" t="s">
        <v>14</v>
      </c>
      <c r="F23" s="3" t="s">
        <v>13</v>
      </c>
      <c r="G23" s="3" t="s">
        <v>13</v>
      </c>
      <c r="H23" s="3" t="s">
        <v>13</v>
      </c>
      <c r="I23" s="2"/>
      <c r="K23" s="2"/>
      <c r="L23" s="2"/>
      <c r="M23" s="2"/>
      <c r="N23" s="2"/>
    </row>
    <row r="24" spans="1:14" x14ac:dyDescent="0.2">
      <c r="A24" s="4"/>
      <c r="B24" s="4"/>
      <c r="C24" s="4" t="s">
        <v>29</v>
      </c>
      <c r="D24" s="4" t="s">
        <v>11</v>
      </c>
      <c r="E24" s="4" t="s">
        <v>11</v>
      </c>
      <c r="F24" s="4" t="s">
        <v>28</v>
      </c>
      <c r="G24" s="4" t="s">
        <v>33</v>
      </c>
      <c r="H24" s="4" t="s">
        <v>33</v>
      </c>
      <c r="I24" s="4" t="s">
        <v>34</v>
      </c>
      <c r="J24" s="4" t="s">
        <v>34</v>
      </c>
      <c r="K24" s="2"/>
      <c r="L24" s="2"/>
      <c r="M24" s="2"/>
      <c r="N24" s="2"/>
    </row>
    <row r="25" spans="1:14" x14ac:dyDescent="0.2">
      <c r="A25" s="4"/>
      <c r="B25" s="4"/>
      <c r="C25" s="4" t="s">
        <v>35</v>
      </c>
      <c r="D25" s="4" t="s">
        <v>14</v>
      </c>
      <c r="E25" s="4" t="s">
        <v>24</v>
      </c>
      <c r="F25" s="4" t="s">
        <v>24</v>
      </c>
      <c r="G25" s="4" t="s">
        <v>14</v>
      </c>
      <c r="H25" s="4" t="s">
        <v>24</v>
      </c>
      <c r="I25" s="4"/>
      <c r="J25" s="4"/>
      <c r="K25" s="2"/>
      <c r="L25" s="2"/>
      <c r="M25" s="2"/>
      <c r="N25" s="2"/>
    </row>
    <row r="26" spans="1:14" x14ac:dyDescent="0.2">
      <c r="A26" t="s">
        <v>10</v>
      </c>
      <c r="B26">
        <v>1</v>
      </c>
      <c r="C26">
        <f t="shared" ref="C26:J26" si="1">C8/C$19*100</f>
        <v>100</v>
      </c>
      <c r="D26">
        <f t="shared" si="1"/>
        <v>5.5045871559633035</v>
      </c>
      <c r="E26">
        <f t="shared" si="1"/>
        <v>100</v>
      </c>
      <c r="F26">
        <f t="shared" si="1"/>
        <v>98.507462686567166</v>
      </c>
      <c r="G26">
        <f t="shared" si="1"/>
        <v>97.61904761904762</v>
      </c>
      <c r="H26">
        <f t="shared" si="1"/>
        <v>25.949367088607595</v>
      </c>
      <c r="I26">
        <f t="shared" si="1"/>
        <v>100</v>
      </c>
      <c r="J26">
        <f t="shared" si="1"/>
        <v>98.80952380952381</v>
      </c>
      <c r="K26" s="2"/>
      <c r="L26" s="2"/>
      <c r="M26" s="2"/>
      <c r="N26" s="2"/>
    </row>
    <row r="27" spans="1:14" x14ac:dyDescent="0.2">
      <c r="A27" t="s">
        <v>9</v>
      </c>
      <c r="B27">
        <v>2</v>
      </c>
      <c r="C27">
        <f t="shared" ref="C27:J27" si="2">C9/C$19*100</f>
        <v>0</v>
      </c>
      <c r="D27">
        <f t="shared" si="2"/>
        <v>2.7522935779816518</v>
      </c>
      <c r="E27">
        <f t="shared" si="2"/>
        <v>0</v>
      </c>
      <c r="F27">
        <f t="shared" si="2"/>
        <v>1.4925373134328357</v>
      </c>
      <c r="G27">
        <f t="shared" si="2"/>
        <v>2.3809523809523809</v>
      </c>
      <c r="H27">
        <f t="shared" si="2"/>
        <v>8.8607594936708853</v>
      </c>
      <c r="I27">
        <f t="shared" si="2"/>
        <v>0</v>
      </c>
      <c r="J27">
        <f t="shared" si="2"/>
        <v>0</v>
      </c>
      <c r="K27" s="2"/>
      <c r="L27" s="2"/>
      <c r="M27" s="2"/>
      <c r="N27" s="2"/>
    </row>
    <row r="28" spans="1:14" x14ac:dyDescent="0.2">
      <c r="A28" t="s">
        <v>8</v>
      </c>
      <c r="B28">
        <v>3</v>
      </c>
      <c r="C28">
        <f t="shared" ref="C28:J28" si="3">C10/C$19*100</f>
        <v>0</v>
      </c>
      <c r="D28">
        <f t="shared" si="3"/>
        <v>0.91743119266055051</v>
      </c>
      <c r="E28">
        <f t="shared" si="3"/>
        <v>0</v>
      </c>
      <c r="F28">
        <f t="shared" si="3"/>
        <v>0</v>
      </c>
      <c r="G28">
        <f t="shared" si="3"/>
        <v>0</v>
      </c>
      <c r="H28">
        <f t="shared" si="3"/>
        <v>9.4936708860759502</v>
      </c>
      <c r="I28">
        <f t="shared" si="3"/>
        <v>0</v>
      </c>
      <c r="J28">
        <f t="shared" si="3"/>
        <v>1.1904761904761905</v>
      </c>
      <c r="K28" s="2"/>
      <c r="L28" s="2"/>
      <c r="M28" s="2"/>
      <c r="N28" s="2"/>
    </row>
    <row r="29" spans="1:14" x14ac:dyDescent="0.2">
      <c r="A29" t="s">
        <v>7</v>
      </c>
      <c r="B29">
        <v>4</v>
      </c>
      <c r="C29">
        <f t="shared" ref="C29:J29" si="4">C11/C$19*100</f>
        <v>0</v>
      </c>
      <c r="D29">
        <f t="shared" si="4"/>
        <v>4.5871559633027523</v>
      </c>
      <c r="E29">
        <f t="shared" si="4"/>
        <v>0</v>
      </c>
      <c r="F29">
        <f t="shared" si="4"/>
        <v>0</v>
      </c>
      <c r="G29">
        <f t="shared" si="4"/>
        <v>0</v>
      </c>
      <c r="H29">
        <f t="shared" si="4"/>
        <v>10.759493670886076</v>
      </c>
      <c r="I29">
        <f t="shared" si="4"/>
        <v>0</v>
      </c>
      <c r="J29">
        <f t="shared" si="4"/>
        <v>0</v>
      </c>
      <c r="K29" s="2"/>
      <c r="L29" s="2"/>
      <c r="M29" s="2"/>
      <c r="N29" s="2"/>
    </row>
    <row r="30" spans="1:14" x14ac:dyDescent="0.2">
      <c r="A30" t="s">
        <v>6</v>
      </c>
      <c r="B30">
        <v>5</v>
      </c>
      <c r="C30">
        <f t="shared" ref="C30:J30" si="5">C12/C$19*100</f>
        <v>0</v>
      </c>
      <c r="D30">
        <f t="shared" si="5"/>
        <v>11.926605504587156</v>
      </c>
      <c r="E30">
        <f t="shared" si="5"/>
        <v>0</v>
      </c>
      <c r="F30">
        <f t="shared" si="5"/>
        <v>0</v>
      </c>
      <c r="G30">
        <f t="shared" si="5"/>
        <v>0</v>
      </c>
      <c r="H30">
        <f t="shared" si="5"/>
        <v>8.2278481012658222</v>
      </c>
      <c r="I30">
        <f t="shared" si="5"/>
        <v>0</v>
      </c>
      <c r="J30">
        <f t="shared" si="5"/>
        <v>0</v>
      </c>
      <c r="K30" s="2"/>
      <c r="L30" s="2"/>
      <c r="M30" s="2"/>
      <c r="N30" s="2"/>
    </row>
    <row r="31" spans="1:14" x14ac:dyDescent="0.2">
      <c r="A31" t="s">
        <v>0</v>
      </c>
      <c r="B31">
        <v>6</v>
      </c>
      <c r="C31">
        <f t="shared" ref="C31:J31" si="6">C13/C$19*100</f>
        <v>0</v>
      </c>
      <c r="D31">
        <f t="shared" si="6"/>
        <v>70.642201834862391</v>
      </c>
      <c r="E31">
        <f t="shared" si="6"/>
        <v>0</v>
      </c>
      <c r="F31">
        <f t="shared" si="6"/>
        <v>0</v>
      </c>
      <c r="G31">
        <f t="shared" si="6"/>
        <v>0</v>
      </c>
      <c r="H31">
        <f t="shared" si="6"/>
        <v>6.3291139240506329</v>
      </c>
      <c r="I31">
        <f t="shared" si="6"/>
        <v>0</v>
      </c>
      <c r="J31">
        <f t="shared" si="6"/>
        <v>0</v>
      </c>
      <c r="K31" s="2"/>
      <c r="L31" s="2"/>
      <c r="M31" s="2"/>
      <c r="N31" s="2"/>
    </row>
    <row r="32" spans="1:14" x14ac:dyDescent="0.2">
      <c r="A32" t="s">
        <v>1</v>
      </c>
      <c r="B32">
        <v>7</v>
      </c>
      <c r="C32">
        <f t="shared" ref="C32:J32" si="7">C14/C$19*100</f>
        <v>0</v>
      </c>
      <c r="D32">
        <f t="shared" si="7"/>
        <v>0.91743119266055051</v>
      </c>
      <c r="E32">
        <f t="shared" si="7"/>
        <v>0</v>
      </c>
      <c r="F32">
        <f t="shared" si="7"/>
        <v>0</v>
      </c>
      <c r="G32">
        <f t="shared" si="7"/>
        <v>0</v>
      </c>
      <c r="H32">
        <f t="shared" si="7"/>
        <v>12.025316455696203</v>
      </c>
      <c r="I32">
        <f t="shared" si="7"/>
        <v>0</v>
      </c>
      <c r="J32">
        <f t="shared" si="7"/>
        <v>0</v>
      </c>
      <c r="K32" s="2"/>
      <c r="L32" s="2"/>
      <c r="M32" s="2"/>
      <c r="N32" s="2"/>
    </row>
    <row r="33" spans="1:14" x14ac:dyDescent="0.2">
      <c r="A33" t="s">
        <v>2</v>
      </c>
      <c r="B33">
        <v>8</v>
      </c>
      <c r="C33">
        <f t="shared" ref="C33:J33" si="8">C15/C$19*100</f>
        <v>0</v>
      </c>
      <c r="D33">
        <f t="shared" si="8"/>
        <v>2.7522935779816518</v>
      </c>
      <c r="E33">
        <f t="shared" si="8"/>
        <v>0</v>
      </c>
      <c r="F33">
        <f t="shared" si="8"/>
        <v>0</v>
      </c>
      <c r="G33">
        <f t="shared" si="8"/>
        <v>0</v>
      </c>
      <c r="H33">
        <f t="shared" si="8"/>
        <v>8.8607594936708853</v>
      </c>
      <c r="I33">
        <f t="shared" si="8"/>
        <v>0</v>
      </c>
      <c r="J33">
        <f t="shared" si="8"/>
        <v>0</v>
      </c>
      <c r="K33" s="2"/>
      <c r="L33" s="2"/>
      <c r="M33" s="2"/>
      <c r="N33" s="2"/>
    </row>
    <row r="34" spans="1:14" x14ac:dyDescent="0.2">
      <c r="A34" t="s">
        <v>3</v>
      </c>
      <c r="B34">
        <v>9</v>
      </c>
      <c r="C34">
        <f t="shared" ref="C34:J34" si="9">C16/C$19*100</f>
        <v>0</v>
      </c>
      <c r="D34">
        <f t="shared" si="9"/>
        <v>0</v>
      </c>
      <c r="E34">
        <f t="shared" si="9"/>
        <v>0</v>
      </c>
      <c r="F34">
        <f t="shared" si="9"/>
        <v>0</v>
      </c>
      <c r="G34">
        <f t="shared" si="9"/>
        <v>0</v>
      </c>
      <c r="H34">
        <f t="shared" si="9"/>
        <v>3.79746835443038</v>
      </c>
      <c r="I34">
        <f t="shared" si="9"/>
        <v>0</v>
      </c>
      <c r="J34">
        <f t="shared" si="9"/>
        <v>0</v>
      </c>
      <c r="K34" s="2"/>
      <c r="L34" s="2"/>
      <c r="M34" s="2"/>
      <c r="N34" s="2"/>
    </row>
    <row r="35" spans="1:14" x14ac:dyDescent="0.2">
      <c r="A35" t="s">
        <v>4</v>
      </c>
      <c r="B35">
        <v>10</v>
      </c>
      <c r="C35">
        <f t="shared" ref="C35:J35" si="10">C17/C$19*100</f>
        <v>0</v>
      </c>
      <c r="D35">
        <f t="shared" si="10"/>
        <v>0</v>
      </c>
      <c r="E35">
        <f t="shared" si="10"/>
        <v>0</v>
      </c>
      <c r="F35">
        <f t="shared" si="10"/>
        <v>0</v>
      </c>
      <c r="G35">
        <f t="shared" si="10"/>
        <v>0</v>
      </c>
      <c r="H35">
        <f t="shared" si="10"/>
        <v>5.6962025316455698</v>
      </c>
      <c r="I35">
        <f t="shared" si="10"/>
        <v>0</v>
      </c>
      <c r="J35">
        <f t="shared" si="10"/>
        <v>0</v>
      </c>
      <c r="K35" s="2"/>
      <c r="L35" s="2"/>
      <c r="M35" s="2"/>
      <c r="N35" s="2"/>
    </row>
    <row r="36" spans="1:14" x14ac:dyDescent="0.2">
      <c r="A36" s="3" t="s">
        <v>5</v>
      </c>
      <c r="B36" s="3">
        <v>11</v>
      </c>
      <c r="C36" s="3">
        <f t="shared" ref="C36:J36" si="11">C18/C$19*100</f>
        <v>0</v>
      </c>
      <c r="D36" s="3">
        <f t="shared" si="11"/>
        <v>0</v>
      </c>
      <c r="E36" s="3">
        <f t="shared" si="11"/>
        <v>0</v>
      </c>
      <c r="F36" s="3">
        <f t="shared" si="11"/>
        <v>0</v>
      </c>
      <c r="G36" s="3">
        <f t="shared" si="11"/>
        <v>0</v>
      </c>
      <c r="H36" s="3">
        <f t="shared" si="11"/>
        <v>0</v>
      </c>
      <c r="I36" s="3">
        <f t="shared" si="11"/>
        <v>0</v>
      </c>
      <c r="J36" s="3">
        <f t="shared" si="11"/>
        <v>0</v>
      </c>
      <c r="K36" s="2"/>
      <c r="L36" s="2"/>
      <c r="M36" s="2"/>
      <c r="N36" s="2"/>
    </row>
    <row r="37" spans="1:14" x14ac:dyDescent="0.2">
      <c r="A37" s="2"/>
      <c r="B37" s="10" t="s">
        <v>18</v>
      </c>
      <c r="C37">
        <v>1</v>
      </c>
      <c r="D37">
        <v>2</v>
      </c>
      <c r="E37">
        <v>3</v>
      </c>
      <c r="F37">
        <v>4</v>
      </c>
      <c r="G37">
        <v>5</v>
      </c>
      <c r="H37">
        <v>6</v>
      </c>
      <c r="I37">
        <v>7</v>
      </c>
      <c r="J37">
        <v>8</v>
      </c>
      <c r="K37" s="2"/>
      <c r="L37" s="2"/>
      <c r="M37" s="2"/>
      <c r="N37" s="2"/>
    </row>
    <row r="38" spans="1:14" x14ac:dyDescent="0.2">
      <c r="A38" s="2"/>
      <c r="B38" s="10"/>
      <c r="C38">
        <v>1</v>
      </c>
      <c r="D38">
        <v>2</v>
      </c>
      <c r="E38">
        <v>3</v>
      </c>
      <c r="F38">
        <v>4</v>
      </c>
      <c r="G38">
        <v>5</v>
      </c>
      <c r="H38">
        <v>6</v>
      </c>
      <c r="I38">
        <v>7</v>
      </c>
      <c r="J38">
        <v>8</v>
      </c>
      <c r="K38" s="2"/>
      <c r="L38" s="2"/>
      <c r="M38" s="2"/>
      <c r="N38" s="2"/>
    </row>
    <row r="39" spans="1:14" x14ac:dyDescent="0.2">
      <c r="A39" s="2"/>
      <c r="B39" s="10"/>
      <c r="C39">
        <v>1</v>
      </c>
      <c r="D39">
        <v>2</v>
      </c>
      <c r="E39">
        <v>3</v>
      </c>
      <c r="F39">
        <v>4</v>
      </c>
      <c r="G39">
        <v>5</v>
      </c>
      <c r="H39">
        <v>6</v>
      </c>
      <c r="I39">
        <v>7</v>
      </c>
      <c r="J39">
        <v>8</v>
      </c>
      <c r="K39" s="2"/>
      <c r="L39" s="2"/>
      <c r="M39" s="2"/>
      <c r="N39" s="2"/>
    </row>
    <row r="40" spans="1:14" x14ac:dyDescent="0.2">
      <c r="A40" s="2"/>
      <c r="B40" s="10"/>
      <c r="C40">
        <v>1</v>
      </c>
      <c r="D40">
        <v>2</v>
      </c>
      <c r="E40">
        <v>3</v>
      </c>
      <c r="F40">
        <v>4</v>
      </c>
      <c r="G40">
        <v>5</v>
      </c>
      <c r="H40">
        <v>6</v>
      </c>
      <c r="I40">
        <v>7</v>
      </c>
      <c r="J40">
        <v>8</v>
      </c>
      <c r="K40" s="2"/>
      <c r="L40" s="2"/>
      <c r="M40" s="2"/>
      <c r="N40" s="2"/>
    </row>
    <row r="41" spans="1:14" x14ac:dyDescent="0.2">
      <c r="A41" s="2"/>
      <c r="B41" s="10"/>
      <c r="C41">
        <v>1</v>
      </c>
      <c r="D41">
        <v>2</v>
      </c>
      <c r="E41">
        <v>3</v>
      </c>
      <c r="F41">
        <v>4</v>
      </c>
      <c r="G41">
        <v>5</v>
      </c>
      <c r="H41">
        <v>6</v>
      </c>
      <c r="I41">
        <v>7</v>
      </c>
      <c r="J41">
        <v>8</v>
      </c>
      <c r="K41" s="2"/>
      <c r="L41" s="2"/>
      <c r="M41" s="2"/>
      <c r="N41" s="2"/>
    </row>
    <row r="42" spans="1:14" x14ac:dyDescent="0.2">
      <c r="A42" s="2"/>
      <c r="B42" s="10"/>
      <c r="C42">
        <v>1</v>
      </c>
      <c r="D42">
        <v>2</v>
      </c>
      <c r="E42">
        <v>3</v>
      </c>
      <c r="F42">
        <v>4</v>
      </c>
      <c r="G42">
        <v>5</v>
      </c>
      <c r="H42">
        <v>6</v>
      </c>
      <c r="I42">
        <v>7</v>
      </c>
      <c r="J42">
        <v>8</v>
      </c>
      <c r="K42" s="2"/>
      <c r="L42" s="2"/>
      <c r="M42" s="2"/>
      <c r="N42" s="2"/>
    </row>
    <row r="43" spans="1:14" x14ac:dyDescent="0.2">
      <c r="A43" s="2"/>
      <c r="B43" s="10"/>
      <c r="C43">
        <v>1</v>
      </c>
      <c r="D43">
        <v>2</v>
      </c>
      <c r="E43">
        <v>3</v>
      </c>
      <c r="F43">
        <v>4</v>
      </c>
      <c r="G43">
        <v>5</v>
      </c>
      <c r="H43">
        <v>6</v>
      </c>
      <c r="I43">
        <v>7</v>
      </c>
      <c r="J43">
        <v>8</v>
      </c>
      <c r="K43" s="2"/>
      <c r="L43" s="2"/>
      <c r="M43" s="2"/>
      <c r="N43" s="2"/>
    </row>
    <row r="44" spans="1:14" x14ac:dyDescent="0.2">
      <c r="A44" s="2"/>
      <c r="B44" s="10"/>
      <c r="C44">
        <v>1</v>
      </c>
      <c r="D44">
        <v>2</v>
      </c>
      <c r="E44">
        <v>3</v>
      </c>
      <c r="F44">
        <v>4</v>
      </c>
      <c r="G44">
        <v>5</v>
      </c>
      <c r="H44">
        <v>6</v>
      </c>
      <c r="I44">
        <v>7</v>
      </c>
      <c r="J44">
        <v>8</v>
      </c>
      <c r="K44" s="2"/>
      <c r="L44" s="2"/>
      <c r="M44" s="2"/>
      <c r="N44" s="2"/>
    </row>
    <row r="45" spans="1:14" x14ac:dyDescent="0.2">
      <c r="A45" s="2"/>
      <c r="B45" s="10"/>
      <c r="C45">
        <v>1</v>
      </c>
      <c r="D45">
        <v>2</v>
      </c>
      <c r="E45">
        <v>3</v>
      </c>
      <c r="F45">
        <v>4</v>
      </c>
      <c r="G45">
        <v>5</v>
      </c>
      <c r="H45">
        <v>6</v>
      </c>
      <c r="I45">
        <v>7</v>
      </c>
      <c r="J45">
        <v>8</v>
      </c>
      <c r="K45" s="2"/>
      <c r="L45" s="2"/>
      <c r="M45" s="2"/>
      <c r="N45" s="2"/>
    </row>
    <row r="46" spans="1:14" x14ac:dyDescent="0.2">
      <c r="A46" s="2"/>
      <c r="B46" s="10"/>
      <c r="C46">
        <v>1</v>
      </c>
      <c r="D46">
        <v>2</v>
      </c>
      <c r="E46">
        <v>3</v>
      </c>
      <c r="F46">
        <v>4</v>
      </c>
      <c r="G46">
        <v>5</v>
      </c>
      <c r="H46">
        <v>6</v>
      </c>
      <c r="I46">
        <v>7</v>
      </c>
      <c r="J46">
        <v>8</v>
      </c>
      <c r="K46" s="2"/>
      <c r="L46" s="2"/>
      <c r="M46" s="2"/>
      <c r="N46" s="2"/>
    </row>
    <row r="47" spans="1:14" x14ac:dyDescent="0.2">
      <c r="A47" s="3"/>
      <c r="B47" s="11"/>
      <c r="C47" s="3">
        <v>1</v>
      </c>
      <c r="D47" s="3">
        <v>2</v>
      </c>
      <c r="E47" s="3">
        <v>3</v>
      </c>
      <c r="F47" s="3">
        <v>4</v>
      </c>
      <c r="G47" s="3">
        <v>5</v>
      </c>
      <c r="H47" s="3">
        <v>6</v>
      </c>
      <c r="I47" s="3">
        <v>7</v>
      </c>
      <c r="J47" s="3">
        <v>8</v>
      </c>
      <c r="K47" s="2"/>
      <c r="L47" s="2"/>
      <c r="M47" s="2"/>
      <c r="N47" s="2"/>
    </row>
    <row r="48" spans="1:14" x14ac:dyDescent="0.2">
      <c r="K48" s="2"/>
      <c r="L48" s="2"/>
      <c r="M48" s="2"/>
      <c r="N48" s="2"/>
    </row>
  </sheetData>
  <mergeCells count="1">
    <mergeCell ref="B37:B47"/>
  </mergeCells>
  <pageMargins left="0.7" right="0.7" top="0.75" bottom="0.75" header="0.3" footer="0.3"/>
  <pageSetup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0E94B-6937-5D46-BD9F-2B9654C8B214}">
  <dimension ref="A1:O50"/>
  <sheetViews>
    <sheetView tabSelected="1" topLeftCell="A32" workbookViewId="0">
      <selection activeCell="I17" sqref="I17"/>
    </sheetView>
  </sheetViews>
  <sheetFormatPr baseColWidth="10" defaultRowHeight="16" x14ac:dyDescent="0.2"/>
  <sheetData>
    <row r="1" spans="1:15" x14ac:dyDescent="0.2">
      <c r="A1" t="s">
        <v>25</v>
      </c>
      <c r="C1" t="s">
        <v>26</v>
      </c>
      <c r="K1" s="2"/>
      <c r="L1" s="2"/>
      <c r="M1" s="2"/>
      <c r="N1" s="2"/>
      <c r="O1" s="2"/>
    </row>
    <row r="2" spans="1:15" x14ac:dyDescent="0.2">
      <c r="K2" s="2"/>
      <c r="L2" s="2"/>
      <c r="M2" s="2"/>
      <c r="N2" s="2"/>
      <c r="O2" s="2"/>
    </row>
    <row r="3" spans="1:15" ht="17" thickBot="1" x14ac:dyDescent="0.25">
      <c r="A3" s="5" t="s">
        <v>15</v>
      </c>
      <c r="B3" s="5"/>
      <c r="C3" s="5"/>
      <c r="D3" s="5"/>
      <c r="E3" s="5"/>
      <c r="F3" s="5"/>
      <c r="G3" s="5"/>
      <c r="H3" s="5"/>
      <c r="I3" s="5"/>
      <c r="J3" s="5"/>
      <c r="K3" s="2"/>
      <c r="L3" s="2"/>
      <c r="M3" s="2"/>
      <c r="N3" s="2"/>
      <c r="O3" s="2"/>
    </row>
    <row r="4" spans="1:15" ht="17" thickTop="1" x14ac:dyDescent="0.2">
      <c r="A4" s="6"/>
      <c r="B4" s="3" t="s">
        <v>32</v>
      </c>
      <c r="C4" s="6">
        <v>1</v>
      </c>
      <c r="D4" s="6">
        <v>2</v>
      </c>
      <c r="E4" s="6">
        <v>3</v>
      </c>
      <c r="F4" s="6">
        <v>4</v>
      </c>
      <c r="G4" s="6">
        <v>5</v>
      </c>
      <c r="H4" s="6">
        <v>6</v>
      </c>
      <c r="I4" s="8">
        <v>7</v>
      </c>
      <c r="J4" s="8">
        <v>8</v>
      </c>
      <c r="K4" s="7"/>
      <c r="L4" s="7"/>
      <c r="M4" s="7"/>
      <c r="N4" s="7"/>
      <c r="O4" s="2"/>
    </row>
    <row r="5" spans="1:15" x14ac:dyDescent="0.2">
      <c r="A5" s="4"/>
      <c r="B5" s="3" t="s">
        <v>12</v>
      </c>
      <c r="C5" s="4" t="s">
        <v>14</v>
      </c>
      <c r="D5" s="3" t="s">
        <v>14</v>
      </c>
      <c r="E5" s="3" t="s">
        <v>13</v>
      </c>
      <c r="F5" s="3" t="s">
        <v>13</v>
      </c>
      <c r="G5" s="3" t="s">
        <v>13</v>
      </c>
      <c r="H5" s="3" t="s">
        <v>13</v>
      </c>
      <c r="I5" s="3" t="s">
        <v>13</v>
      </c>
      <c r="J5" s="3" t="s">
        <v>13</v>
      </c>
      <c r="K5" s="2"/>
      <c r="L5" s="2"/>
      <c r="M5" s="2"/>
      <c r="N5" s="2"/>
      <c r="O5" s="2"/>
    </row>
    <row r="6" spans="1:15" x14ac:dyDescent="0.2">
      <c r="A6" s="4"/>
      <c r="B6" s="4" t="s">
        <v>29</v>
      </c>
      <c r="C6" s="4" t="s">
        <v>14</v>
      </c>
      <c r="D6" s="4" t="s">
        <v>14</v>
      </c>
      <c r="E6" s="4" t="s">
        <v>14</v>
      </c>
      <c r="F6" s="4" t="s">
        <v>14</v>
      </c>
      <c r="G6" s="4" t="s">
        <v>30</v>
      </c>
      <c r="H6" s="4" t="s">
        <v>30</v>
      </c>
      <c r="I6" s="4" t="s">
        <v>31</v>
      </c>
      <c r="J6" s="4" t="s">
        <v>31</v>
      </c>
      <c r="K6" s="2"/>
      <c r="L6" s="2"/>
      <c r="M6" s="2"/>
      <c r="N6" s="2"/>
      <c r="O6" s="2"/>
    </row>
    <row r="7" spans="1:15" x14ac:dyDescent="0.2">
      <c r="A7" s="4"/>
      <c r="B7" s="4" t="s">
        <v>35</v>
      </c>
      <c r="C7" s="4" t="s">
        <v>14</v>
      </c>
      <c r="D7" s="4" t="s">
        <v>24</v>
      </c>
      <c r="E7" s="4" t="s">
        <v>14</v>
      </c>
      <c r="F7" s="4" t="s">
        <v>24</v>
      </c>
      <c r="G7" s="4"/>
      <c r="H7" s="4"/>
      <c r="I7" s="4"/>
      <c r="J7" s="4"/>
      <c r="K7" s="2"/>
      <c r="L7" s="2"/>
      <c r="M7" s="2"/>
      <c r="N7" s="2"/>
      <c r="O7" s="2"/>
    </row>
    <row r="8" spans="1:15" x14ac:dyDescent="0.2">
      <c r="B8" t="s">
        <v>10</v>
      </c>
      <c r="C8">
        <f>4+7+5+129+27+12+21+178</f>
        <v>383</v>
      </c>
      <c r="D8">
        <v>6</v>
      </c>
      <c r="E8">
        <f>96+47</f>
        <v>143</v>
      </c>
      <c r="F8">
        <v>132</v>
      </c>
      <c r="G8">
        <v>0</v>
      </c>
      <c r="H8">
        <v>4</v>
      </c>
      <c r="I8">
        <v>12</v>
      </c>
      <c r="J8">
        <v>43</v>
      </c>
      <c r="K8" s="2"/>
      <c r="L8" s="2"/>
      <c r="M8" s="2"/>
      <c r="N8" s="2"/>
      <c r="O8" s="2"/>
    </row>
    <row r="9" spans="1:15" x14ac:dyDescent="0.2">
      <c r="B9" t="s">
        <v>9</v>
      </c>
      <c r="C9">
        <v>0</v>
      </c>
      <c r="D9">
        <v>3</v>
      </c>
      <c r="E9">
        <v>0</v>
      </c>
      <c r="F9">
        <v>2</v>
      </c>
      <c r="G9">
        <v>0</v>
      </c>
      <c r="H9">
        <v>0</v>
      </c>
      <c r="I9">
        <v>11</v>
      </c>
      <c r="J9">
        <v>6</v>
      </c>
      <c r="K9" s="2"/>
      <c r="L9" s="2"/>
      <c r="M9" s="2"/>
      <c r="N9" s="2"/>
      <c r="O9" s="2"/>
    </row>
    <row r="10" spans="1:15" x14ac:dyDescent="0.2">
      <c r="B10" t="s">
        <v>8</v>
      </c>
      <c r="C10">
        <v>0</v>
      </c>
      <c r="D10">
        <v>1</v>
      </c>
      <c r="E10">
        <v>0</v>
      </c>
      <c r="F10">
        <v>0</v>
      </c>
      <c r="G10">
        <v>0</v>
      </c>
      <c r="H10">
        <v>1</v>
      </c>
      <c r="I10">
        <v>3</v>
      </c>
      <c r="J10">
        <v>1</v>
      </c>
      <c r="K10" s="2"/>
      <c r="L10" s="2"/>
      <c r="M10" s="2"/>
      <c r="N10" s="2"/>
      <c r="O10" s="2"/>
    </row>
    <row r="11" spans="1:15" x14ac:dyDescent="0.2">
      <c r="B11" t="s">
        <v>7</v>
      </c>
      <c r="C11">
        <v>0</v>
      </c>
      <c r="D11">
        <v>5</v>
      </c>
      <c r="E11">
        <v>0</v>
      </c>
      <c r="F11">
        <v>0</v>
      </c>
      <c r="G11">
        <v>0</v>
      </c>
      <c r="H11">
        <v>2</v>
      </c>
      <c r="I11">
        <v>1</v>
      </c>
      <c r="J11">
        <v>2</v>
      </c>
      <c r="K11" s="2"/>
      <c r="L11" s="2"/>
      <c r="M11" s="2"/>
      <c r="N11" s="2"/>
      <c r="O11" s="2"/>
    </row>
    <row r="12" spans="1:15" x14ac:dyDescent="0.2">
      <c r="B12" t="s">
        <v>6</v>
      </c>
      <c r="C12">
        <v>0</v>
      </c>
      <c r="D12">
        <v>13</v>
      </c>
      <c r="E12">
        <v>0</v>
      </c>
      <c r="F12">
        <v>0</v>
      </c>
      <c r="G12">
        <v>0</v>
      </c>
      <c r="H12">
        <v>1</v>
      </c>
      <c r="I12">
        <v>0</v>
      </c>
      <c r="J12">
        <v>0</v>
      </c>
      <c r="K12" s="2"/>
      <c r="L12" s="2"/>
      <c r="M12" s="2"/>
      <c r="N12" s="2"/>
      <c r="O12" s="2"/>
    </row>
    <row r="13" spans="1:15" x14ac:dyDescent="0.2">
      <c r="B13" t="s">
        <v>0</v>
      </c>
      <c r="C13">
        <v>0</v>
      </c>
      <c r="D13">
        <v>77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 s="2"/>
      <c r="L13" s="2"/>
      <c r="M13" s="2"/>
      <c r="N13" s="2"/>
      <c r="O13" s="2"/>
    </row>
    <row r="14" spans="1:15" x14ac:dyDescent="0.2">
      <c r="B14" t="s">
        <v>1</v>
      </c>
      <c r="C14">
        <v>0</v>
      </c>
      <c r="D14">
        <v>1</v>
      </c>
      <c r="E14">
        <v>0</v>
      </c>
      <c r="F14">
        <v>0</v>
      </c>
      <c r="G14">
        <v>12</v>
      </c>
      <c r="H14">
        <v>4</v>
      </c>
      <c r="I14">
        <v>9</v>
      </c>
      <c r="J14">
        <v>17</v>
      </c>
      <c r="K14" s="2"/>
      <c r="L14" s="2"/>
      <c r="M14" s="2"/>
      <c r="N14" s="2"/>
      <c r="O14" s="2"/>
    </row>
    <row r="15" spans="1:15" x14ac:dyDescent="0.2">
      <c r="B15" t="s">
        <v>2</v>
      </c>
      <c r="C15">
        <v>0</v>
      </c>
      <c r="D15">
        <v>3</v>
      </c>
      <c r="E15">
        <v>0</v>
      </c>
      <c r="F15">
        <v>0</v>
      </c>
      <c r="G15">
        <v>30</v>
      </c>
      <c r="H15">
        <v>18</v>
      </c>
      <c r="I15">
        <v>15</v>
      </c>
      <c r="J15">
        <v>23</v>
      </c>
      <c r="K15" s="2"/>
      <c r="L15" s="2"/>
      <c r="M15" s="2"/>
      <c r="N15" s="2"/>
      <c r="O15" s="2"/>
    </row>
    <row r="16" spans="1:15" x14ac:dyDescent="0.2">
      <c r="B16" t="s">
        <v>3</v>
      </c>
      <c r="C16">
        <v>0</v>
      </c>
      <c r="D16">
        <v>0</v>
      </c>
      <c r="E16">
        <v>0</v>
      </c>
      <c r="F16">
        <v>0</v>
      </c>
      <c r="G16">
        <v>19</v>
      </c>
      <c r="H16">
        <v>17</v>
      </c>
      <c r="I16">
        <v>4</v>
      </c>
      <c r="J16">
        <v>8</v>
      </c>
      <c r="K16" s="2"/>
      <c r="L16" s="2"/>
      <c r="M16" s="2"/>
      <c r="N16" s="2"/>
      <c r="O16" s="2"/>
    </row>
    <row r="17" spans="1:15" x14ac:dyDescent="0.2">
      <c r="B17" t="s">
        <v>4</v>
      </c>
      <c r="C17">
        <v>0</v>
      </c>
      <c r="D17">
        <v>0</v>
      </c>
      <c r="E17">
        <v>0</v>
      </c>
      <c r="F17">
        <v>0</v>
      </c>
      <c r="G17">
        <v>7</v>
      </c>
      <c r="H17">
        <v>17</v>
      </c>
      <c r="I17">
        <v>0</v>
      </c>
      <c r="J17">
        <v>0</v>
      </c>
      <c r="K17" s="2"/>
      <c r="L17" s="2"/>
      <c r="M17" s="2"/>
      <c r="N17" s="2"/>
      <c r="O17" s="2"/>
    </row>
    <row r="18" spans="1:15" x14ac:dyDescent="0.2">
      <c r="B18" t="s">
        <v>5</v>
      </c>
      <c r="C18">
        <v>0</v>
      </c>
      <c r="D18">
        <v>0</v>
      </c>
      <c r="E18">
        <v>0</v>
      </c>
      <c r="F18">
        <v>0</v>
      </c>
      <c r="G18">
        <v>4</v>
      </c>
      <c r="H18">
        <v>30</v>
      </c>
      <c r="I18">
        <v>0</v>
      </c>
      <c r="J18">
        <v>0</v>
      </c>
      <c r="K18" s="2"/>
      <c r="L18" s="2"/>
      <c r="M18" s="2"/>
      <c r="N18" s="2"/>
      <c r="O18" s="2"/>
    </row>
    <row r="19" spans="1:15" x14ac:dyDescent="0.2">
      <c r="A19" s="3"/>
      <c r="B19" s="3" t="s">
        <v>36</v>
      </c>
      <c r="C19" s="3">
        <f t="shared" ref="C19:F19" si="0">SUM(C8:C18)</f>
        <v>383</v>
      </c>
      <c r="D19" s="3">
        <f t="shared" si="0"/>
        <v>109</v>
      </c>
      <c r="E19" s="3">
        <f t="shared" si="0"/>
        <v>143</v>
      </c>
      <c r="F19" s="3">
        <f t="shared" si="0"/>
        <v>134</v>
      </c>
      <c r="G19" s="3">
        <f t="shared" ref="G19:J19" si="1">SUM(G8:G18)</f>
        <v>72</v>
      </c>
      <c r="H19" s="3">
        <f t="shared" si="1"/>
        <v>94</v>
      </c>
      <c r="I19" s="3">
        <f t="shared" si="1"/>
        <v>55</v>
      </c>
      <c r="J19" s="3">
        <f t="shared" si="1"/>
        <v>100</v>
      </c>
      <c r="K19" s="2"/>
      <c r="L19" s="2"/>
      <c r="M19" s="2"/>
      <c r="N19" s="2"/>
      <c r="O19" s="2"/>
    </row>
    <row r="20" spans="1:15" x14ac:dyDescent="0.2">
      <c r="K20" s="2"/>
      <c r="L20" s="2"/>
      <c r="M20" s="2"/>
      <c r="N20" s="2"/>
      <c r="O20" s="2"/>
    </row>
    <row r="21" spans="1:15" ht="17" thickBot="1" x14ac:dyDescent="0.25">
      <c r="A21" s="5" t="s">
        <v>16</v>
      </c>
      <c r="B21" s="5"/>
      <c r="C21" s="5"/>
      <c r="D21" s="5"/>
      <c r="E21" s="5"/>
      <c r="F21" s="5"/>
      <c r="G21" s="5"/>
      <c r="H21" s="5"/>
      <c r="I21" s="5"/>
      <c r="J21" s="5"/>
      <c r="K21" s="2"/>
      <c r="L21" s="2"/>
      <c r="M21" s="2"/>
      <c r="N21" s="2"/>
      <c r="O21" s="2"/>
    </row>
    <row r="22" spans="1:15" ht="17" thickTop="1" x14ac:dyDescent="0.2">
      <c r="A22" s="6"/>
      <c r="B22" s="6"/>
      <c r="C22" s="6" t="s">
        <v>32</v>
      </c>
      <c r="D22" s="6">
        <v>1</v>
      </c>
      <c r="E22" s="6">
        <v>2</v>
      </c>
      <c r="F22" s="6">
        <v>3</v>
      </c>
      <c r="G22" s="6">
        <v>4</v>
      </c>
      <c r="H22" s="6">
        <v>5</v>
      </c>
      <c r="I22" s="8">
        <v>6</v>
      </c>
      <c r="J22" s="8">
        <v>7</v>
      </c>
      <c r="K22" s="7"/>
      <c r="L22" s="7"/>
      <c r="M22" s="7"/>
      <c r="N22" s="7"/>
      <c r="O22" s="2"/>
    </row>
    <row r="23" spans="1:15" x14ac:dyDescent="0.2">
      <c r="A23" s="3"/>
      <c r="B23" s="3"/>
      <c r="C23" s="3" t="s">
        <v>12</v>
      </c>
      <c r="D23" s="3" t="s">
        <v>14</v>
      </c>
      <c r="E23" s="3" t="s">
        <v>14</v>
      </c>
      <c r="F23" s="3" t="s">
        <v>13</v>
      </c>
      <c r="G23" s="3" t="s">
        <v>13</v>
      </c>
      <c r="H23" s="3" t="s">
        <v>13</v>
      </c>
      <c r="I23" s="2"/>
      <c r="K23" s="2"/>
      <c r="L23" s="2"/>
      <c r="M23" s="2"/>
      <c r="N23" s="2"/>
      <c r="O23" s="2"/>
    </row>
    <row r="24" spans="1:15" x14ac:dyDescent="0.2">
      <c r="A24" s="4"/>
      <c r="B24" s="4"/>
      <c r="C24" s="4" t="s">
        <v>29</v>
      </c>
      <c r="D24" s="4" t="s">
        <v>11</v>
      </c>
      <c r="E24" s="4" t="s">
        <v>11</v>
      </c>
      <c r="F24" s="4" t="s">
        <v>28</v>
      </c>
      <c r="G24" s="4" t="s">
        <v>33</v>
      </c>
      <c r="H24" s="4" t="s">
        <v>33</v>
      </c>
      <c r="I24" s="4" t="s">
        <v>34</v>
      </c>
      <c r="J24" s="4" t="s">
        <v>34</v>
      </c>
      <c r="K24" s="2"/>
      <c r="L24" s="2"/>
      <c r="M24" s="2"/>
      <c r="N24" s="2"/>
      <c r="O24" s="2"/>
    </row>
    <row r="25" spans="1:15" x14ac:dyDescent="0.2">
      <c r="A25" s="4"/>
      <c r="B25" s="4"/>
      <c r="C25" s="4" t="s">
        <v>35</v>
      </c>
      <c r="D25" s="4" t="s">
        <v>14</v>
      </c>
      <c r="E25" s="4" t="s">
        <v>24</v>
      </c>
      <c r="F25" s="4" t="s">
        <v>24</v>
      </c>
      <c r="G25" s="4" t="s">
        <v>14</v>
      </c>
      <c r="H25" s="4" t="s">
        <v>24</v>
      </c>
      <c r="I25" s="4"/>
      <c r="J25" s="4"/>
      <c r="K25" s="2"/>
      <c r="L25" s="2"/>
      <c r="M25" s="2"/>
      <c r="N25" s="2"/>
      <c r="O25" s="2"/>
    </row>
    <row r="26" spans="1:15" x14ac:dyDescent="0.2">
      <c r="A26" t="s">
        <v>10</v>
      </c>
      <c r="B26">
        <v>1</v>
      </c>
      <c r="C26">
        <f t="shared" ref="C26:J36" si="2">C8/C$19*100</f>
        <v>100</v>
      </c>
      <c r="D26">
        <f t="shared" si="2"/>
        <v>5.5045871559633035</v>
      </c>
      <c r="E26">
        <f t="shared" si="2"/>
        <v>100</v>
      </c>
      <c r="F26">
        <f t="shared" si="2"/>
        <v>98.507462686567166</v>
      </c>
      <c r="G26">
        <f t="shared" si="2"/>
        <v>0</v>
      </c>
      <c r="H26">
        <f t="shared" si="2"/>
        <v>4.2553191489361701</v>
      </c>
      <c r="I26">
        <f t="shared" si="2"/>
        <v>21.818181818181817</v>
      </c>
      <c r="J26">
        <f t="shared" si="2"/>
        <v>43</v>
      </c>
      <c r="K26" s="2"/>
      <c r="L26" s="2"/>
      <c r="M26" s="2"/>
      <c r="N26" s="2"/>
      <c r="O26" s="2"/>
    </row>
    <row r="27" spans="1:15" x14ac:dyDescent="0.2">
      <c r="A27" t="s">
        <v>9</v>
      </c>
      <c r="B27">
        <v>2</v>
      </c>
      <c r="C27">
        <f t="shared" si="2"/>
        <v>0</v>
      </c>
      <c r="D27">
        <f t="shared" si="2"/>
        <v>2.7522935779816518</v>
      </c>
      <c r="E27">
        <f t="shared" si="2"/>
        <v>0</v>
      </c>
      <c r="F27">
        <f t="shared" si="2"/>
        <v>1.4925373134328357</v>
      </c>
      <c r="G27">
        <f t="shared" si="2"/>
        <v>0</v>
      </c>
      <c r="H27">
        <f t="shared" si="2"/>
        <v>0</v>
      </c>
      <c r="I27">
        <f t="shared" si="2"/>
        <v>20</v>
      </c>
      <c r="J27">
        <f t="shared" si="2"/>
        <v>6</v>
      </c>
      <c r="K27" s="2"/>
      <c r="L27" s="2"/>
      <c r="M27" s="2"/>
      <c r="N27" s="2"/>
      <c r="O27" s="2"/>
    </row>
    <row r="28" spans="1:15" x14ac:dyDescent="0.2">
      <c r="A28" t="s">
        <v>8</v>
      </c>
      <c r="B28">
        <v>3</v>
      </c>
      <c r="C28">
        <f t="shared" si="2"/>
        <v>0</v>
      </c>
      <c r="D28">
        <f t="shared" si="2"/>
        <v>0.91743119266055051</v>
      </c>
      <c r="E28">
        <f t="shared" si="2"/>
        <v>0</v>
      </c>
      <c r="F28">
        <f t="shared" si="2"/>
        <v>0</v>
      </c>
      <c r="G28">
        <f t="shared" si="2"/>
        <v>0</v>
      </c>
      <c r="H28">
        <f t="shared" si="2"/>
        <v>1.0638297872340425</v>
      </c>
      <c r="I28">
        <f t="shared" si="2"/>
        <v>5.4545454545454541</v>
      </c>
      <c r="J28">
        <f t="shared" si="2"/>
        <v>1</v>
      </c>
      <c r="K28" s="2"/>
      <c r="L28" s="2"/>
      <c r="M28" s="2"/>
      <c r="N28" s="2"/>
      <c r="O28" s="2"/>
    </row>
    <row r="29" spans="1:15" x14ac:dyDescent="0.2">
      <c r="A29" t="s">
        <v>7</v>
      </c>
      <c r="B29">
        <v>4</v>
      </c>
      <c r="C29">
        <f t="shared" si="2"/>
        <v>0</v>
      </c>
      <c r="D29">
        <f t="shared" si="2"/>
        <v>4.5871559633027523</v>
      </c>
      <c r="E29">
        <f t="shared" si="2"/>
        <v>0</v>
      </c>
      <c r="F29">
        <f t="shared" si="2"/>
        <v>0</v>
      </c>
      <c r="G29">
        <f t="shared" si="2"/>
        <v>0</v>
      </c>
      <c r="H29">
        <f t="shared" si="2"/>
        <v>2.1276595744680851</v>
      </c>
      <c r="I29">
        <f t="shared" si="2"/>
        <v>1.8181818181818181</v>
      </c>
      <c r="J29">
        <f t="shared" si="2"/>
        <v>2</v>
      </c>
      <c r="K29" s="2"/>
      <c r="L29" s="2"/>
      <c r="M29" s="2"/>
      <c r="N29" s="2"/>
      <c r="O29" s="2"/>
    </row>
    <row r="30" spans="1:15" x14ac:dyDescent="0.2">
      <c r="A30" t="s">
        <v>6</v>
      </c>
      <c r="B30">
        <v>5</v>
      </c>
      <c r="C30">
        <f t="shared" si="2"/>
        <v>0</v>
      </c>
      <c r="D30">
        <f t="shared" si="2"/>
        <v>11.926605504587156</v>
      </c>
      <c r="E30">
        <f t="shared" si="2"/>
        <v>0</v>
      </c>
      <c r="F30">
        <f t="shared" si="2"/>
        <v>0</v>
      </c>
      <c r="G30">
        <f t="shared" si="2"/>
        <v>0</v>
      </c>
      <c r="H30">
        <f t="shared" si="2"/>
        <v>1.0638297872340425</v>
      </c>
      <c r="I30">
        <f t="shared" si="2"/>
        <v>0</v>
      </c>
      <c r="J30">
        <f t="shared" si="2"/>
        <v>0</v>
      </c>
      <c r="K30" s="2"/>
      <c r="L30" s="2"/>
      <c r="M30" s="2"/>
      <c r="N30" s="2"/>
      <c r="O30" s="2"/>
    </row>
    <row r="31" spans="1:15" x14ac:dyDescent="0.2">
      <c r="A31" t="s">
        <v>0</v>
      </c>
      <c r="B31">
        <v>6</v>
      </c>
      <c r="C31">
        <f t="shared" si="2"/>
        <v>0</v>
      </c>
      <c r="D31">
        <f t="shared" si="2"/>
        <v>70.642201834862391</v>
      </c>
      <c r="E31">
        <f t="shared" si="2"/>
        <v>0</v>
      </c>
      <c r="F31">
        <f t="shared" si="2"/>
        <v>0</v>
      </c>
      <c r="G31">
        <f t="shared" si="2"/>
        <v>0</v>
      </c>
      <c r="H31">
        <f t="shared" si="2"/>
        <v>0</v>
      </c>
      <c r="I31">
        <f t="shared" si="2"/>
        <v>0</v>
      </c>
      <c r="J31">
        <f t="shared" si="2"/>
        <v>0</v>
      </c>
      <c r="K31" s="2"/>
      <c r="L31" s="2"/>
      <c r="M31" s="2"/>
      <c r="N31" s="2"/>
      <c r="O31" s="2"/>
    </row>
    <row r="32" spans="1:15" x14ac:dyDescent="0.2">
      <c r="A32" t="s">
        <v>1</v>
      </c>
      <c r="B32">
        <v>7</v>
      </c>
      <c r="C32">
        <f t="shared" si="2"/>
        <v>0</v>
      </c>
      <c r="D32">
        <f t="shared" si="2"/>
        <v>0.91743119266055051</v>
      </c>
      <c r="E32">
        <f t="shared" si="2"/>
        <v>0</v>
      </c>
      <c r="F32">
        <f t="shared" si="2"/>
        <v>0</v>
      </c>
      <c r="G32">
        <f t="shared" si="2"/>
        <v>16.666666666666664</v>
      </c>
      <c r="H32">
        <f t="shared" si="2"/>
        <v>4.2553191489361701</v>
      </c>
      <c r="I32">
        <f t="shared" si="2"/>
        <v>16.363636363636363</v>
      </c>
      <c r="J32">
        <f t="shared" si="2"/>
        <v>17</v>
      </c>
      <c r="K32" s="2"/>
      <c r="L32" s="2"/>
      <c r="M32" s="2"/>
      <c r="N32" s="2"/>
      <c r="O32" s="2"/>
    </row>
    <row r="33" spans="1:15" x14ac:dyDescent="0.2">
      <c r="A33" t="s">
        <v>2</v>
      </c>
      <c r="B33">
        <v>8</v>
      </c>
      <c r="C33">
        <f t="shared" si="2"/>
        <v>0</v>
      </c>
      <c r="D33">
        <f t="shared" si="2"/>
        <v>2.7522935779816518</v>
      </c>
      <c r="E33">
        <f t="shared" si="2"/>
        <v>0</v>
      </c>
      <c r="F33">
        <f t="shared" si="2"/>
        <v>0</v>
      </c>
      <c r="G33">
        <f t="shared" si="2"/>
        <v>41.666666666666671</v>
      </c>
      <c r="H33">
        <f t="shared" si="2"/>
        <v>19.148936170212767</v>
      </c>
      <c r="I33">
        <f t="shared" si="2"/>
        <v>27.27272727272727</v>
      </c>
      <c r="J33">
        <f t="shared" si="2"/>
        <v>23</v>
      </c>
      <c r="K33" s="2"/>
      <c r="L33" s="2"/>
      <c r="M33" s="2"/>
      <c r="N33" s="2"/>
      <c r="O33" s="2"/>
    </row>
    <row r="34" spans="1:15" x14ac:dyDescent="0.2">
      <c r="A34" t="s">
        <v>3</v>
      </c>
      <c r="B34">
        <v>9</v>
      </c>
      <c r="C34">
        <f t="shared" si="2"/>
        <v>0</v>
      </c>
      <c r="D34">
        <f t="shared" si="2"/>
        <v>0</v>
      </c>
      <c r="E34">
        <f t="shared" si="2"/>
        <v>0</v>
      </c>
      <c r="F34">
        <f t="shared" si="2"/>
        <v>0</v>
      </c>
      <c r="G34">
        <f t="shared" si="2"/>
        <v>26.388888888888889</v>
      </c>
      <c r="H34">
        <f t="shared" si="2"/>
        <v>18.085106382978726</v>
      </c>
      <c r="I34">
        <f t="shared" si="2"/>
        <v>7.2727272727272725</v>
      </c>
      <c r="J34">
        <f t="shared" si="2"/>
        <v>8</v>
      </c>
      <c r="K34" s="2"/>
      <c r="L34" s="2"/>
      <c r="M34" s="2"/>
      <c r="N34" s="2"/>
      <c r="O34" s="2"/>
    </row>
    <row r="35" spans="1:15" x14ac:dyDescent="0.2">
      <c r="A35" t="s">
        <v>4</v>
      </c>
      <c r="B35">
        <v>10</v>
      </c>
      <c r="C35">
        <f t="shared" si="2"/>
        <v>0</v>
      </c>
      <c r="D35">
        <f t="shared" si="2"/>
        <v>0</v>
      </c>
      <c r="E35">
        <f t="shared" si="2"/>
        <v>0</v>
      </c>
      <c r="F35">
        <f t="shared" si="2"/>
        <v>0</v>
      </c>
      <c r="G35">
        <f t="shared" si="2"/>
        <v>9.7222222222222232</v>
      </c>
      <c r="H35">
        <f t="shared" si="2"/>
        <v>18.085106382978726</v>
      </c>
      <c r="I35">
        <f t="shared" si="2"/>
        <v>0</v>
      </c>
      <c r="J35">
        <f t="shared" si="2"/>
        <v>0</v>
      </c>
      <c r="K35" s="2"/>
      <c r="L35" s="2"/>
      <c r="M35" s="2"/>
      <c r="N35" s="2"/>
      <c r="O35" s="2"/>
    </row>
    <row r="36" spans="1:15" x14ac:dyDescent="0.2">
      <c r="A36" s="3" t="s">
        <v>5</v>
      </c>
      <c r="B36" s="3">
        <v>11</v>
      </c>
      <c r="C36" s="3">
        <f t="shared" si="2"/>
        <v>0</v>
      </c>
      <c r="D36" s="3">
        <f t="shared" si="2"/>
        <v>0</v>
      </c>
      <c r="E36" s="3">
        <f t="shared" si="2"/>
        <v>0</v>
      </c>
      <c r="F36" s="3">
        <f t="shared" si="2"/>
        <v>0</v>
      </c>
      <c r="G36" s="3">
        <f t="shared" si="2"/>
        <v>5.5555555555555554</v>
      </c>
      <c r="H36" s="3">
        <f t="shared" si="2"/>
        <v>31.914893617021278</v>
      </c>
      <c r="I36" s="3">
        <f t="shared" si="2"/>
        <v>0</v>
      </c>
      <c r="J36" s="3">
        <f t="shared" si="2"/>
        <v>0</v>
      </c>
      <c r="K36" s="2"/>
      <c r="L36" s="2"/>
      <c r="M36" s="2"/>
      <c r="N36" s="2"/>
      <c r="O36" s="2"/>
    </row>
    <row r="37" spans="1:15" x14ac:dyDescent="0.2">
      <c r="A37" s="2"/>
      <c r="B37" s="10" t="s">
        <v>18</v>
      </c>
      <c r="C37">
        <v>1</v>
      </c>
      <c r="D37">
        <v>2</v>
      </c>
      <c r="E37">
        <v>3</v>
      </c>
      <c r="F37">
        <v>4</v>
      </c>
      <c r="G37">
        <v>5</v>
      </c>
      <c r="H37">
        <v>6</v>
      </c>
      <c r="I37">
        <v>7</v>
      </c>
      <c r="J37">
        <v>8</v>
      </c>
      <c r="K37" s="2"/>
      <c r="L37" s="2"/>
      <c r="M37" s="2"/>
      <c r="N37" s="2"/>
      <c r="O37" s="2"/>
    </row>
    <row r="38" spans="1:15" x14ac:dyDescent="0.2">
      <c r="A38" s="2"/>
      <c r="B38" s="10"/>
      <c r="C38">
        <v>1</v>
      </c>
      <c r="D38">
        <v>2</v>
      </c>
      <c r="E38">
        <v>3</v>
      </c>
      <c r="F38">
        <v>4</v>
      </c>
      <c r="G38">
        <v>5</v>
      </c>
      <c r="H38">
        <v>6</v>
      </c>
      <c r="I38">
        <v>7</v>
      </c>
      <c r="J38">
        <v>8</v>
      </c>
      <c r="K38" s="2"/>
      <c r="L38" s="2"/>
      <c r="M38" s="2"/>
      <c r="N38" s="2"/>
      <c r="O38" s="2"/>
    </row>
    <row r="39" spans="1:15" x14ac:dyDescent="0.2">
      <c r="A39" s="2"/>
      <c r="B39" s="10"/>
      <c r="C39">
        <v>1</v>
      </c>
      <c r="D39">
        <v>2</v>
      </c>
      <c r="E39">
        <v>3</v>
      </c>
      <c r="F39">
        <v>4</v>
      </c>
      <c r="G39">
        <v>5</v>
      </c>
      <c r="H39">
        <v>6</v>
      </c>
      <c r="I39">
        <v>7</v>
      </c>
      <c r="J39">
        <v>8</v>
      </c>
      <c r="K39" s="2"/>
      <c r="L39" s="2"/>
      <c r="M39" s="2"/>
      <c r="N39" s="2"/>
      <c r="O39" s="2"/>
    </row>
    <row r="40" spans="1:15" x14ac:dyDescent="0.2">
      <c r="A40" s="2"/>
      <c r="B40" s="10"/>
      <c r="C40">
        <v>1</v>
      </c>
      <c r="D40">
        <v>2</v>
      </c>
      <c r="E40">
        <v>3</v>
      </c>
      <c r="F40">
        <v>4</v>
      </c>
      <c r="G40">
        <v>5</v>
      </c>
      <c r="H40">
        <v>6</v>
      </c>
      <c r="I40">
        <v>7</v>
      </c>
      <c r="J40">
        <v>8</v>
      </c>
      <c r="K40" s="2"/>
      <c r="L40" s="2"/>
      <c r="M40" s="2"/>
      <c r="N40" s="2"/>
      <c r="O40" s="2"/>
    </row>
    <row r="41" spans="1:15" x14ac:dyDescent="0.2">
      <c r="A41" s="2"/>
      <c r="B41" s="10"/>
      <c r="C41">
        <v>1</v>
      </c>
      <c r="D41">
        <v>2</v>
      </c>
      <c r="E41">
        <v>3</v>
      </c>
      <c r="F41">
        <v>4</v>
      </c>
      <c r="G41">
        <v>5</v>
      </c>
      <c r="H41">
        <v>6</v>
      </c>
      <c r="I41">
        <v>7</v>
      </c>
      <c r="J41">
        <v>8</v>
      </c>
      <c r="K41" s="2"/>
      <c r="L41" s="2"/>
      <c r="M41" s="2"/>
      <c r="N41" s="2"/>
      <c r="O41" s="2"/>
    </row>
    <row r="42" spans="1:15" x14ac:dyDescent="0.2">
      <c r="A42" s="2"/>
      <c r="B42" s="10"/>
      <c r="C42">
        <v>1</v>
      </c>
      <c r="D42">
        <v>2</v>
      </c>
      <c r="E42">
        <v>3</v>
      </c>
      <c r="F42">
        <v>4</v>
      </c>
      <c r="G42">
        <v>5</v>
      </c>
      <c r="H42">
        <v>6</v>
      </c>
      <c r="I42">
        <v>7</v>
      </c>
      <c r="J42">
        <v>8</v>
      </c>
      <c r="K42" s="2"/>
      <c r="L42" s="2"/>
      <c r="M42" s="2"/>
      <c r="N42" s="2"/>
      <c r="O42" s="2"/>
    </row>
    <row r="43" spans="1:15" x14ac:dyDescent="0.2">
      <c r="A43" s="2"/>
      <c r="B43" s="10"/>
      <c r="C43">
        <v>1</v>
      </c>
      <c r="D43">
        <v>2</v>
      </c>
      <c r="E43">
        <v>3</v>
      </c>
      <c r="F43">
        <v>4</v>
      </c>
      <c r="G43">
        <v>5</v>
      </c>
      <c r="H43">
        <v>6</v>
      </c>
      <c r="I43">
        <v>7</v>
      </c>
      <c r="J43">
        <v>8</v>
      </c>
      <c r="K43" s="2"/>
      <c r="L43" s="2"/>
      <c r="M43" s="2"/>
      <c r="N43" s="2"/>
      <c r="O43" s="2"/>
    </row>
    <row r="44" spans="1:15" x14ac:dyDescent="0.2">
      <c r="A44" s="2"/>
      <c r="B44" s="10"/>
      <c r="C44">
        <v>1</v>
      </c>
      <c r="D44">
        <v>2</v>
      </c>
      <c r="E44">
        <v>3</v>
      </c>
      <c r="F44">
        <v>4</v>
      </c>
      <c r="G44">
        <v>5</v>
      </c>
      <c r="H44">
        <v>6</v>
      </c>
      <c r="I44">
        <v>7</v>
      </c>
      <c r="J44">
        <v>8</v>
      </c>
      <c r="K44" s="2"/>
      <c r="L44" s="2"/>
      <c r="M44" s="2"/>
      <c r="N44" s="2"/>
      <c r="O44" s="2"/>
    </row>
    <row r="45" spans="1:15" x14ac:dyDescent="0.2">
      <c r="A45" s="2"/>
      <c r="B45" s="10"/>
      <c r="C45">
        <v>1</v>
      </c>
      <c r="D45">
        <v>2</v>
      </c>
      <c r="E45">
        <v>3</v>
      </c>
      <c r="F45">
        <v>4</v>
      </c>
      <c r="G45">
        <v>5</v>
      </c>
      <c r="H45">
        <v>6</v>
      </c>
      <c r="I45">
        <v>7</v>
      </c>
      <c r="J45">
        <v>8</v>
      </c>
      <c r="K45" s="2"/>
      <c r="L45" s="2"/>
      <c r="M45" s="2"/>
      <c r="N45" s="2"/>
      <c r="O45" s="2"/>
    </row>
    <row r="46" spans="1:15" x14ac:dyDescent="0.2">
      <c r="A46" s="2"/>
      <c r="B46" s="10"/>
      <c r="C46">
        <v>1</v>
      </c>
      <c r="D46">
        <v>2</v>
      </c>
      <c r="E46">
        <v>3</v>
      </c>
      <c r="F46">
        <v>4</v>
      </c>
      <c r="G46">
        <v>5</v>
      </c>
      <c r="H46">
        <v>6</v>
      </c>
      <c r="I46">
        <v>7</v>
      </c>
      <c r="J46">
        <v>8</v>
      </c>
      <c r="K46" s="2"/>
      <c r="L46" s="2"/>
      <c r="M46" s="2"/>
      <c r="N46" s="2"/>
      <c r="O46" s="2"/>
    </row>
    <row r="47" spans="1:15" x14ac:dyDescent="0.2">
      <c r="A47" s="3"/>
      <c r="B47" s="11"/>
      <c r="C47" s="3">
        <v>1</v>
      </c>
      <c r="D47" s="3">
        <v>2</v>
      </c>
      <c r="E47" s="3">
        <v>3</v>
      </c>
      <c r="F47" s="3">
        <v>4</v>
      </c>
      <c r="G47" s="3">
        <v>5</v>
      </c>
      <c r="H47" s="3">
        <v>6</v>
      </c>
      <c r="I47" s="3">
        <v>7</v>
      </c>
      <c r="J47" s="3">
        <v>8</v>
      </c>
      <c r="K47" s="2"/>
      <c r="L47" s="2"/>
      <c r="M47" s="2"/>
      <c r="N47" s="2"/>
      <c r="O47" s="2"/>
    </row>
    <row r="48" spans="1:15" x14ac:dyDescent="0.2">
      <c r="K48" s="2"/>
      <c r="L48" s="2"/>
      <c r="M48" s="2"/>
      <c r="N48" s="2"/>
      <c r="O48" s="2"/>
    </row>
    <row r="49" spans="11:15" x14ac:dyDescent="0.2">
      <c r="K49" s="2"/>
      <c r="L49" s="2"/>
      <c r="M49" s="2"/>
      <c r="N49" s="2"/>
      <c r="O49" s="2"/>
    </row>
    <row r="50" spans="11:15" x14ac:dyDescent="0.2">
      <c r="K50" s="2"/>
      <c r="L50" s="2"/>
      <c r="M50" s="2"/>
      <c r="N50" s="2"/>
      <c r="O50" s="2"/>
    </row>
  </sheetData>
  <mergeCells count="1">
    <mergeCell ref="B37:B47"/>
  </mergeCells>
  <pageMargins left="0.7" right="0.7" top="0.75" bottom="0.75" header="0.3" footer="0.3"/>
  <pageSetup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Fig 3b</vt:lpstr>
      <vt:lpstr>Fig 3c</vt:lpstr>
      <vt:lpstr>Fig 3d</vt:lpstr>
      <vt:lpstr>Fig 3e</vt:lpstr>
      <vt:lpstr>Fig 3f</vt:lpstr>
      <vt:lpstr>'Fig 3e'!Print_Area</vt:lpstr>
      <vt:lpstr>'Fig 3f'!Print_Area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 Allen</dc:creator>
  <cp:lastModifiedBy>Allen, Robyn</cp:lastModifiedBy>
  <cp:lastPrinted>2018-05-09T16:46:50Z</cp:lastPrinted>
  <dcterms:created xsi:type="dcterms:W3CDTF">2016-07-20T17:59:34Z</dcterms:created>
  <dcterms:modified xsi:type="dcterms:W3CDTF">2020-07-26T14:17:13Z</dcterms:modified>
</cp:coreProperties>
</file>