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anna_david/Desktop/To move CLINIC 29-04-2020/Paper Miguez et al./Miguez et al - Source Data/"/>
    </mc:Choice>
  </mc:AlternateContent>
  <xr:revisionPtr revIDLastSave="0" documentId="13_ncr:1_{75DC62C0-46FD-9E48-905B-4FF4ECC40863}" xr6:coauthVersionLast="45" xr6:coauthVersionMax="45" xr10:uidLastSave="{00000000-0000-0000-0000-000000000000}"/>
  <bookViews>
    <workbookView xWindow="0" yWindow="460" windowWidth="25600" windowHeight="16060" tabRatio="661" activeTab="1" xr2:uid="{00000000-000D-0000-FFFF-FFFF00000000}"/>
  </bookViews>
  <sheets>
    <sheet name="Figure 5D Conductance" sheetId="1" r:id="rId1"/>
    <sheet name="Figure 5E Pope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28" i="2" l="1"/>
  <c r="O27" i="2"/>
  <c r="O26" i="2"/>
  <c r="K16" i="2"/>
  <c r="K15" i="2"/>
  <c r="K14" i="2"/>
  <c r="G16" i="2"/>
  <c r="G18" i="2"/>
  <c r="G17" i="2"/>
  <c r="C18" i="2"/>
  <c r="C17" i="2"/>
  <c r="C16" i="2"/>
  <c r="C19" i="1"/>
  <c r="C18" i="1"/>
  <c r="C17" i="1"/>
  <c r="O26" i="1"/>
  <c r="O24" i="1"/>
  <c r="O25" i="1"/>
  <c r="G26" i="1"/>
  <c r="G25" i="1"/>
  <c r="G24" i="1"/>
  <c r="G28" i="1" s="1"/>
  <c r="K16" i="1"/>
  <c r="K15" i="1"/>
  <c r="K14" i="1"/>
  <c r="K18" i="1" s="1"/>
</calcChain>
</file>

<file path=xl/sharedStrings.xml><?xml version="1.0" encoding="utf-8"?>
<sst xmlns="http://schemas.openxmlformats.org/spreadsheetml/2006/main" count="273" uniqueCount="104">
  <si>
    <t>File</t>
  </si>
  <si>
    <t>RI</t>
  </si>
  <si>
    <t>Conductance (pS)</t>
  </si>
  <si>
    <t>2017_05_03_0035</t>
  </si>
  <si>
    <t>2017_05_03_0045</t>
  </si>
  <si>
    <t>2017_05_03_0064</t>
  </si>
  <si>
    <t>2017_05_12_0024</t>
  </si>
  <si>
    <t>2017_05_19_0021</t>
  </si>
  <si>
    <t>2017_05_19_0035</t>
  </si>
  <si>
    <t>2017_05_23_0011</t>
  </si>
  <si>
    <t>2017_05_23_0032</t>
  </si>
  <si>
    <t>2018_09_06_0022</t>
  </si>
  <si>
    <t>2018_09_06_0028</t>
  </si>
  <si>
    <t>Mean</t>
  </si>
  <si>
    <t>S.E.M.</t>
  </si>
  <si>
    <t>N</t>
  </si>
  <si>
    <t>2018_03_16_0003</t>
  </si>
  <si>
    <t>2018_03_29_0001</t>
  </si>
  <si>
    <t>2018_03_29_0006</t>
  </si>
  <si>
    <t>2018_03_29_0012</t>
  </si>
  <si>
    <t>2018_03_29_0022</t>
  </si>
  <si>
    <t>2018_04_06_0006</t>
  </si>
  <si>
    <t>2018_05_10_0005</t>
  </si>
  <si>
    <t>2018_05_18_0003</t>
  </si>
  <si>
    <t>2018_05_18_0011</t>
  </si>
  <si>
    <t>2018_05_18_0012</t>
  </si>
  <si>
    <t>2018_05_18_0016</t>
  </si>
  <si>
    <t>2018_05_18_0017</t>
  </si>
  <si>
    <t>2018_05_18_0018</t>
  </si>
  <si>
    <t>2018_05_18_0034</t>
  </si>
  <si>
    <t>2018_06_20_0002</t>
  </si>
  <si>
    <t>2018_06_20_0021</t>
  </si>
  <si>
    <t>2018_09_17_0002</t>
  </si>
  <si>
    <t>2018_09_17_0003</t>
  </si>
  <si>
    <t>2018_09_17_0008</t>
  </si>
  <si>
    <t>2018_09_17_0016</t>
  </si>
  <si>
    <t>2018_04_06_0007</t>
  </si>
  <si>
    <t>2018_04_06_0008</t>
  </si>
  <si>
    <t>2018_04_06_0012</t>
  </si>
  <si>
    <t>2018_04_19_0002</t>
  </si>
  <si>
    <t>2018_05_10_0010</t>
  </si>
  <si>
    <t>2018_05_16_0004</t>
  </si>
  <si>
    <t>2018_05_16_0014</t>
  </si>
  <si>
    <t>2018_05_16_0024</t>
  </si>
  <si>
    <t>2018_05_16_0034</t>
  </si>
  <si>
    <t>2018_05_16_0042</t>
  </si>
  <si>
    <t>2018_05_18_0035</t>
  </si>
  <si>
    <t>2018_05_18_0036</t>
  </si>
  <si>
    <t>2018_06_21_0003</t>
  </si>
  <si>
    <t>2018_06_21_0010</t>
  </si>
  <si>
    <t>2018_06_21_0015</t>
  </si>
  <si>
    <t>2018_06_21_0018</t>
  </si>
  <si>
    <t>2018_06_21_0020</t>
  </si>
  <si>
    <t>2018_06_21_0028</t>
  </si>
  <si>
    <t>2018_06_21_0030</t>
  </si>
  <si>
    <t>2018_05_16_0005</t>
  </si>
  <si>
    <t>Peak Open Probability</t>
  </si>
  <si>
    <t>2017_04_21_0007</t>
  </si>
  <si>
    <t>2017_05_03_0017</t>
  </si>
  <si>
    <t>2017_05_03_0025</t>
  </si>
  <si>
    <t>2017_05_03_0087</t>
  </si>
  <si>
    <t>2017_05_04_0041</t>
  </si>
  <si>
    <t>2017_05_04_0050</t>
  </si>
  <si>
    <t>2017_05_09_0037</t>
  </si>
  <si>
    <t>2017_05_09_0056</t>
  </si>
  <si>
    <t>2017_05_19_0070</t>
  </si>
  <si>
    <t>2017_05_10_0012</t>
  </si>
  <si>
    <t>2017_06_13_0007</t>
  </si>
  <si>
    <t>2017_06_14_0034</t>
  </si>
  <si>
    <t>2017_06_14_0036</t>
  </si>
  <si>
    <t>STATISTICAL ANALYSIS</t>
  </si>
  <si>
    <t>Comparison</t>
  </si>
  <si>
    <t>Test</t>
  </si>
  <si>
    <t>p-value</t>
  </si>
  <si>
    <t>Graphic</t>
  </si>
  <si>
    <t>0 TARPs vs 2 TARPs A2</t>
  </si>
  <si>
    <t>&lt; 0.0001</t>
  </si>
  <si>
    <t>****</t>
  </si>
  <si>
    <t>0 TARPs vs 2 TARPs A4c</t>
  </si>
  <si>
    <t>0 TARPs vs 4 TARPs</t>
  </si>
  <si>
    <t>**</t>
  </si>
  <si>
    <t>2 TARPs A4c vs 2 TARPs A2</t>
  </si>
  <si>
    <t>2 TARPs A4c vs 4 TARPs</t>
  </si>
  <si>
    <t>2 TARPs A2 vs 4 TARPs</t>
  </si>
  <si>
    <t>2017_05_23_0016</t>
  </si>
  <si>
    <t>2018_05_16_0003</t>
  </si>
  <si>
    <t>Student's t-test</t>
  </si>
  <si>
    <t>ns</t>
  </si>
  <si>
    <r>
      <t>2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A4c )</t>
    </r>
  </si>
  <si>
    <r>
      <t>2 TARPs (A2 +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 xml:space="preserve">2)  </t>
    </r>
  </si>
  <si>
    <t>0 TARPs (A2+A4c)</t>
  </si>
  <si>
    <t>%increase vs 0 TARP</t>
  </si>
  <si>
    <r>
      <t>4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2 )</t>
    </r>
  </si>
  <si>
    <r>
      <t>4 TARPs (A2: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 +  A4c:</t>
    </r>
    <r>
      <rPr>
        <b/>
        <sz val="11"/>
        <color indexed="8"/>
        <rFont val="Symbol"/>
        <charset val="2"/>
      </rPr>
      <t>g</t>
    </r>
    <r>
      <rPr>
        <b/>
        <sz val="11"/>
        <color indexed="8"/>
        <rFont val="Calibri"/>
        <family val="2"/>
        <scheme val="minor"/>
      </rPr>
      <t>2 )</t>
    </r>
  </si>
  <si>
    <r>
      <t xml:space="preserve">Ordinary </t>
    </r>
    <r>
      <rPr>
        <b/>
        <sz val="11"/>
        <color theme="1"/>
        <rFont val="Calibri"/>
        <family val="2"/>
        <scheme val="minor"/>
      </rPr>
      <t xml:space="preserve">one-way ANOVA </t>
    </r>
    <r>
      <rPr>
        <sz val="11"/>
        <color theme="1"/>
        <rFont val="Calibri"/>
        <family val="2"/>
        <scheme val="minor"/>
      </rPr>
      <t xml:space="preserve">with </t>
    </r>
    <r>
      <rPr>
        <b/>
        <sz val="11"/>
        <color theme="1"/>
        <rFont val="Calibri"/>
        <family val="2"/>
        <scheme val="minor"/>
      </rPr>
      <t>Newman-Keuls</t>
    </r>
    <r>
      <rPr>
        <sz val="11"/>
        <color theme="1"/>
        <rFont val="Calibri"/>
        <family val="2"/>
        <scheme val="minor"/>
      </rPr>
      <t xml:space="preserve"> multiple comparisons post-hoc test</t>
    </r>
  </si>
  <si>
    <t>Mean Diff.</t>
  </si>
  <si>
    <t>Significant?</t>
  </si>
  <si>
    <t>Summary</t>
  </si>
  <si>
    <t>Yes</t>
  </si>
  <si>
    <t>No</t>
  </si>
  <si>
    <t>F Value = 12.37</t>
  </si>
  <si>
    <t>P Value &lt; 0.0001</t>
  </si>
  <si>
    <t>F Value = 1.25</t>
  </si>
  <si>
    <t>P Value = 0.3021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</si>
</sst>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1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1"/>
      <name val="Verdana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Symbol"/>
      <charset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31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79">
    <xf numFmtId="0" fontId="0" fillId="0" borderId="0" xfId="0"/>
    <xf numFmtId="0" fontId="0" fillId="3" borderId="1" xfId="0" applyFill="1" applyBorder="1"/>
    <xf numFmtId="2" fontId="3" fillId="4" borderId="1" xfId="1" applyNumberFormat="1" applyFont="1" applyFill="1" applyBorder="1" applyAlignment="1">
      <alignment horizontal="left"/>
    </xf>
    <xf numFmtId="0" fontId="0" fillId="3" borderId="2" xfId="0" applyFill="1" applyBorder="1"/>
    <xf numFmtId="0" fontId="0" fillId="0" borderId="4" xfId="0" applyFont="1" applyFill="1" applyBorder="1"/>
    <xf numFmtId="2" fontId="0" fillId="0" borderId="5" xfId="0" applyNumberFormat="1" applyFill="1" applyBorder="1"/>
    <xf numFmtId="0" fontId="0" fillId="0" borderId="4" xfId="0" applyFont="1" applyFill="1" applyBorder="1" applyAlignment="1">
      <alignment horizontal="center"/>
    </xf>
    <xf numFmtId="2" fontId="0" fillId="0" borderId="4" xfId="0" applyNumberFormat="1" applyFill="1" applyBorder="1" applyAlignment="1">
      <alignment horizontal="center"/>
    </xf>
    <xf numFmtId="0" fontId="0" fillId="0" borderId="7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2" fontId="0" fillId="0" borderId="5" xfId="0" applyNumberFormat="1" applyFill="1" applyBorder="1" applyAlignment="1">
      <alignment horizontal="center"/>
    </xf>
    <xf numFmtId="2" fontId="0" fillId="0" borderId="6" xfId="0" applyNumberFormat="1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center"/>
    </xf>
    <xf numFmtId="0" fontId="0" fillId="0" borderId="5" xfId="0" applyFont="1" applyFill="1" applyBorder="1"/>
    <xf numFmtId="2" fontId="0" fillId="0" borderId="5" xfId="0" applyNumberFormat="1" applyFont="1" applyFill="1" applyBorder="1"/>
    <xf numFmtId="2" fontId="0" fillId="0" borderId="6" xfId="0" applyNumberFormat="1" applyFill="1" applyBorder="1" applyAlignment="1">
      <alignment horizontal="center"/>
    </xf>
    <xf numFmtId="2" fontId="5" fillId="0" borderId="4" xfId="0" applyNumberFormat="1" applyFont="1" applyFill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6" xfId="0" applyFont="1" applyFill="1" applyBorder="1"/>
    <xf numFmtId="0" fontId="4" fillId="0" borderId="5" xfId="0" applyFont="1" applyFill="1" applyBorder="1"/>
    <xf numFmtId="2" fontId="4" fillId="0" borderId="5" xfId="0" applyNumberFormat="1" applyFont="1" applyFill="1" applyBorder="1"/>
    <xf numFmtId="2" fontId="0" fillId="0" borderId="0" xfId="0" applyNumberForma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7" fillId="0" borderId="0" xfId="0" applyFont="1"/>
    <xf numFmtId="2" fontId="3" fillId="4" borderId="1" xfId="1" applyNumberFormat="1" applyFont="1" applyFill="1" applyBorder="1" applyAlignment="1">
      <alignment horizontal="center"/>
    </xf>
    <xf numFmtId="2" fontId="0" fillId="0" borderId="4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2" fontId="0" fillId="0" borderId="5" xfId="0" applyNumberFormat="1" applyFont="1" applyFill="1" applyBorder="1" applyAlignment="1">
      <alignment horizontal="center"/>
    </xf>
    <xf numFmtId="2" fontId="9" fillId="4" borderId="5" xfId="1" applyNumberFormat="1" applyFont="1" applyFill="1" applyBorder="1" applyAlignment="1">
      <alignment horizontal="center"/>
    </xf>
    <xf numFmtId="1" fontId="9" fillId="4" borderId="5" xfId="1" applyNumberFormat="1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/>
    </xf>
    <xf numFmtId="0" fontId="12" fillId="0" borderId="0" xfId="0" applyFont="1" applyFill="1" applyBorder="1"/>
    <xf numFmtId="0" fontId="0" fillId="0" borderId="0" xfId="0" applyFont="1"/>
    <xf numFmtId="0" fontId="0" fillId="0" borderId="0" xfId="0" applyFont="1" applyAlignment="1">
      <alignment horizontal="center"/>
    </xf>
    <xf numFmtId="0" fontId="0" fillId="3" borderId="3" xfId="0" applyFont="1" applyFill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2" fontId="0" fillId="0" borderId="1" xfId="0" applyNumberFormat="1" applyFont="1" applyFill="1" applyBorder="1" applyAlignment="1">
      <alignment horizontal="center"/>
    </xf>
    <xf numFmtId="2" fontId="0" fillId="0" borderId="0" xfId="0" applyNumberFormat="1" applyFont="1"/>
    <xf numFmtId="0" fontId="0" fillId="0" borderId="0" xfId="0" applyFont="1" applyBorder="1"/>
    <xf numFmtId="2" fontId="14" fillId="0" borderId="4" xfId="0" applyNumberFormat="1" applyFont="1" applyFill="1" applyBorder="1" applyAlignment="1">
      <alignment horizontal="center"/>
    </xf>
    <xf numFmtId="0" fontId="8" fillId="0" borderId="4" xfId="0" applyFont="1" applyFill="1" applyBorder="1"/>
    <xf numFmtId="2" fontId="8" fillId="0" borderId="4" xfId="0" applyNumberFormat="1" applyFont="1" applyFill="1" applyBorder="1" applyAlignment="1">
      <alignment horizontal="center"/>
    </xf>
    <xf numFmtId="2" fontId="14" fillId="0" borderId="5" xfId="0" applyNumberFormat="1" applyFont="1" applyFill="1" applyBorder="1" applyAlignment="1">
      <alignment horizontal="center"/>
    </xf>
    <xf numFmtId="2" fontId="14" fillId="0" borderId="1" xfId="0" applyNumberFormat="1" applyFont="1" applyFill="1" applyBorder="1" applyAlignment="1">
      <alignment horizontal="center"/>
    </xf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164" fontId="2" fillId="0" borderId="4" xfId="0" applyNumberFormat="1" applyFont="1" applyFill="1" applyBorder="1" applyAlignment="1">
      <alignment horizontal="center"/>
    </xf>
    <xf numFmtId="0" fontId="0" fillId="3" borderId="2" xfId="0" applyFont="1" applyFill="1" applyBorder="1"/>
    <xf numFmtId="2" fontId="9" fillId="4" borderId="2" xfId="1" applyNumberFormat="1" applyFont="1" applyFill="1" applyBorder="1" applyAlignment="1">
      <alignment horizontal="center"/>
    </xf>
    <xf numFmtId="1" fontId="0" fillId="0" borderId="5" xfId="0" applyNumberFormat="1" applyFont="1" applyBorder="1" applyAlignment="1">
      <alignment horizontal="center"/>
    </xf>
    <xf numFmtId="2" fontId="3" fillId="4" borderId="2" xfId="1" applyNumberFormat="1" applyFont="1" applyFill="1" applyBorder="1" applyAlignment="1">
      <alignment horizontal="center"/>
    </xf>
    <xf numFmtId="0" fontId="6" fillId="0" borderId="11" xfId="0" applyFont="1" applyBorder="1"/>
    <xf numFmtId="0" fontId="0" fillId="0" borderId="11" xfId="0" applyFont="1" applyBorder="1"/>
    <xf numFmtId="0" fontId="0" fillId="0" borderId="11" xfId="0" applyBorder="1"/>
    <xf numFmtId="0" fontId="16" fillId="0" borderId="5" xfId="0" applyFont="1" applyBorder="1"/>
    <xf numFmtId="0" fontId="16" fillId="0" borderId="5" xfId="0" applyFont="1" applyFill="1" applyBorder="1"/>
    <xf numFmtId="0" fontId="12" fillId="0" borderId="5" xfId="0" applyFont="1" applyBorder="1"/>
    <xf numFmtId="0" fontId="12" fillId="0" borderId="5" xfId="0" applyFont="1" applyBorder="1" applyAlignment="1">
      <alignment horizontal="left"/>
    </xf>
    <xf numFmtId="0" fontId="12" fillId="0" borderId="5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11" xfId="0" applyBorder="1" applyAlignment="1">
      <alignment horizontal="left"/>
    </xf>
    <xf numFmtId="0" fontId="16" fillId="5" borderId="5" xfId="0" applyFont="1" applyFill="1" applyBorder="1" applyAlignment="1">
      <alignment horizontal="center"/>
    </xf>
    <xf numFmtId="0" fontId="13" fillId="2" borderId="8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6" fillId="5" borderId="12" xfId="0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</cellXfs>
  <cellStyles count="18">
    <cellStyle name="Excel Built-in Normal" xfId="1" xr:uid="{00000000-0005-0000-0000-000000000000}"/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46"/>
  <sheetViews>
    <sheetView topLeftCell="A11" workbookViewId="0">
      <selection activeCell="G47" sqref="G47"/>
    </sheetView>
  </sheetViews>
  <sheetFormatPr baseColWidth="10" defaultColWidth="10.6640625" defaultRowHeight="15" x14ac:dyDescent="0.2"/>
  <cols>
    <col min="1" max="1" width="6.83203125" style="37" customWidth="1"/>
    <col min="2" max="2" width="24" style="37" bestFit="1" customWidth="1"/>
    <col min="3" max="3" width="14.5" style="37" bestFit="1" customWidth="1"/>
    <col min="4" max="4" width="10.1640625" style="37" bestFit="1" customWidth="1"/>
    <col min="5" max="5" width="10.6640625" style="37"/>
    <col min="6" max="6" width="16.1640625" style="37" bestFit="1" customWidth="1"/>
    <col min="7" max="7" width="21.6640625" style="37" customWidth="1"/>
    <col min="8" max="8" width="13.33203125" style="37" customWidth="1"/>
    <col min="9" max="9" width="12.83203125" style="37" customWidth="1"/>
    <col min="10" max="10" width="16.33203125" style="37" bestFit="1" customWidth="1"/>
    <col min="11" max="11" width="14.5" style="38" bestFit="1" customWidth="1"/>
    <col min="12" max="13" width="10.6640625" style="37"/>
    <col min="14" max="14" width="16.1640625" style="37" bestFit="1" customWidth="1"/>
    <col min="15" max="15" width="14.5" style="37" bestFit="1" customWidth="1"/>
    <col min="16" max="16384" width="10.6640625" style="37"/>
  </cols>
  <sheetData>
    <row r="1" spans="2:16" ht="16" thickBot="1" x14ac:dyDescent="0.25"/>
    <row r="2" spans="2:16" ht="16" thickBot="1" x14ac:dyDescent="0.25">
      <c r="B2" s="67" t="s">
        <v>90</v>
      </c>
      <c r="C2" s="68"/>
      <c r="D2" s="69"/>
      <c r="F2" s="67" t="s">
        <v>89</v>
      </c>
      <c r="G2" s="68"/>
      <c r="H2" s="69"/>
      <c r="J2" s="67" t="s">
        <v>88</v>
      </c>
      <c r="K2" s="68"/>
      <c r="L2" s="69"/>
      <c r="N2" s="67" t="s">
        <v>93</v>
      </c>
      <c r="O2" s="68"/>
      <c r="P2" s="69"/>
    </row>
    <row r="3" spans="2:16" x14ac:dyDescent="0.2">
      <c r="B3" s="52" t="s">
        <v>0</v>
      </c>
      <c r="C3" s="53" t="s">
        <v>2</v>
      </c>
      <c r="D3" s="40" t="s">
        <v>1</v>
      </c>
      <c r="F3" s="52" t="s">
        <v>0</v>
      </c>
      <c r="G3" s="53" t="s">
        <v>2</v>
      </c>
      <c r="H3" s="39" t="s">
        <v>1</v>
      </c>
      <c r="J3" s="52" t="s">
        <v>0</v>
      </c>
      <c r="K3" s="53" t="s">
        <v>2</v>
      </c>
      <c r="L3" s="40" t="s">
        <v>1</v>
      </c>
      <c r="N3" s="52" t="s">
        <v>0</v>
      </c>
      <c r="O3" s="53" t="s">
        <v>2</v>
      </c>
      <c r="P3" s="40" t="s">
        <v>1</v>
      </c>
    </row>
    <row r="4" spans="2:16" x14ac:dyDescent="0.2">
      <c r="B4" s="13" t="s">
        <v>57</v>
      </c>
      <c r="C4" s="32">
        <v>4.0212727272727271</v>
      </c>
      <c r="D4" s="32">
        <v>1.0729252661855984</v>
      </c>
      <c r="F4" s="6" t="s">
        <v>16</v>
      </c>
      <c r="G4" s="44">
        <v>4.4687272727272731</v>
      </c>
      <c r="H4" s="27">
        <v>0.93359504971006813</v>
      </c>
      <c r="J4" s="4" t="s">
        <v>3</v>
      </c>
      <c r="K4" s="27">
        <v>12.230727272727274</v>
      </c>
      <c r="L4" s="27">
        <v>0.7181532429496762</v>
      </c>
      <c r="N4" s="6" t="s">
        <v>36</v>
      </c>
      <c r="O4" s="27">
        <v>15.848181818181819</v>
      </c>
      <c r="P4" s="27">
        <v>0.79936406995230513</v>
      </c>
    </row>
    <row r="5" spans="2:16" x14ac:dyDescent="0.2">
      <c r="B5" s="13" t="s">
        <v>58</v>
      </c>
      <c r="C5" s="32">
        <v>3.6812727272727273</v>
      </c>
      <c r="D5" s="32">
        <v>0.94001098882802481</v>
      </c>
      <c r="F5" s="6" t="s">
        <v>17</v>
      </c>
      <c r="G5" s="44">
        <v>16.682181818181817</v>
      </c>
      <c r="H5" s="27">
        <v>1.2972603260250029</v>
      </c>
      <c r="J5" s="4" t="s">
        <v>4</v>
      </c>
      <c r="K5" s="27">
        <v>11.321818181818182</v>
      </c>
      <c r="L5" s="27">
        <v>1.2914412872304004</v>
      </c>
      <c r="N5" s="6" t="s">
        <v>37</v>
      </c>
      <c r="O5" s="27">
        <v>10.931272727272727</v>
      </c>
      <c r="P5" s="27">
        <v>0.91653116070213636</v>
      </c>
    </row>
    <row r="6" spans="2:16" x14ac:dyDescent="0.2">
      <c r="B6" s="13" t="s">
        <v>59</v>
      </c>
      <c r="C6" s="32">
        <v>6.3847272727272735</v>
      </c>
      <c r="D6" s="32">
        <v>1.1025454214288968</v>
      </c>
      <c r="F6" s="6" t="s">
        <v>18</v>
      </c>
      <c r="G6" s="44">
        <v>10.346727272727271</v>
      </c>
      <c r="H6" s="27">
        <v>1.0958406297284891</v>
      </c>
      <c r="J6" s="4" t="s">
        <v>5</v>
      </c>
      <c r="K6" s="27">
        <v>19.61</v>
      </c>
      <c r="L6" s="27">
        <v>1.02</v>
      </c>
      <c r="N6" s="6" t="s">
        <v>38</v>
      </c>
      <c r="O6" s="27">
        <v>9.5803636363636375</v>
      </c>
      <c r="P6" s="27">
        <v>0.90495914098362762</v>
      </c>
    </row>
    <row r="7" spans="2:16" x14ac:dyDescent="0.2">
      <c r="B7" s="13" t="s">
        <v>60</v>
      </c>
      <c r="C7" s="32">
        <v>5.8869090909090911</v>
      </c>
      <c r="D7" s="32">
        <v>0.82590504093755013</v>
      </c>
      <c r="F7" s="6" t="s">
        <v>19</v>
      </c>
      <c r="G7" s="44">
        <v>21.450909090909089</v>
      </c>
      <c r="H7" s="27">
        <v>0.87653290903446135</v>
      </c>
      <c r="J7" s="4" t="s">
        <v>6</v>
      </c>
      <c r="K7" s="27">
        <v>23.590909090909093</v>
      </c>
      <c r="L7" s="27">
        <v>0.79556080320775946</v>
      </c>
      <c r="N7" s="6" t="s">
        <v>39</v>
      </c>
      <c r="O7" s="27">
        <v>15.9</v>
      </c>
      <c r="P7" s="27">
        <v>0.96512361613032749</v>
      </c>
    </row>
    <row r="8" spans="2:16" x14ac:dyDescent="0.2">
      <c r="B8" s="13" t="s">
        <v>61</v>
      </c>
      <c r="C8" s="32">
        <v>6.7510909090909088</v>
      </c>
      <c r="D8" s="32">
        <v>0.79409606441116087</v>
      </c>
      <c r="F8" s="6" t="s">
        <v>20</v>
      </c>
      <c r="G8" s="44">
        <v>6.669090909090909</v>
      </c>
      <c r="H8" s="27">
        <v>0.89357265592346635</v>
      </c>
      <c r="J8" s="4" t="s">
        <v>7</v>
      </c>
      <c r="K8" s="27">
        <v>15.277636363636363</v>
      </c>
      <c r="L8" s="27">
        <v>0.79103252429338422</v>
      </c>
      <c r="N8" s="8" t="s">
        <v>40</v>
      </c>
      <c r="O8" s="27">
        <v>10.051272727272726</v>
      </c>
      <c r="P8" s="27">
        <v>0.85132975034674063</v>
      </c>
    </row>
    <row r="9" spans="2:16" x14ac:dyDescent="0.2">
      <c r="B9" s="13" t="s">
        <v>62</v>
      </c>
      <c r="C9" s="32">
        <v>2.6607272727272728</v>
      </c>
      <c r="D9" s="32">
        <v>1.1132076458072306</v>
      </c>
      <c r="F9" s="6" t="s">
        <v>21</v>
      </c>
      <c r="G9" s="44">
        <v>6.9323636363636361</v>
      </c>
      <c r="H9" s="27">
        <v>0.89556278232590891</v>
      </c>
      <c r="J9" s="45" t="s">
        <v>8</v>
      </c>
      <c r="K9" s="46">
        <v>9.6519999999999992</v>
      </c>
      <c r="L9" s="46">
        <v>1.1691590347569243</v>
      </c>
      <c r="N9" s="9" t="s">
        <v>41</v>
      </c>
      <c r="O9" s="32">
        <v>18.876363636363635</v>
      </c>
      <c r="P9" s="32">
        <v>0.93306077617769101</v>
      </c>
    </row>
    <row r="10" spans="2:16" x14ac:dyDescent="0.2">
      <c r="B10" s="13" t="s">
        <v>63</v>
      </c>
      <c r="C10" s="32">
        <v>6.0109090909090908</v>
      </c>
      <c r="D10" s="32">
        <v>0.88157661602636472</v>
      </c>
      <c r="F10" s="6" t="s">
        <v>22</v>
      </c>
      <c r="G10" s="44">
        <v>5.8043636363636368</v>
      </c>
      <c r="H10" s="11">
        <v>1.0701539025283986</v>
      </c>
      <c r="J10" s="4" t="s">
        <v>9</v>
      </c>
      <c r="K10" s="27">
        <v>12.828727272727273</v>
      </c>
      <c r="L10" s="27">
        <v>1.5987903602162914</v>
      </c>
      <c r="N10" s="9" t="s">
        <v>55</v>
      </c>
      <c r="O10" s="32">
        <v>16.305636363636367</v>
      </c>
      <c r="P10" s="32">
        <v>0.77358724388631861</v>
      </c>
    </row>
    <row r="11" spans="2:16" x14ac:dyDescent="0.2">
      <c r="B11" s="13" t="s">
        <v>64</v>
      </c>
      <c r="C11" s="32">
        <v>4.4370909090909088</v>
      </c>
      <c r="D11" s="32">
        <v>0.73839618850812239</v>
      </c>
      <c r="F11" s="6" t="s">
        <v>23</v>
      </c>
      <c r="G11" s="44">
        <v>8.5938181818181825</v>
      </c>
      <c r="H11" s="27">
        <v>1.1724682408670064</v>
      </c>
      <c r="J11" s="4" t="s">
        <v>10</v>
      </c>
      <c r="K11" s="27">
        <v>11.315818181818182</v>
      </c>
      <c r="L11" s="27">
        <v>0.90686751942514543</v>
      </c>
      <c r="N11" s="9" t="s">
        <v>42</v>
      </c>
      <c r="O11" s="32">
        <v>9.3476363636363633</v>
      </c>
      <c r="P11" s="32">
        <v>0.99046198354579162</v>
      </c>
    </row>
    <row r="12" spans="2:16" x14ac:dyDescent="0.2">
      <c r="B12" s="13" t="s">
        <v>65</v>
      </c>
      <c r="C12" s="32">
        <v>3.9709090909090912</v>
      </c>
      <c r="D12" s="32">
        <v>1.329492827290184</v>
      </c>
      <c r="F12" s="6" t="s">
        <v>24</v>
      </c>
      <c r="G12" s="44">
        <v>14.24090909090909</v>
      </c>
      <c r="H12" s="27">
        <v>1.3723541398095396</v>
      </c>
      <c r="J12" s="13" t="s">
        <v>11</v>
      </c>
      <c r="K12" s="32">
        <v>21.93090909090909</v>
      </c>
      <c r="L12" s="32">
        <v>0.78719539211342482</v>
      </c>
      <c r="N12" s="9" t="s">
        <v>43</v>
      </c>
      <c r="O12" s="32">
        <v>25.923636363636362</v>
      </c>
      <c r="P12" s="32">
        <v>0.79294059159830976</v>
      </c>
    </row>
    <row r="13" spans="2:16" x14ac:dyDescent="0.2">
      <c r="B13" s="13" t="s">
        <v>66</v>
      </c>
      <c r="C13" s="32">
        <v>3.6045454545454545</v>
      </c>
      <c r="D13" s="32">
        <v>0.96138559735232409</v>
      </c>
      <c r="F13" s="6" t="s">
        <v>25</v>
      </c>
      <c r="G13" s="44">
        <v>6.4160000000000004</v>
      </c>
      <c r="H13" s="27">
        <v>1.0039858382823208</v>
      </c>
      <c r="J13" s="23" t="s">
        <v>12</v>
      </c>
      <c r="K13" s="41">
        <v>20.741818181818182</v>
      </c>
      <c r="L13" s="32">
        <v>1.298302356212498</v>
      </c>
      <c r="N13" s="9" t="s">
        <v>44</v>
      </c>
      <c r="O13" s="32">
        <v>12.772363636363638</v>
      </c>
      <c r="P13" s="32">
        <v>0.86653238166133906</v>
      </c>
    </row>
    <row r="14" spans="2:16" x14ac:dyDescent="0.2">
      <c r="B14" s="13" t="s">
        <v>67</v>
      </c>
      <c r="C14" s="32">
        <v>7.451090909090909</v>
      </c>
      <c r="D14" s="32">
        <v>0.76921569809500834</v>
      </c>
      <c r="F14" s="6" t="s">
        <v>26</v>
      </c>
      <c r="G14" s="27">
        <v>10.438363636363636</v>
      </c>
      <c r="H14" s="27">
        <v>1.0846417877747754</v>
      </c>
      <c r="J14" s="33" t="s">
        <v>13</v>
      </c>
      <c r="K14" s="33">
        <f>AVERAGE(K4:K13)</f>
        <v>15.850036363636367</v>
      </c>
      <c r="N14" s="9" t="s">
        <v>45</v>
      </c>
      <c r="O14" s="32">
        <v>7.0545454545454547</v>
      </c>
      <c r="P14" s="32">
        <v>0.98555322158871694</v>
      </c>
    </row>
    <row r="15" spans="2:16" x14ac:dyDescent="0.2">
      <c r="B15" s="13" t="s">
        <v>68</v>
      </c>
      <c r="C15" s="32">
        <v>3.2845454545454547</v>
      </c>
      <c r="D15" s="32">
        <v>1.0478970659328399</v>
      </c>
      <c r="F15" s="6" t="s">
        <v>27</v>
      </c>
      <c r="G15" s="27">
        <v>5.96</v>
      </c>
      <c r="H15" s="27">
        <v>1.4655562958027983</v>
      </c>
      <c r="J15" s="33" t="s">
        <v>14</v>
      </c>
      <c r="K15" s="33">
        <f>(STDEV(K4:K13)/SQRT(COUNT(K4:K13)))</f>
        <v>1.6227544398144624</v>
      </c>
      <c r="N15" s="9" t="s">
        <v>46</v>
      </c>
      <c r="O15" s="32">
        <v>8.7969090909090912</v>
      </c>
      <c r="P15" s="11">
        <v>0.96572869260517491</v>
      </c>
    </row>
    <row r="16" spans="2:16" x14ac:dyDescent="0.2">
      <c r="B16" s="23" t="s">
        <v>69</v>
      </c>
      <c r="C16" s="41">
        <v>8.5550909090909091</v>
      </c>
      <c r="D16" s="32">
        <v>0.8869999999999999</v>
      </c>
      <c r="F16" s="6" t="s">
        <v>28</v>
      </c>
      <c r="G16" s="27">
        <v>3.746909090909091</v>
      </c>
      <c r="H16" s="27">
        <v>0.94249518723219261</v>
      </c>
      <c r="J16" s="33" t="s">
        <v>15</v>
      </c>
      <c r="K16" s="34">
        <f>COUNT(K4:K13)</f>
        <v>10</v>
      </c>
      <c r="N16" s="9" t="s">
        <v>47</v>
      </c>
      <c r="O16" s="41">
        <v>12.722909090909091</v>
      </c>
      <c r="P16" s="11">
        <v>0.90889777105613767</v>
      </c>
    </row>
    <row r="17" spans="2:16" x14ac:dyDescent="0.2">
      <c r="B17" s="33" t="s">
        <v>13</v>
      </c>
      <c r="C17" s="33">
        <f>AVERAGE(C4:C16)</f>
        <v>5.1307832167832164</v>
      </c>
      <c r="D17" s="38"/>
      <c r="F17" s="6" t="s">
        <v>29</v>
      </c>
      <c r="G17" s="11">
        <v>6.9592727272727268</v>
      </c>
      <c r="H17" s="11">
        <v>1.1811331444759208</v>
      </c>
      <c r="N17" s="9" t="s">
        <v>48</v>
      </c>
      <c r="O17" s="32">
        <v>11.794545454545455</v>
      </c>
      <c r="P17" s="32">
        <v>1.0550687114120694</v>
      </c>
    </row>
    <row r="18" spans="2:16" x14ac:dyDescent="0.2">
      <c r="B18" s="33" t="s">
        <v>14</v>
      </c>
      <c r="C18" s="33">
        <f>(STDEV(C4:C16)/SQRT(COUNT(C4:C16)))</f>
        <v>0.50415971410621485</v>
      </c>
      <c r="D18" s="38"/>
      <c r="F18" s="6" t="s">
        <v>30</v>
      </c>
      <c r="G18" s="47">
        <v>7.5063636363636359</v>
      </c>
      <c r="H18" s="32">
        <v>1.0727471052189963</v>
      </c>
      <c r="J18" s="33" t="s">
        <v>91</v>
      </c>
      <c r="K18" s="54">
        <f>K14*100/C17</f>
        <v>308.9204063775212</v>
      </c>
      <c r="N18" s="9" t="s">
        <v>49</v>
      </c>
      <c r="O18" s="32">
        <v>8.86109090909091</v>
      </c>
      <c r="P18" s="32">
        <v>0.7011459129106189</v>
      </c>
    </row>
    <row r="19" spans="2:16" x14ac:dyDescent="0.2">
      <c r="B19" s="33" t="s">
        <v>15</v>
      </c>
      <c r="C19" s="34">
        <f>COUNT(C4:C16)</f>
        <v>13</v>
      </c>
      <c r="D19" s="38"/>
      <c r="F19" s="6" t="s">
        <v>31</v>
      </c>
      <c r="G19" s="47">
        <v>18.867272727272727</v>
      </c>
      <c r="H19" s="32">
        <v>1.0593850312552797</v>
      </c>
      <c r="N19" s="9" t="s">
        <v>50</v>
      </c>
      <c r="O19" s="32">
        <v>10.998727272727272</v>
      </c>
      <c r="P19" s="32">
        <v>0.96536454214771472</v>
      </c>
    </row>
    <row r="20" spans="2:16" x14ac:dyDescent="0.2">
      <c r="F20" s="6" t="s">
        <v>32</v>
      </c>
      <c r="G20" s="47">
        <v>8.4414545454545458</v>
      </c>
      <c r="H20" s="32">
        <v>1.5793120213929746</v>
      </c>
      <c r="N20" s="9" t="s">
        <v>51</v>
      </c>
      <c r="O20" s="32">
        <v>14.791636363636364</v>
      </c>
      <c r="P20" s="32">
        <v>0.91822448283998848</v>
      </c>
    </row>
    <row r="21" spans="2:16" x14ac:dyDescent="0.2">
      <c r="F21" s="6" t="s">
        <v>33</v>
      </c>
      <c r="G21" s="47">
        <v>13.343454545454547</v>
      </c>
      <c r="H21" s="32">
        <v>1.1045562085018696</v>
      </c>
      <c r="N21" s="9" t="s">
        <v>52</v>
      </c>
      <c r="O21" s="32">
        <v>3.5309090909090912</v>
      </c>
      <c r="P21" s="32">
        <v>0.9252032520325203</v>
      </c>
    </row>
    <row r="22" spans="2:16" x14ac:dyDescent="0.2">
      <c r="F22" s="6" t="s">
        <v>34</v>
      </c>
      <c r="G22" s="47">
        <v>6.2481818181818181</v>
      </c>
      <c r="H22" s="32">
        <v>1.18117618703302</v>
      </c>
      <c r="N22" s="9" t="s">
        <v>53</v>
      </c>
      <c r="O22" s="32">
        <v>9.2036363636363632</v>
      </c>
      <c r="P22" s="32">
        <v>0.83969817202777397</v>
      </c>
    </row>
    <row r="23" spans="2:16" x14ac:dyDescent="0.2">
      <c r="F23" s="18" t="s">
        <v>35</v>
      </c>
      <c r="G23" s="48">
        <v>11.284363636363636</v>
      </c>
      <c r="H23" s="32">
        <v>1.0448345412279503</v>
      </c>
      <c r="N23" s="24" t="s">
        <v>54</v>
      </c>
      <c r="O23" s="41">
        <v>18.153818181818181</v>
      </c>
      <c r="P23" s="32">
        <v>0.76652341837567317</v>
      </c>
    </row>
    <row r="24" spans="2:16" x14ac:dyDescent="0.2">
      <c r="F24" s="33" t="s">
        <v>13</v>
      </c>
      <c r="G24" s="33">
        <f>AVERAGE(G4:G23)</f>
        <v>9.7200363636363623</v>
      </c>
      <c r="H24" s="42"/>
      <c r="N24" s="33" t="s">
        <v>13</v>
      </c>
      <c r="O24" s="33">
        <f>AVERAGE(O4:O23)</f>
        <v>12.572272727272727</v>
      </c>
    </row>
    <row r="25" spans="2:16" x14ac:dyDescent="0.2">
      <c r="F25" s="33" t="s">
        <v>14</v>
      </c>
      <c r="G25" s="33">
        <f>(STDEV(G4:G23)/SQRT(COUNT(G4:G23)))</f>
        <v>1.0940990821202186</v>
      </c>
      <c r="H25" s="42"/>
      <c r="N25" s="33" t="s">
        <v>14</v>
      </c>
      <c r="O25" s="33">
        <f>(STDEV(O4:O23)/SQRT(COUNT(O4:O23)))</f>
        <v>1.1155955785246898</v>
      </c>
    </row>
    <row r="26" spans="2:16" x14ac:dyDescent="0.2">
      <c r="F26" s="33" t="s">
        <v>15</v>
      </c>
      <c r="G26" s="34">
        <f>COUNT(G4:G23)</f>
        <v>20</v>
      </c>
      <c r="H26" s="42"/>
      <c r="N26" s="33" t="s">
        <v>15</v>
      </c>
      <c r="O26" s="34">
        <f>COUNT(O4:O23)</f>
        <v>20</v>
      </c>
    </row>
    <row r="27" spans="2:16" x14ac:dyDescent="0.2">
      <c r="G27" s="42"/>
      <c r="H27" s="42"/>
    </row>
    <row r="28" spans="2:16" x14ac:dyDescent="0.2">
      <c r="F28" s="33" t="s">
        <v>91</v>
      </c>
      <c r="G28" s="54">
        <f>G24*100/C17</f>
        <v>189.44546968660299</v>
      </c>
    </row>
    <row r="34" spans="2:10" x14ac:dyDescent="0.2">
      <c r="F34" s="49"/>
      <c r="G34" s="49"/>
    </row>
    <row r="35" spans="2:10" x14ac:dyDescent="0.2">
      <c r="F35" s="49"/>
      <c r="G35" s="49"/>
    </row>
    <row r="36" spans="2:10" x14ac:dyDescent="0.2">
      <c r="F36" s="50"/>
      <c r="G36" s="73" t="s">
        <v>70</v>
      </c>
      <c r="H36" s="74"/>
      <c r="I36" s="74"/>
      <c r="J36" s="75"/>
    </row>
    <row r="37" spans="2:10" x14ac:dyDescent="0.2">
      <c r="B37" s="66" t="s">
        <v>70</v>
      </c>
      <c r="C37" s="66"/>
      <c r="D37" s="66"/>
      <c r="E37" s="66"/>
      <c r="F37" s="49"/>
      <c r="G37" s="70" t="s">
        <v>94</v>
      </c>
      <c r="H37" s="71"/>
      <c r="I37" s="71"/>
      <c r="J37" s="72"/>
    </row>
    <row r="38" spans="2:10" x14ac:dyDescent="0.2">
      <c r="B38" s="59" t="s">
        <v>71</v>
      </c>
      <c r="C38" s="59" t="s">
        <v>72</v>
      </c>
      <c r="D38" s="59" t="s">
        <v>73</v>
      </c>
      <c r="E38" s="60" t="s">
        <v>74</v>
      </c>
      <c r="F38" s="49"/>
      <c r="G38" s="56" t="s">
        <v>71</v>
      </c>
      <c r="H38" s="56" t="s">
        <v>95</v>
      </c>
      <c r="I38" s="56" t="s">
        <v>96</v>
      </c>
      <c r="J38" s="56" t="s">
        <v>97</v>
      </c>
    </row>
    <row r="39" spans="2:10" x14ac:dyDescent="0.2">
      <c r="B39" s="61" t="s">
        <v>78</v>
      </c>
      <c r="C39" s="61" t="s">
        <v>86</v>
      </c>
      <c r="D39" s="62">
        <v>3.0000000000000001E-3</v>
      </c>
      <c r="E39" s="61" t="s">
        <v>80</v>
      </c>
      <c r="F39" s="49"/>
      <c r="G39" s="57" t="s">
        <v>78</v>
      </c>
      <c r="H39" s="58">
        <v>-4.59</v>
      </c>
      <c r="I39" s="58" t="s">
        <v>98</v>
      </c>
      <c r="J39" s="58" t="s">
        <v>80</v>
      </c>
    </row>
    <row r="40" spans="2:10" x14ac:dyDescent="0.2">
      <c r="B40" s="61" t="s">
        <v>75</v>
      </c>
      <c r="C40" s="61" t="s">
        <v>86</v>
      </c>
      <c r="D40" s="62" t="s">
        <v>76</v>
      </c>
      <c r="E40" s="61" t="s">
        <v>77</v>
      </c>
      <c r="F40" s="43"/>
      <c r="G40" s="57" t="s">
        <v>75</v>
      </c>
      <c r="H40" s="58">
        <v>-10.72</v>
      </c>
      <c r="I40" s="58" t="s">
        <v>98</v>
      </c>
      <c r="J40" s="58" t="s">
        <v>77</v>
      </c>
    </row>
    <row r="41" spans="2:10" x14ac:dyDescent="0.2">
      <c r="B41" s="61" t="s">
        <v>79</v>
      </c>
      <c r="C41" s="61" t="s">
        <v>86</v>
      </c>
      <c r="D41" s="62" t="s">
        <v>76</v>
      </c>
      <c r="E41" s="61" t="s">
        <v>77</v>
      </c>
      <c r="F41" s="43"/>
      <c r="G41" s="57" t="s">
        <v>79</v>
      </c>
      <c r="H41" s="58">
        <v>-7.4420000000000002</v>
      </c>
      <c r="I41" s="58" t="s">
        <v>98</v>
      </c>
      <c r="J41" s="58" t="s">
        <v>77</v>
      </c>
    </row>
    <row r="42" spans="2:10" x14ac:dyDescent="0.2">
      <c r="B42" s="61" t="s">
        <v>81</v>
      </c>
      <c r="C42" s="61" t="s">
        <v>86</v>
      </c>
      <c r="D42" s="62">
        <v>3.5000000000000001E-3</v>
      </c>
      <c r="E42" s="61" t="s">
        <v>80</v>
      </c>
      <c r="G42" s="57" t="s">
        <v>81</v>
      </c>
      <c r="H42" s="58">
        <v>-6.13</v>
      </c>
      <c r="I42" s="58" t="s">
        <v>98</v>
      </c>
      <c r="J42" s="58" t="s">
        <v>80</v>
      </c>
    </row>
    <row r="43" spans="2:10" x14ac:dyDescent="0.2">
      <c r="B43" s="61" t="s">
        <v>82</v>
      </c>
      <c r="C43" s="61" t="s">
        <v>86</v>
      </c>
      <c r="D43" s="62">
        <v>7.5800000000000006E-2</v>
      </c>
      <c r="E43" s="61" t="s">
        <v>87</v>
      </c>
      <c r="G43" s="57" t="s">
        <v>82</v>
      </c>
      <c r="H43" s="58">
        <v>-2.8519999999999999</v>
      </c>
      <c r="I43" s="58" t="s">
        <v>99</v>
      </c>
      <c r="J43" s="58" t="s">
        <v>87</v>
      </c>
    </row>
    <row r="44" spans="2:10" x14ac:dyDescent="0.2">
      <c r="B44" s="61" t="s">
        <v>83</v>
      </c>
      <c r="C44" s="61" t="s">
        <v>86</v>
      </c>
      <c r="D44" s="62">
        <v>0.10390000000000001</v>
      </c>
      <c r="E44" s="61" t="s">
        <v>87</v>
      </c>
      <c r="G44" s="57" t="s">
        <v>83</v>
      </c>
      <c r="H44" s="58">
        <v>3.2789999999999999</v>
      </c>
      <c r="I44" s="58" t="s">
        <v>99</v>
      </c>
      <c r="J44" s="58" t="s">
        <v>87</v>
      </c>
    </row>
    <row r="45" spans="2:10" x14ac:dyDescent="0.2">
      <c r="G45" s="65" t="s">
        <v>100</v>
      </c>
    </row>
    <row r="46" spans="2:10" x14ac:dyDescent="0.2">
      <c r="G46" s="65" t="s">
        <v>101</v>
      </c>
    </row>
  </sheetData>
  <mergeCells count="7">
    <mergeCell ref="B37:E37"/>
    <mergeCell ref="B2:D2"/>
    <mergeCell ref="F2:H2"/>
    <mergeCell ref="J2:L2"/>
    <mergeCell ref="N2:P2"/>
    <mergeCell ref="G37:J37"/>
    <mergeCell ref="G36:J36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40"/>
  <sheetViews>
    <sheetView tabSelected="1" topLeftCell="A10" workbookViewId="0">
      <selection activeCell="J41" sqref="J41"/>
    </sheetView>
  </sheetViews>
  <sheetFormatPr baseColWidth="10" defaultColWidth="10.6640625" defaultRowHeight="15" x14ac:dyDescent="0.2"/>
  <cols>
    <col min="2" max="2" width="21.1640625" bestFit="1" customWidth="1"/>
    <col min="3" max="3" width="24.1640625" bestFit="1" customWidth="1"/>
    <col min="6" max="6" width="15.1640625" bestFit="1" customWidth="1"/>
    <col min="7" max="7" width="24.1640625" bestFit="1" customWidth="1"/>
    <col min="8" max="8" width="12.33203125" customWidth="1"/>
    <col min="10" max="10" width="16.33203125" bestFit="1" customWidth="1"/>
    <col min="11" max="11" width="24.1640625" bestFit="1" customWidth="1"/>
    <col min="14" max="14" width="16.1640625" bestFit="1" customWidth="1"/>
    <col min="15" max="15" width="24.1640625" bestFit="1" customWidth="1"/>
  </cols>
  <sheetData>
    <row r="2" spans="2:16" ht="16" thickBot="1" x14ac:dyDescent="0.25"/>
    <row r="3" spans="2:16" ht="17" thickBot="1" x14ac:dyDescent="0.25">
      <c r="B3" s="76" t="s">
        <v>90</v>
      </c>
      <c r="C3" s="77"/>
      <c r="D3" s="78"/>
      <c r="F3" s="67" t="s">
        <v>89</v>
      </c>
      <c r="G3" s="68"/>
      <c r="H3" s="69"/>
      <c r="I3" s="37"/>
      <c r="J3" s="67" t="s">
        <v>88</v>
      </c>
      <c r="K3" s="68"/>
      <c r="L3" s="69"/>
      <c r="M3" s="37"/>
      <c r="N3" s="67" t="s">
        <v>92</v>
      </c>
      <c r="O3" s="68"/>
      <c r="P3" s="69"/>
    </row>
    <row r="4" spans="2:16" x14ac:dyDescent="0.2">
      <c r="B4" s="3" t="s">
        <v>0</v>
      </c>
      <c r="C4" s="55" t="s">
        <v>56</v>
      </c>
      <c r="D4" s="30" t="s">
        <v>1</v>
      </c>
      <c r="F4" s="1" t="s">
        <v>0</v>
      </c>
      <c r="G4" s="26" t="s">
        <v>56</v>
      </c>
      <c r="H4" s="31" t="s">
        <v>1</v>
      </c>
      <c r="J4" s="1" t="s">
        <v>0</v>
      </c>
      <c r="K4" s="26" t="s">
        <v>56</v>
      </c>
      <c r="L4" s="30" t="s">
        <v>1</v>
      </c>
      <c r="N4" s="1" t="s">
        <v>0</v>
      </c>
      <c r="O4" s="2" t="s">
        <v>56</v>
      </c>
      <c r="P4" s="30" t="s">
        <v>1</v>
      </c>
    </row>
    <row r="5" spans="2:16" ht="16" x14ac:dyDescent="0.2">
      <c r="B5" s="4" t="s">
        <v>57</v>
      </c>
      <c r="C5" s="7">
        <v>0.32799391268540912</v>
      </c>
      <c r="D5" s="7">
        <v>1.0729252661855984</v>
      </c>
      <c r="F5" s="9" t="s">
        <v>18</v>
      </c>
      <c r="G5" s="28">
        <v>0.4166998805363572</v>
      </c>
      <c r="H5" s="10">
        <v>1.0958406297284891</v>
      </c>
      <c r="J5" s="13" t="s">
        <v>3</v>
      </c>
      <c r="K5" s="10">
        <v>0.38864189033110363</v>
      </c>
      <c r="L5" s="5">
        <v>0.7181532429496762</v>
      </c>
      <c r="N5" s="6" t="s">
        <v>36</v>
      </c>
      <c r="O5" s="7">
        <v>0.80421714080157614</v>
      </c>
      <c r="P5" s="7">
        <v>0.79936406995230513</v>
      </c>
    </row>
    <row r="6" spans="2:16" ht="16" x14ac:dyDescent="0.2">
      <c r="B6" s="4" t="s">
        <v>58</v>
      </c>
      <c r="C6" s="7">
        <v>0.70877839495798367</v>
      </c>
      <c r="D6" s="7">
        <v>0.94001098882802481</v>
      </c>
      <c r="F6" s="9" t="s">
        <v>19</v>
      </c>
      <c r="G6" s="28">
        <v>0.63069311206114886</v>
      </c>
      <c r="H6" s="10">
        <v>0.87653290903446135</v>
      </c>
      <c r="J6" s="13" t="s">
        <v>4</v>
      </c>
      <c r="K6" s="10">
        <v>0.27171420978778799</v>
      </c>
      <c r="L6" s="5">
        <v>1.2914412872304004</v>
      </c>
      <c r="N6" s="6" t="s">
        <v>37</v>
      </c>
      <c r="O6" s="7">
        <v>0.60574557744787494</v>
      </c>
      <c r="P6" s="7">
        <v>0.91653116070213636</v>
      </c>
    </row>
    <row r="7" spans="2:16" ht="16" x14ac:dyDescent="0.2">
      <c r="B7" s="4" t="s">
        <v>59</v>
      </c>
      <c r="C7" s="7">
        <v>0.77634465910402339</v>
      </c>
      <c r="D7" s="7">
        <v>1.1025454214288968</v>
      </c>
      <c r="F7" s="9" t="s">
        <v>21</v>
      </c>
      <c r="G7" s="28">
        <v>0.2665065997787357</v>
      </c>
      <c r="H7" s="10">
        <v>0.89556278232590891</v>
      </c>
      <c r="J7" s="13" t="s">
        <v>5</v>
      </c>
      <c r="K7" s="32">
        <v>0.65</v>
      </c>
      <c r="L7" s="14">
        <v>1.5019106630000001</v>
      </c>
      <c r="N7" s="6" t="s">
        <v>38</v>
      </c>
      <c r="O7" s="7">
        <v>0.59834779576117392</v>
      </c>
      <c r="P7" s="7">
        <v>0.90495914098362762</v>
      </c>
    </row>
    <row r="8" spans="2:16" ht="16" x14ac:dyDescent="0.2">
      <c r="B8" s="4" t="s">
        <v>60</v>
      </c>
      <c r="C8" s="7">
        <v>0.59211726983535096</v>
      </c>
      <c r="D8" s="7">
        <v>0.82590504093755013</v>
      </c>
      <c r="F8" s="9" t="s">
        <v>25</v>
      </c>
      <c r="G8" s="28">
        <v>0.19398696027817475</v>
      </c>
      <c r="H8" s="17">
        <v>1.0039858382823208</v>
      </c>
      <c r="J8" s="13" t="s">
        <v>6</v>
      </c>
      <c r="K8" s="10">
        <v>0.53981695363293014</v>
      </c>
      <c r="L8" s="5">
        <v>0.79556080320775946</v>
      </c>
      <c r="N8" s="6" t="s">
        <v>39</v>
      </c>
      <c r="O8" s="7">
        <v>0.69286779038067825</v>
      </c>
      <c r="P8" s="7">
        <v>0.96512361613032749</v>
      </c>
    </row>
    <row r="9" spans="2:16" ht="16" x14ac:dyDescent="0.2">
      <c r="B9" s="4" t="s">
        <v>61</v>
      </c>
      <c r="C9" s="7">
        <v>0.41112375501030268</v>
      </c>
      <c r="D9" s="7">
        <v>0.79409606441116087</v>
      </c>
      <c r="F9" s="6" t="s">
        <v>27</v>
      </c>
      <c r="G9" s="51">
        <v>0.44796190697673388</v>
      </c>
      <c r="H9" s="16">
        <v>1.4655562958027983</v>
      </c>
      <c r="J9" s="13" t="s">
        <v>7</v>
      </c>
      <c r="K9" s="10">
        <v>0.32007938399471897</v>
      </c>
      <c r="L9" s="5">
        <v>0.79103252429338422</v>
      </c>
      <c r="N9" s="8" t="s">
        <v>40</v>
      </c>
      <c r="O9" s="7">
        <v>0.37583550468111337</v>
      </c>
      <c r="P9" s="7">
        <v>0.85132975034674063</v>
      </c>
    </row>
    <row r="10" spans="2:16" ht="16" x14ac:dyDescent="0.2">
      <c r="B10" s="4" t="s">
        <v>62</v>
      </c>
      <c r="C10" s="7">
        <v>0.34175090212532883</v>
      </c>
      <c r="D10" s="7">
        <v>1.1132076458072306</v>
      </c>
      <c r="F10" s="9" t="s">
        <v>27</v>
      </c>
      <c r="G10" s="28">
        <v>0.44796190697673388</v>
      </c>
      <c r="H10" s="17">
        <v>1.4655562958027983</v>
      </c>
      <c r="J10" s="20" t="s">
        <v>8</v>
      </c>
      <c r="K10" s="35">
        <v>0.21764527385403698</v>
      </c>
      <c r="L10" s="21">
        <v>1.1691590347569243</v>
      </c>
      <c r="N10" s="18" t="s">
        <v>85</v>
      </c>
      <c r="O10" s="15">
        <v>0.34493537708223571</v>
      </c>
      <c r="P10" s="15">
        <v>0.79305478180129996</v>
      </c>
    </row>
    <row r="11" spans="2:16" ht="16" x14ac:dyDescent="0.2">
      <c r="B11" s="4" t="s">
        <v>63</v>
      </c>
      <c r="C11" s="7">
        <v>0.44354077784613655</v>
      </c>
      <c r="D11" s="7">
        <v>0.88157661602636472</v>
      </c>
      <c r="F11" s="9" t="s">
        <v>30</v>
      </c>
      <c r="G11" s="28">
        <v>0.62496971083555464</v>
      </c>
      <c r="H11" s="10">
        <v>1.0727471052189963</v>
      </c>
      <c r="J11" s="13" t="s">
        <v>9</v>
      </c>
      <c r="K11" s="10">
        <v>0.75553788366649244</v>
      </c>
      <c r="L11" s="5">
        <v>1.5987903602162914</v>
      </c>
      <c r="N11" s="9" t="s">
        <v>41</v>
      </c>
      <c r="O11" s="10">
        <v>0.75302949297633071</v>
      </c>
      <c r="P11" s="10">
        <v>0.93306077617769101</v>
      </c>
    </row>
    <row r="12" spans="2:16" ht="16" x14ac:dyDescent="0.2">
      <c r="B12" s="4" t="s">
        <v>64</v>
      </c>
      <c r="C12" s="7">
        <v>0.1939427503900944</v>
      </c>
      <c r="D12" s="7">
        <v>0.73839618850812239</v>
      </c>
      <c r="F12" s="9" t="s">
        <v>31</v>
      </c>
      <c r="G12" s="28">
        <v>0.46906930800067614</v>
      </c>
      <c r="H12" s="10">
        <v>1.0593850312552797</v>
      </c>
      <c r="J12" s="13" t="s">
        <v>84</v>
      </c>
      <c r="K12" s="10">
        <v>0.54822161634230793</v>
      </c>
      <c r="L12" s="5">
        <v>1.3581448147247224</v>
      </c>
      <c r="N12" s="9" t="s">
        <v>55</v>
      </c>
      <c r="O12" s="10">
        <v>0.65426871445668933</v>
      </c>
      <c r="P12" s="10">
        <v>0.77358724388631861</v>
      </c>
    </row>
    <row r="13" spans="2:16" ht="16" x14ac:dyDescent="0.2">
      <c r="B13" s="4" t="s">
        <v>65</v>
      </c>
      <c r="C13" s="7">
        <v>0.64530874754384693</v>
      </c>
      <c r="D13" s="7">
        <v>1.329492827290184</v>
      </c>
      <c r="F13" s="9" t="s">
        <v>32</v>
      </c>
      <c r="G13" s="28">
        <v>0.30344660879613222</v>
      </c>
      <c r="H13" s="10">
        <v>1.5793120213929746</v>
      </c>
      <c r="J13" s="23" t="s">
        <v>10</v>
      </c>
      <c r="K13" s="12">
        <v>0.96343100114300406</v>
      </c>
      <c r="L13" s="5">
        <v>0.90686751942514543</v>
      </c>
      <c r="N13" s="9" t="s">
        <v>42</v>
      </c>
      <c r="O13" s="10">
        <v>0.59236004678553511</v>
      </c>
      <c r="P13" s="10">
        <v>0.99046198354579162</v>
      </c>
    </row>
    <row r="14" spans="2:16" ht="16" x14ac:dyDescent="0.2">
      <c r="B14" s="4" t="s">
        <v>66</v>
      </c>
      <c r="C14" s="7">
        <v>0.41781362147557721</v>
      </c>
      <c r="D14" s="7">
        <v>0.96138559735232409</v>
      </c>
      <c r="F14" s="9" t="s">
        <v>33</v>
      </c>
      <c r="G14" s="28">
        <v>0.65308475326931459</v>
      </c>
      <c r="H14" s="10">
        <v>1.1045562085018696</v>
      </c>
      <c r="J14" s="33" t="s">
        <v>13</v>
      </c>
      <c r="K14" s="33">
        <f>AVERAGE(K5:K13)</f>
        <v>0.51723202363915344</v>
      </c>
      <c r="L14" s="22"/>
      <c r="N14" s="9" t="s">
        <v>43</v>
      </c>
      <c r="O14" s="10">
        <v>0.62572165657700518</v>
      </c>
      <c r="P14" s="10">
        <v>0.79294059159830976</v>
      </c>
    </row>
    <row r="15" spans="2:16" ht="16" x14ac:dyDescent="0.2">
      <c r="B15" s="19" t="s">
        <v>67</v>
      </c>
      <c r="C15" s="11">
        <v>0.43865682696989089</v>
      </c>
      <c r="D15" s="27">
        <v>0.76921569809500834</v>
      </c>
      <c r="F15" s="24" t="s">
        <v>35</v>
      </c>
      <c r="G15" s="29">
        <v>0.61217278880051706</v>
      </c>
      <c r="H15" s="10">
        <v>1.0448345412279503</v>
      </c>
      <c r="J15" s="33" t="s">
        <v>14</v>
      </c>
      <c r="K15" s="33">
        <f>(STDEV(K5:K13)/SQRT(COUNT(K5:K13)))</f>
        <v>8.1685098530768011E-2</v>
      </c>
      <c r="L15" s="22"/>
      <c r="N15" s="9" t="s">
        <v>44</v>
      </c>
      <c r="O15" s="10">
        <v>0.46509802731121097</v>
      </c>
      <c r="P15" s="10">
        <v>0.86653238166133906</v>
      </c>
    </row>
    <row r="16" spans="2:16" x14ac:dyDescent="0.2">
      <c r="B16" s="33" t="s">
        <v>13</v>
      </c>
      <c r="C16" s="33">
        <f>AVERAGE(C5:C15)</f>
        <v>0.4815792379949041</v>
      </c>
      <c r="F16" s="33" t="s">
        <v>13</v>
      </c>
      <c r="G16" s="33">
        <f>AVERAGE(G5:G15)</f>
        <v>0.46059577602818907</v>
      </c>
      <c r="J16" s="33" t="s">
        <v>15</v>
      </c>
      <c r="K16" s="34">
        <f>COUNT(K5:K13)</f>
        <v>9</v>
      </c>
      <c r="N16" s="9" t="s">
        <v>45</v>
      </c>
      <c r="O16" s="10">
        <v>0.65869554595839319</v>
      </c>
      <c r="P16" s="10">
        <v>0.98555322158871694</v>
      </c>
    </row>
    <row r="17" spans="2:16" x14ac:dyDescent="0.2">
      <c r="B17" s="33" t="s">
        <v>14</v>
      </c>
      <c r="C17" s="33">
        <f>(STDEV(C5:C15)/SQRT(COUNT(C5:C15)))</f>
        <v>5.3574635331737293E-2</v>
      </c>
      <c r="F17" s="33" t="s">
        <v>14</v>
      </c>
      <c r="G17" s="33">
        <f>(STDEV(G5:G15)/SQRT(COUNT(G5:G15)))</f>
        <v>4.7839133918122292E-2</v>
      </c>
      <c r="N17" s="9" t="s">
        <v>46</v>
      </c>
      <c r="O17" s="10">
        <v>0.27593105215715397</v>
      </c>
      <c r="P17" s="11">
        <v>0.96572869260517491</v>
      </c>
    </row>
    <row r="18" spans="2:16" x14ac:dyDescent="0.2">
      <c r="B18" s="33" t="s">
        <v>15</v>
      </c>
      <c r="C18" s="34">
        <f>COUNT(C5:C15)</f>
        <v>11</v>
      </c>
      <c r="F18" s="33" t="s">
        <v>15</v>
      </c>
      <c r="G18" s="34">
        <f>COUNT(G5:G15)</f>
        <v>11</v>
      </c>
      <c r="N18" s="9" t="s">
        <v>47</v>
      </c>
      <c r="O18" s="12">
        <v>0.46024948174674418</v>
      </c>
      <c r="P18" s="11">
        <v>0.90889777105613767</v>
      </c>
    </row>
    <row r="19" spans="2:16" x14ac:dyDescent="0.2">
      <c r="N19" s="9" t="s">
        <v>48</v>
      </c>
      <c r="O19" s="10">
        <v>0.55863790331065011</v>
      </c>
      <c r="P19" s="10">
        <v>1.0550687114120694</v>
      </c>
    </row>
    <row r="20" spans="2:16" x14ac:dyDescent="0.2">
      <c r="N20" s="9" t="s">
        <v>49</v>
      </c>
      <c r="O20" s="10">
        <v>0.25165171650886875</v>
      </c>
      <c r="P20" s="10">
        <v>0.7011459129106189</v>
      </c>
    </row>
    <row r="21" spans="2:16" x14ac:dyDescent="0.2">
      <c r="N21" s="9" t="s">
        <v>50</v>
      </c>
      <c r="O21" s="10">
        <v>0.78660579707127953</v>
      </c>
      <c r="P21" s="10">
        <v>0.96536454214771472</v>
      </c>
    </row>
    <row r="22" spans="2:16" ht="16" x14ac:dyDescent="0.2">
      <c r="G22" s="64"/>
      <c r="I22" s="25"/>
      <c r="J22" s="25"/>
      <c r="N22" s="9" t="s">
        <v>51</v>
      </c>
      <c r="O22" s="10">
        <v>0.61725370047147365</v>
      </c>
      <c r="P22" s="10">
        <v>0.91822448283998848</v>
      </c>
    </row>
    <row r="23" spans="2:16" ht="16" x14ac:dyDescent="0.2">
      <c r="G23" s="64"/>
      <c r="I23" s="25"/>
      <c r="J23" s="25"/>
      <c r="N23" s="9" t="s">
        <v>52</v>
      </c>
      <c r="O23" s="10">
        <v>0.73121001284354314</v>
      </c>
      <c r="P23" s="10">
        <v>0.9252032520325203</v>
      </c>
    </row>
    <row r="24" spans="2:16" ht="16" x14ac:dyDescent="0.2">
      <c r="G24" s="64"/>
      <c r="I24" s="25"/>
      <c r="J24" s="25"/>
      <c r="N24" s="9" t="s">
        <v>53</v>
      </c>
      <c r="O24" s="10">
        <v>0.6040270157590053</v>
      </c>
      <c r="P24" s="10">
        <v>0.83969817202777397</v>
      </c>
    </row>
    <row r="25" spans="2:16" ht="16" x14ac:dyDescent="0.2">
      <c r="G25" s="64"/>
      <c r="I25" s="25"/>
      <c r="J25" s="25"/>
      <c r="N25" s="9" t="s">
        <v>54</v>
      </c>
      <c r="O25" s="10">
        <v>0.62540628732625836</v>
      </c>
      <c r="P25" s="10">
        <v>0.76652341837567317</v>
      </c>
    </row>
    <row r="26" spans="2:16" ht="16" x14ac:dyDescent="0.2">
      <c r="G26" s="64"/>
      <c r="I26" s="25"/>
      <c r="J26" s="25"/>
      <c r="N26" s="33" t="s">
        <v>13</v>
      </c>
      <c r="O26" s="33">
        <f>AVERAGE(O5:O25)</f>
        <v>0.57533788749594261</v>
      </c>
    </row>
    <row r="27" spans="2:16" ht="16" x14ac:dyDescent="0.2">
      <c r="G27" s="64"/>
      <c r="I27" s="25"/>
      <c r="J27" s="25"/>
      <c r="N27" s="33" t="s">
        <v>14</v>
      </c>
      <c r="O27" s="33">
        <f>(STDEV(O5:O25)/SQRT(COUNT(O5:O25)))</f>
        <v>3.4580206767757617E-2</v>
      </c>
    </row>
    <row r="28" spans="2:16" x14ac:dyDescent="0.2">
      <c r="N28" s="33" t="s">
        <v>15</v>
      </c>
      <c r="O28" s="34">
        <f>COUNT(O5:O25)</f>
        <v>21</v>
      </c>
    </row>
    <row r="30" spans="2:16" x14ac:dyDescent="0.2">
      <c r="G30" s="73" t="s">
        <v>70</v>
      </c>
      <c r="H30" s="74"/>
      <c r="I30" s="74"/>
      <c r="J30" s="75"/>
    </row>
    <row r="31" spans="2:16" x14ac:dyDescent="0.2">
      <c r="B31" s="66" t="s">
        <v>70</v>
      </c>
      <c r="C31" s="66"/>
      <c r="D31" s="66"/>
      <c r="E31" s="66"/>
      <c r="G31" s="70" t="s">
        <v>94</v>
      </c>
      <c r="H31" s="71"/>
      <c r="I31" s="71"/>
      <c r="J31" s="72"/>
    </row>
    <row r="32" spans="2:16" x14ac:dyDescent="0.2">
      <c r="B32" s="59" t="s">
        <v>71</v>
      </c>
      <c r="C32" s="59" t="s">
        <v>72</v>
      </c>
      <c r="D32" s="59" t="s">
        <v>73</v>
      </c>
      <c r="E32" s="60" t="s">
        <v>74</v>
      </c>
      <c r="G32" s="56" t="s">
        <v>71</v>
      </c>
      <c r="H32" s="56" t="s">
        <v>95</v>
      </c>
      <c r="I32" s="56" t="s">
        <v>96</v>
      </c>
      <c r="J32" s="56" t="s">
        <v>97</v>
      </c>
    </row>
    <row r="33" spans="2:10" x14ac:dyDescent="0.2">
      <c r="B33" s="61" t="s">
        <v>75</v>
      </c>
      <c r="C33" s="61" t="s">
        <v>86</v>
      </c>
      <c r="D33" s="63">
        <v>0.71050000000000002</v>
      </c>
      <c r="E33" s="61" t="s">
        <v>87</v>
      </c>
      <c r="G33" s="57" t="s">
        <v>78</v>
      </c>
      <c r="H33" s="58">
        <v>2.1999999999999999E-2</v>
      </c>
      <c r="I33" s="58" t="s">
        <v>99</v>
      </c>
      <c r="J33" s="58" t="s">
        <v>87</v>
      </c>
    </row>
    <row r="34" spans="2:10" x14ac:dyDescent="0.2">
      <c r="B34" s="61" t="s">
        <v>78</v>
      </c>
      <c r="C34" s="61" t="s">
        <v>86</v>
      </c>
      <c r="D34" s="63">
        <v>0.73299999999999998</v>
      </c>
      <c r="E34" s="61" t="s">
        <v>87</v>
      </c>
      <c r="G34" s="57" t="s">
        <v>75</v>
      </c>
      <c r="H34" s="58">
        <v>-3.5959999999999999E-2</v>
      </c>
      <c r="I34" s="58" t="s">
        <v>99</v>
      </c>
      <c r="J34" s="58" t="s">
        <v>87</v>
      </c>
    </row>
    <row r="35" spans="2:10" x14ac:dyDescent="0.2">
      <c r="B35" s="61" t="s">
        <v>79</v>
      </c>
      <c r="C35" s="61" t="s">
        <v>86</v>
      </c>
      <c r="D35" s="63">
        <v>0.1376</v>
      </c>
      <c r="E35" s="61" t="s">
        <v>87</v>
      </c>
      <c r="G35" s="57" t="s">
        <v>79</v>
      </c>
      <c r="H35" s="58">
        <v>-9.3899999999999997E-2</v>
      </c>
      <c r="I35" s="58" t="s">
        <v>99</v>
      </c>
      <c r="J35" s="58" t="s">
        <v>87</v>
      </c>
    </row>
    <row r="36" spans="2:10" x14ac:dyDescent="0.2">
      <c r="B36" s="61" t="s">
        <v>81</v>
      </c>
      <c r="C36" s="61" t="s">
        <v>86</v>
      </c>
      <c r="D36" s="63">
        <v>0.51329999999999998</v>
      </c>
      <c r="E36" s="61" t="s">
        <v>87</v>
      </c>
      <c r="G36" s="57" t="s">
        <v>81</v>
      </c>
      <c r="H36" s="58">
        <v>-5.7959999999999998E-2</v>
      </c>
      <c r="I36" s="58" t="s">
        <v>99</v>
      </c>
      <c r="J36" s="58" t="s">
        <v>87</v>
      </c>
    </row>
    <row r="37" spans="2:10" x14ac:dyDescent="0.2">
      <c r="B37" s="61" t="s">
        <v>82</v>
      </c>
      <c r="C37" s="61" t="s">
        <v>86</v>
      </c>
      <c r="D37" s="63">
        <v>5.3800000000000001E-2</v>
      </c>
      <c r="E37" s="61" t="s">
        <v>87</v>
      </c>
      <c r="F37" s="36"/>
      <c r="G37" s="57" t="s">
        <v>82</v>
      </c>
      <c r="H37" s="58">
        <v>-0.1159</v>
      </c>
      <c r="I37" s="58" t="s">
        <v>99</v>
      </c>
      <c r="J37" s="58" t="s">
        <v>87</v>
      </c>
    </row>
    <row r="38" spans="2:10" x14ac:dyDescent="0.2">
      <c r="B38" s="61" t="s">
        <v>83</v>
      </c>
      <c r="C38" s="61" t="s">
        <v>86</v>
      </c>
      <c r="D38" s="63">
        <v>0.44280000000000003</v>
      </c>
      <c r="E38" s="61" t="s">
        <v>87</v>
      </c>
      <c r="G38" s="57" t="s">
        <v>83</v>
      </c>
      <c r="H38" s="58">
        <v>-5.7939999999999998E-2</v>
      </c>
      <c r="I38" s="58" t="s">
        <v>99</v>
      </c>
      <c r="J38" s="58" t="s">
        <v>87</v>
      </c>
    </row>
    <row r="39" spans="2:10" x14ac:dyDescent="0.2">
      <c r="G39" s="65" t="s">
        <v>102</v>
      </c>
    </row>
    <row r="40" spans="2:10" ht="16" x14ac:dyDescent="0.2">
      <c r="D40" s="25"/>
      <c r="E40" s="25"/>
      <c r="G40" s="65" t="s">
        <v>103</v>
      </c>
    </row>
  </sheetData>
  <mergeCells count="7">
    <mergeCell ref="B31:E31"/>
    <mergeCell ref="B3:D3"/>
    <mergeCell ref="F3:H3"/>
    <mergeCell ref="J3:L3"/>
    <mergeCell ref="N3:P3"/>
    <mergeCell ref="G30:J30"/>
    <mergeCell ref="G31:J3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Figure 5D Conductance</vt:lpstr>
      <vt:lpstr>Figure 5E Popen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Microsoft Office User</cp:lastModifiedBy>
  <dcterms:created xsi:type="dcterms:W3CDTF">2019-12-04T15:41:43Z</dcterms:created>
  <dcterms:modified xsi:type="dcterms:W3CDTF">2020-05-05T13:43:23Z</dcterms:modified>
</cp:coreProperties>
</file>