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-1\eLife\New figures\New folder\"/>
    </mc:Choice>
  </mc:AlternateContent>
  <bookViews>
    <workbookView xWindow="0" yWindow="0" windowWidth="20376" windowHeight="9168" activeTab="1"/>
  </bookViews>
  <sheets>
    <sheet name="Panel_A" sheetId="1" r:id="rId1"/>
    <sheet name="Panel 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B25" i="2"/>
  <c r="E23" i="2"/>
  <c r="B23" i="2"/>
  <c r="O32" i="1" l="1"/>
  <c r="O28" i="1"/>
  <c r="O24" i="1"/>
  <c r="O20" i="1"/>
  <c r="O16" i="1"/>
  <c r="O12" i="1"/>
  <c r="O8" i="1"/>
  <c r="O4" i="1"/>
  <c r="H32" i="1"/>
  <c r="H28" i="1"/>
  <c r="H24" i="1"/>
  <c r="H20" i="1"/>
  <c r="H16" i="1"/>
  <c r="H12" i="1"/>
  <c r="H8" i="1"/>
  <c r="H4" i="1"/>
  <c r="N32" i="1"/>
  <c r="N28" i="1"/>
  <c r="N24" i="1"/>
  <c r="N20" i="1"/>
  <c r="N16" i="1"/>
  <c r="N12" i="1"/>
  <c r="N8" i="1"/>
  <c r="N4" i="1"/>
  <c r="G32" i="1"/>
  <c r="G28" i="1"/>
  <c r="G24" i="1"/>
  <c r="G20" i="1"/>
  <c r="G16" i="1"/>
  <c r="G12" i="1"/>
  <c r="G8" i="1"/>
  <c r="G4" i="1"/>
  <c r="L34" i="1" l="1"/>
  <c r="M34" i="1" s="1"/>
  <c r="E34" i="1"/>
  <c r="F34" i="1" s="1"/>
  <c r="L33" i="1"/>
  <c r="M33" i="1" s="1"/>
  <c r="E33" i="1"/>
  <c r="F33" i="1" s="1"/>
  <c r="L32" i="1"/>
  <c r="M32" i="1" s="1"/>
  <c r="E32" i="1"/>
  <c r="F32" i="1" s="1"/>
  <c r="L30" i="1"/>
  <c r="M30" i="1" s="1"/>
  <c r="E30" i="1"/>
  <c r="F30" i="1" s="1"/>
  <c r="L29" i="1"/>
  <c r="M29" i="1" s="1"/>
  <c r="E29" i="1"/>
  <c r="F29" i="1" s="1"/>
  <c r="L28" i="1"/>
  <c r="M28" i="1" s="1"/>
  <c r="E28" i="1"/>
  <c r="F28" i="1" s="1"/>
  <c r="L26" i="1"/>
  <c r="M26" i="1" s="1"/>
  <c r="E26" i="1"/>
  <c r="F26" i="1" s="1"/>
  <c r="L25" i="1"/>
  <c r="M25" i="1" s="1"/>
  <c r="E25" i="1"/>
  <c r="F25" i="1" s="1"/>
  <c r="L24" i="1"/>
  <c r="M24" i="1" s="1"/>
  <c r="E24" i="1"/>
  <c r="F24" i="1" s="1"/>
  <c r="L22" i="1"/>
  <c r="M22" i="1" s="1"/>
  <c r="E22" i="1"/>
  <c r="F22" i="1" s="1"/>
  <c r="L21" i="1"/>
  <c r="M21" i="1" s="1"/>
  <c r="E21" i="1"/>
  <c r="F21" i="1" s="1"/>
  <c r="L20" i="1"/>
  <c r="M20" i="1" s="1"/>
  <c r="E20" i="1"/>
  <c r="F20" i="1" s="1"/>
  <c r="L18" i="1"/>
  <c r="M18" i="1" s="1"/>
  <c r="E18" i="1"/>
  <c r="F18" i="1" s="1"/>
  <c r="L17" i="1"/>
  <c r="M17" i="1" s="1"/>
  <c r="E17" i="1"/>
  <c r="F17" i="1" s="1"/>
  <c r="L16" i="1"/>
  <c r="M16" i="1" s="1"/>
  <c r="E16" i="1"/>
  <c r="F16" i="1" s="1"/>
  <c r="L14" i="1"/>
  <c r="M14" i="1" s="1"/>
  <c r="E14" i="1"/>
  <c r="F14" i="1" s="1"/>
  <c r="L13" i="1"/>
  <c r="M13" i="1" s="1"/>
  <c r="E13" i="1"/>
  <c r="F13" i="1" s="1"/>
  <c r="L12" i="1"/>
  <c r="M12" i="1" s="1"/>
  <c r="E12" i="1"/>
  <c r="F12" i="1" s="1"/>
  <c r="L10" i="1"/>
  <c r="M10" i="1" s="1"/>
  <c r="E10" i="1"/>
  <c r="F10" i="1" s="1"/>
  <c r="L9" i="1"/>
  <c r="M9" i="1" s="1"/>
  <c r="E9" i="1"/>
  <c r="F9" i="1" s="1"/>
  <c r="L8" i="1"/>
  <c r="M8" i="1" s="1"/>
  <c r="E8" i="1"/>
  <c r="F8" i="1" s="1"/>
  <c r="L6" i="1"/>
  <c r="M6" i="1" s="1"/>
  <c r="E6" i="1"/>
  <c r="F6" i="1" s="1"/>
  <c r="L5" i="1"/>
  <c r="M5" i="1" s="1"/>
  <c r="E5" i="1"/>
  <c r="F5" i="1" s="1"/>
  <c r="L4" i="1"/>
  <c r="M4" i="1" s="1"/>
  <c r="E4" i="1"/>
  <c r="F4" i="1" s="1"/>
</calcChain>
</file>

<file path=xl/sharedStrings.xml><?xml version="1.0" encoding="utf-8"?>
<sst xmlns="http://schemas.openxmlformats.org/spreadsheetml/2006/main" count="53" uniqueCount="22">
  <si>
    <t>wild type</t>
  </si>
  <si>
    <t>RNA_Seq1</t>
  </si>
  <si>
    <t>RNA_Seq2</t>
  </si>
  <si>
    <t>RNA_Seq3</t>
  </si>
  <si>
    <t xml:space="preserve">edited </t>
  </si>
  <si>
    <t>non-edited</t>
  </si>
  <si>
    <t>total</t>
  </si>
  <si>
    <t>edited%</t>
  </si>
  <si>
    <t>adr-1(zw96)</t>
  </si>
  <si>
    <t>Genomic coordinates</t>
  </si>
  <si>
    <t>V: 13037089</t>
  </si>
  <si>
    <t>V: 13037104</t>
  </si>
  <si>
    <t>V: 13037113</t>
  </si>
  <si>
    <t>V: 13038599</t>
  </si>
  <si>
    <t>V: 13038607</t>
  </si>
  <si>
    <t>V: 13038608</t>
  </si>
  <si>
    <t>V: 13038628</t>
  </si>
  <si>
    <t>V: 13038636</t>
  </si>
  <si>
    <t>average</t>
  </si>
  <si>
    <t>SE</t>
  </si>
  <si>
    <t>n</t>
  </si>
  <si>
    <t>GFP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</si>
</sst>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opLeftCell="A10" workbookViewId="0">
      <selection activeCell="O4" sqref="O4"/>
    </sheetView>
  </sheetViews>
  <sheetFormatPr defaultRowHeight="14.4" x14ac:dyDescent="0.3"/>
  <cols>
    <col min="1" max="1" width="19.5546875" customWidth="1"/>
    <col min="2" max="2" width="12.6640625" customWidth="1"/>
    <col min="3" max="3" width="9.44140625" customWidth="1"/>
    <col min="4" max="4" width="10.6640625" customWidth="1"/>
    <col min="5" max="5" width="9.88671875" customWidth="1"/>
    <col min="8" max="8" width="9.5546875" customWidth="1"/>
    <col min="9" max="9" width="11.109375" customWidth="1"/>
    <col min="10" max="10" width="10" customWidth="1"/>
  </cols>
  <sheetData>
    <row r="2" spans="1:15" x14ac:dyDescent="0.3">
      <c r="C2" s="1" t="s">
        <v>0</v>
      </c>
      <c r="J2" s="1" t="s">
        <v>8</v>
      </c>
    </row>
    <row r="3" spans="1:15" x14ac:dyDescent="0.3">
      <c r="A3" t="s">
        <v>9</v>
      </c>
      <c r="C3" t="s">
        <v>4</v>
      </c>
      <c r="D3" t="s">
        <v>5</v>
      </c>
      <c r="E3" t="s">
        <v>6</v>
      </c>
      <c r="F3" t="s">
        <v>7</v>
      </c>
      <c r="G3" t="s">
        <v>18</v>
      </c>
      <c r="H3" t="s">
        <v>19</v>
      </c>
      <c r="J3" t="s">
        <v>4</v>
      </c>
      <c r="K3" t="s">
        <v>5</v>
      </c>
      <c r="L3" t="s">
        <v>6</v>
      </c>
      <c r="M3" t="s">
        <v>7</v>
      </c>
      <c r="N3" t="s">
        <v>18</v>
      </c>
      <c r="O3" t="s">
        <v>19</v>
      </c>
    </row>
    <row r="4" spans="1:15" x14ac:dyDescent="0.3">
      <c r="A4" t="s">
        <v>10</v>
      </c>
      <c r="B4" t="s">
        <v>1</v>
      </c>
      <c r="C4">
        <v>22</v>
      </c>
      <c r="D4">
        <v>46</v>
      </c>
      <c r="E4">
        <f>C4+D4</f>
        <v>68</v>
      </c>
      <c r="F4">
        <f>C4/E4</f>
        <v>0.3235294117647059</v>
      </c>
      <c r="G4">
        <f>AVERAGE(F4:F6)</f>
        <v>0.34367647058823531</v>
      </c>
      <c r="H4">
        <f>STDEV(F4:F6)/SQRT(3)</f>
        <v>9.6511640894469425E-2</v>
      </c>
      <c r="J4">
        <v>7</v>
      </c>
      <c r="K4">
        <v>7</v>
      </c>
      <c r="L4">
        <f>J4+K4</f>
        <v>14</v>
      </c>
      <c r="M4">
        <f>J4/L4</f>
        <v>0.5</v>
      </c>
      <c r="N4">
        <f>AVERAGE(M4:M6)</f>
        <v>0.34962962962962968</v>
      </c>
      <c r="O4">
        <f>STDEV(M4:M6)/SQRT(3)</f>
        <v>0.1000932349998228</v>
      </c>
    </row>
    <row r="5" spans="1:15" x14ac:dyDescent="0.3">
      <c r="B5" t="s">
        <v>2</v>
      </c>
      <c r="C5">
        <v>13</v>
      </c>
      <c r="D5">
        <v>12</v>
      </c>
      <c r="E5">
        <f t="shared" ref="E5:E34" si="0">C5+D5</f>
        <v>25</v>
      </c>
      <c r="F5">
        <f t="shared" ref="F5:F34" si="1">C5/E5</f>
        <v>0.52</v>
      </c>
      <c r="J5">
        <v>4</v>
      </c>
      <c r="K5">
        <v>21</v>
      </c>
      <c r="L5">
        <f t="shared" ref="L5:L34" si="2">J5+K5</f>
        <v>25</v>
      </c>
      <c r="M5">
        <f t="shared" ref="M5:M34" si="3">J5/L5</f>
        <v>0.16</v>
      </c>
    </row>
    <row r="6" spans="1:15" x14ac:dyDescent="0.3">
      <c r="B6" t="s">
        <v>3</v>
      </c>
      <c r="C6">
        <v>6</v>
      </c>
      <c r="D6">
        <v>26</v>
      </c>
      <c r="E6">
        <f t="shared" si="0"/>
        <v>32</v>
      </c>
      <c r="F6">
        <f t="shared" si="1"/>
        <v>0.1875</v>
      </c>
      <c r="J6">
        <v>7</v>
      </c>
      <c r="K6">
        <v>11</v>
      </c>
      <c r="L6">
        <f t="shared" si="2"/>
        <v>18</v>
      </c>
      <c r="M6">
        <f t="shared" si="3"/>
        <v>0.3888888888888889</v>
      </c>
    </row>
    <row r="8" spans="1:15" x14ac:dyDescent="0.3">
      <c r="A8" t="s">
        <v>11</v>
      </c>
      <c r="B8" t="s">
        <v>1</v>
      </c>
      <c r="C8">
        <v>45</v>
      </c>
      <c r="D8">
        <v>11</v>
      </c>
      <c r="E8">
        <f t="shared" si="0"/>
        <v>56</v>
      </c>
      <c r="F8">
        <f t="shared" si="1"/>
        <v>0.8035714285714286</v>
      </c>
      <c r="G8">
        <f>AVERAGE(F8:F10)</f>
        <v>0.87619047619047619</v>
      </c>
      <c r="H8">
        <f>STDEV(F8:F10)/SQRT(3)</f>
        <v>4.2274478344201664E-2</v>
      </c>
      <c r="J8">
        <v>11</v>
      </c>
      <c r="K8">
        <v>2</v>
      </c>
      <c r="L8">
        <f t="shared" si="2"/>
        <v>13</v>
      </c>
      <c r="M8">
        <f t="shared" si="3"/>
        <v>0.84615384615384615</v>
      </c>
      <c r="N8">
        <f>AVERAGE(M8:M10)</f>
        <v>0.88522588522588519</v>
      </c>
      <c r="O8">
        <f>STDEV(M8:M10)/SQRT(3)</f>
        <v>5.8353128915011085E-2</v>
      </c>
    </row>
    <row r="9" spans="1:15" x14ac:dyDescent="0.3">
      <c r="B9" t="s">
        <v>2</v>
      </c>
      <c r="C9">
        <v>19</v>
      </c>
      <c r="D9">
        <v>1</v>
      </c>
      <c r="E9">
        <f t="shared" si="0"/>
        <v>20</v>
      </c>
      <c r="F9">
        <f t="shared" si="1"/>
        <v>0.95</v>
      </c>
      <c r="J9">
        <v>17</v>
      </c>
      <c r="K9">
        <v>4</v>
      </c>
      <c r="L9">
        <f t="shared" si="2"/>
        <v>21</v>
      </c>
      <c r="M9">
        <f t="shared" si="3"/>
        <v>0.80952380952380953</v>
      </c>
    </row>
    <row r="10" spans="1:15" x14ac:dyDescent="0.3">
      <c r="B10" t="s">
        <v>3</v>
      </c>
      <c r="C10">
        <v>21</v>
      </c>
      <c r="D10">
        <v>3</v>
      </c>
      <c r="E10">
        <f t="shared" si="0"/>
        <v>24</v>
      </c>
      <c r="F10">
        <f t="shared" si="1"/>
        <v>0.875</v>
      </c>
      <c r="J10">
        <v>14</v>
      </c>
      <c r="K10">
        <v>0</v>
      </c>
      <c r="L10">
        <f t="shared" si="2"/>
        <v>14</v>
      </c>
      <c r="M10">
        <f t="shared" si="3"/>
        <v>1</v>
      </c>
    </row>
    <row r="12" spans="1:15" x14ac:dyDescent="0.3">
      <c r="A12" t="s">
        <v>12</v>
      </c>
      <c r="B12" t="s">
        <v>1</v>
      </c>
      <c r="C12">
        <v>3</v>
      </c>
      <c r="D12">
        <v>10</v>
      </c>
      <c r="E12">
        <f t="shared" si="0"/>
        <v>13</v>
      </c>
      <c r="F12">
        <f t="shared" si="1"/>
        <v>0.23076923076923078</v>
      </c>
      <c r="G12">
        <f>AVERAGE(F12:F14)</f>
        <v>0.4809634809634809</v>
      </c>
      <c r="H12">
        <f>STDEV(F12:F14)/SQRT(3)</f>
        <v>0.1298986357445461</v>
      </c>
      <c r="J12">
        <v>0</v>
      </c>
      <c r="K12">
        <v>4</v>
      </c>
      <c r="L12">
        <f t="shared" si="2"/>
        <v>4</v>
      </c>
      <c r="M12">
        <f t="shared" si="3"/>
        <v>0</v>
      </c>
      <c r="N12">
        <f>AVERAGE(M12:M14)</f>
        <v>0.25</v>
      </c>
      <c r="O12">
        <f>STDEV(M12:M14)/SQRT(3)</f>
        <v>0.14433756729740646</v>
      </c>
    </row>
    <row r="13" spans="1:15" x14ac:dyDescent="0.3">
      <c r="B13" t="s">
        <v>2</v>
      </c>
      <c r="C13">
        <v>2</v>
      </c>
      <c r="D13">
        <v>1</v>
      </c>
      <c r="E13">
        <f t="shared" si="0"/>
        <v>3</v>
      </c>
      <c r="F13">
        <f t="shared" si="1"/>
        <v>0.66666666666666663</v>
      </c>
      <c r="J13">
        <v>3</v>
      </c>
      <c r="K13">
        <v>3</v>
      </c>
      <c r="L13">
        <f t="shared" si="2"/>
        <v>6</v>
      </c>
      <c r="M13">
        <f t="shared" si="3"/>
        <v>0.5</v>
      </c>
    </row>
    <row r="14" spans="1:15" x14ac:dyDescent="0.3">
      <c r="B14" t="s">
        <v>3</v>
      </c>
      <c r="C14">
        <v>6</v>
      </c>
      <c r="D14">
        <v>5</v>
      </c>
      <c r="E14">
        <f t="shared" si="0"/>
        <v>11</v>
      </c>
      <c r="F14">
        <f t="shared" si="1"/>
        <v>0.54545454545454541</v>
      </c>
      <c r="J14">
        <v>1</v>
      </c>
      <c r="K14">
        <v>3</v>
      </c>
      <c r="L14">
        <f t="shared" si="2"/>
        <v>4</v>
      </c>
      <c r="M14">
        <f t="shared" si="3"/>
        <v>0.25</v>
      </c>
    </row>
    <row r="16" spans="1:15" x14ac:dyDescent="0.3">
      <c r="A16" t="s">
        <v>13</v>
      </c>
      <c r="B16" t="s">
        <v>1</v>
      </c>
      <c r="C16">
        <v>2</v>
      </c>
      <c r="D16">
        <v>13</v>
      </c>
      <c r="E16">
        <f t="shared" si="0"/>
        <v>15</v>
      </c>
      <c r="F16">
        <f t="shared" si="1"/>
        <v>0.13333333333333333</v>
      </c>
      <c r="G16">
        <f>AVERAGE(F16:F18)</f>
        <v>0.30222222222222223</v>
      </c>
      <c r="H16">
        <f>STDEV(F16:F18)/SQRT(3)</f>
        <v>8.9883326294029647E-2</v>
      </c>
      <c r="J16">
        <v>3</v>
      </c>
      <c r="K16">
        <v>4</v>
      </c>
      <c r="L16">
        <f t="shared" si="2"/>
        <v>7</v>
      </c>
      <c r="M16">
        <f t="shared" si="3"/>
        <v>0.42857142857142855</v>
      </c>
      <c r="N16">
        <f>AVERAGE(M16:M18)</f>
        <v>0.32861565678903143</v>
      </c>
      <c r="O16">
        <f>STDEV(M16:M18)/SQRT(3)</f>
        <v>5.0770706122134981E-2</v>
      </c>
    </row>
    <row r="17" spans="1:15" x14ac:dyDescent="0.3">
      <c r="B17" t="s">
        <v>2</v>
      </c>
      <c r="C17">
        <v>2</v>
      </c>
      <c r="D17">
        <v>4</v>
      </c>
      <c r="E17">
        <f t="shared" si="0"/>
        <v>6</v>
      </c>
      <c r="F17">
        <f t="shared" si="1"/>
        <v>0.33333333333333331</v>
      </c>
      <c r="J17">
        <v>5</v>
      </c>
      <c r="K17">
        <v>12</v>
      </c>
      <c r="L17">
        <f t="shared" si="2"/>
        <v>17</v>
      </c>
      <c r="M17">
        <f t="shared" si="3"/>
        <v>0.29411764705882354</v>
      </c>
    </row>
    <row r="18" spans="1:15" x14ac:dyDescent="0.3">
      <c r="B18" t="s">
        <v>3</v>
      </c>
      <c r="C18">
        <v>11</v>
      </c>
      <c r="D18">
        <v>14</v>
      </c>
      <c r="E18">
        <f t="shared" si="0"/>
        <v>25</v>
      </c>
      <c r="F18">
        <f t="shared" si="1"/>
        <v>0.44</v>
      </c>
      <c r="J18">
        <v>5</v>
      </c>
      <c r="K18">
        <v>14</v>
      </c>
      <c r="L18">
        <f t="shared" si="2"/>
        <v>19</v>
      </c>
      <c r="M18">
        <f t="shared" si="3"/>
        <v>0.26315789473684209</v>
      </c>
    </row>
    <row r="20" spans="1:15" x14ac:dyDescent="0.3">
      <c r="A20" t="s">
        <v>14</v>
      </c>
      <c r="B20" t="s">
        <v>1</v>
      </c>
      <c r="C20">
        <v>17</v>
      </c>
      <c r="D20">
        <v>29</v>
      </c>
      <c r="E20">
        <f t="shared" si="0"/>
        <v>46</v>
      </c>
      <c r="F20">
        <f t="shared" si="1"/>
        <v>0.36956521739130432</v>
      </c>
      <c r="G20">
        <f>AVERAGE(F20:F22)</f>
        <v>0.31917606011808908</v>
      </c>
      <c r="H20">
        <f>STDEV(F20:F22)/SQRT(3)</f>
        <v>2.5230000301595626E-2</v>
      </c>
      <c r="J20">
        <v>6</v>
      </c>
      <c r="K20">
        <v>9</v>
      </c>
      <c r="L20">
        <f t="shared" si="2"/>
        <v>15</v>
      </c>
      <c r="M20">
        <f t="shared" si="3"/>
        <v>0.4</v>
      </c>
      <c r="N20">
        <f>AVERAGE(M20:M22)</f>
        <v>0.29285714285714287</v>
      </c>
      <c r="O20">
        <f>STDEV(M20:M22)/SQRT(3)</f>
        <v>5.3927388823362565E-2</v>
      </c>
    </row>
    <row r="21" spans="1:15" x14ac:dyDescent="0.3">
      <c r="B21" t="s">
        <v>2</v>
      </c>
      <c r="C21">
        <v>7</v>
      </c>
      <c r="D21">
        <v>17</v>
      </c>
      <c r="E21">
        <f t="shared" si="0"/>
        <v>24</v>
      </c>
      <c r="F21">
        <f t="shared" si="1"/>
        <v>0.29166666666666669</v>
      </c>
      <c r="J21">
        <v>9</v>
      </c>
      <c r="K21">
        <v>27</v>
      </c>
      <c r="L21">
        <f t="shared" si="2"/>
        <v>36</v>
      </c>
      <c r="M21">
        <f t="shared" si="3"/>
        <v>0.25</v>
      </c>
    </row>
    <row r="22" spans="1:15" x14ac:dyDescent="0.3">
      <c r="B22" t="s">
        <v>3</v>
      </c>
      <c r="C22">
        <v>16</v>
      </c>
      <c r="D22">
        <v>38</v>
      </c>
      <c r="E22">
        <f t="shared" si="0"/>
        <v>54</v>
      </c>
      <c r="F22">
        <f t="shared" si="1"/>
        <v>0.29629629629629628</v>
      </c>
      <c r="J22">
        <v>8</v>
      </c>
      <c r="K22">
        <v>27</v>
      </c>
      <c r="L22">
        <f t="shared" si="2"/>
        <v>35</v>
      </c>
      <c r="M22">
        <f t="shared" si="3"/>
        <v>0.22857142857142856</v>
      </c>
    </row>
    <row r="24" spans="1:15" x14ac:dyDescent="0.3">
      <c r="A24" t="s">
        <v>15</v>
      </c>
      <c r="B24" t="s">
        <v>1</v>
      </c>
      <c r="C24">
        <v>11</v>
      </c>
      <c r="D24">
        <v>36</v>
      </c>
      <c r="E24">
        <f t="shared" si="0"/>
        <v>47</v>
      </c>
      <c r="F24">
        <f t="shared" si="1"/>
        <v>0.23404255319148937</v>
      </c>
      <c r="G24">
        <f>AVERAGE(F24:F26)</f>
        <v>0.16023640661938535</v>
      </c>
      <c r="H24">
        <f>STDEV(F24:F26)/SQRT(3)</f>
        <v>4.4584332941983697E-2</v>
      </c>
      <c r="J24">
        <v>3</v>
      </c>
      <c r="K24">
        <v>12</v>
      </c>
      <c r="L24">
        <f t="shared" si="2"/>
        <v>15</v>
      </c>
      <c r="M24">
        <f t="shared" si="3"/>
        <v>0.2</v>
      </c>
      <c r="N24">
        <f>AVERAGE(M24:M26)</f>
        <v>0.17485380116959068</v>
      </c>
      <c r="O24">
        <f>STDEV(M24:M26)/SQRT(3)</f>
        <v>1.2825562689743268E-2</v>
      </c>
    </row>
    <row r="25" spans="1:15" x14ac:dyDescent="0.3">
      <c r="B25" t="s">
        <v>2</v>
      </c>
      <c r="C25">
        <v>2</v>
      </c>
      <c r="D25">
        <v>23</v>
      </c>
      <c r="E25">
        <f t="shared" si="0"/>
        <v>25</v>
      </c>
      <c r="F25">
        <f t="shared" si="1"/>
        <v>0.08</v>
      </c>
      <c r="J25">
        <v>6</v>
      </c>
      <c r="K25">
        <v>30</v>
      </c>
      <c r="L25">
        <f t="shared" si="2"/>
        <v>36</v>
      </c>
      <c r="M25">
        <f t="shared" si="3"/>
        <v>0.16666666666666666</v>
      </c>
    </row>
    <row r="26" spans="1:15" x14ac:dyDescent="0.3">
      <c r="B26" t="s">
        <v>3</v>
      </c>
      <c r="C26">
        <v>9</v>
      </c>
      <c r="D26">
        <v>45</v>
      </c>
      <c r="E26">
        <f t="shared" si="0"/>
        <v>54</v>
      </c>
      <c r="F26">
        <f t="shared" si="1"/>
        <v>0.16666666666666666</v>
      </c>
      <c r="J26">
        <v>6</v>
      </c>
      <c r="K26">
        <v>32</v>
      </c>
      <c r="L26">
        <f t="shared" si="2"/>
        <v>38</v>
      </c>
      <c r="M26">
        <f t="shared" si="3"/>
        <v>0.15789473684210525</v>
      </c>
    </row>
    <row r="28" spans="1:15" x14ac:dyDescent="0.3">
      <c r="A28" t="s">
        <v>16</v>
      </c>
      <c r="B28" t="s">
        <v>1</v>
      </c>
      <c r="C28">
        <v>21</v>
      </c>
      <c r="D28">
        <v>89</v>
      </c>
      <c r="E28">
        <f t="shared" si="0"/>
        <v>110</v>
      </c>
      <c r="F28">
        <f t="shared" si="1"/>
        <v>0.19090909090909092</v>
      </c>
      <c r="G28">
        <f>AVERAGE(F28:F30)</f>
        <v>0.19585144332030632</v>
      </c>
      <c r="H28">
        <f>STDEV(F28:F30)/SQRT(3)</f>
        <v>3.1036299593073382E-2</v>
      </c>
      <c r="J28">
        <v>11</v>
      </c>
      <c r="K28">
        <v>24</v>
      </c>
      <c r="L28">
        <f t="shared" si="2"/>
        <v>35</v>
      </c>
      <c r="M28">
        <f t="shared" si="3"/>
        <v>0.31428571428571428</v>
      </c>
      <c r="N28">
        <f>AVERAGE(M28:M30)</f>
        <v>0.28989683616549289</v>
      </c>
      <c r="O28">
        <f>STDEV(M28:M30)/SQRT(3)</f>
        <v>3.977857403133913E-2</v>
      </c>
    </row>
    <row r="29" spans="1:15" x14ac:dyDescent="0.3">
      <c r="B29" t="s">
        <v>2</v>
      </c>
      <c r="C29">
        <v>11</v>
      </c>
      <c r="D29">
        <v>65</v>
      </c>
      <c r="E29">
        <f t="shared" si="0"/>
        <v>76</v>
      </c>
      <c r="F29">
        <f t="shared" si="1"/>
        <v>0.14473684210526316</v>
      </c>
      <c r="J29">
        <v>14</v>
      </c>
      <c r="K29">
        <v>52</v>
      </c>
      <c r="L29">
        <f t="shared" si="2"/>
        <v>66</v>
      </c>
      <c r="M29">
        <f t="shared" si="3"/>
        <v>0.21212121212121213</v>
      </c>
    </row>
    <row r="30" spans="1:15" x14ac:dyDescent="0.3">
      <c r="B30" t="s">
        <v>3</v>
      </c>
      <c r="C30">
        <v>33</v>
      </c>
      <c r="D30">
        <v>98</v>
      </c>
      <c r="E30">
        <f t="shared" si="0"/>
        <v>131</v>
      </c>
      <c r="F30">
        <f t="shared" si="1"/>
        <v>0.25190839694656486</v>
      </c>
      <c r="J30">
        <v>23</v>
      </c>
      <c r="K30">
        <v>44</v>
      </c>
      <c r="L30">
        <f t="shared" si="2"/>
        <v>67</v>
      </c>
      <c r="M30">
        <f t="shared" si="3"/>
        <v>0.34328358208955223</v>
      </c>
    </row>
    <row r="32" spans="1:15" x14ac:dyDescent="0.3">
      <c r="A32" t="s">
        <v>17</v>
      </c>
      <c r="B32" t="s">
        <v>1</v>
      </c>
      <c r="C32">
        <v>56</v>
      </c>
      <c r="D32">
        <v>84</v>
      </c>
      <c r="E32">
        <f t="shared" si="0"/>
        <v>140</v>
      </c>
      <c r="F32">
        <f t="shared" si="1"/>
        <v>0.4</v>
      </c>
      <c r="G32">
        <f>AVERAGE(F32:F34)</f>
        <v>0.41835088199097498</v>
      </c>
      <c r="H32">
        <f>STDEV(F32:F34)/SQRT(3)</f>
        <v>1.4334636183085159E-2</v>
      </c>
      <c r="J32">
        <v>5</v>
      </c>
      <c r="K32">
        <v>43</v>
      </c>
      <c r="L32">
        <f t="shared" si="2"/>
        <v>48</v>
      </c>
      <c r="M32">
        <f t="shared" si="3"/>
        <v>0.10416666666666667</v>
      </c>
      <c r="N32">
        <f>AVERAGE(M32:M34)</f>
        <v>0.10330035770176615</v>
      </c>
      <c r="O32">
        <f>STDEV(M32:M34)/SQRT(3)</f>
        <v>2.5062644773243656E-3</v>
      </c>
    </row>
    <row r="33" spans="2:13" x14ac:dyDescent="0.3">
      <c r="B33" t="s">
        <v>2</v>
      </c>
      <c r="C33">
        <v>46</v>
      </c>
      <c r="D33">
        <v>57</v>
      </c>
      <c r="E33">
        <f t="shared" si="0"/>
        <v>103</v>
      </c>
      <c r="F33">
        <f t="shared" si="1"/>
        <v>0.44660194174757284</v>
      </c>
      <c r="J33">
        <v>7</v>
      </c>
      <c r="K33">
        <v>64</v>
      </c>
      <c r="L33">
        <f t="shared" si="2"/>
        <v>71</v>
      </c>
      <c r="M33">
        <f t="shared" si="3"/>
        <v>9.8591549295774641E-2</v>
      </c>
    </row>
    <row r="34" spans="2:13" x14ac:dyDescent="0.3">
      <c r="B34" t="s">
        <v>3</v>
      </c>
      <c r="C34">
        <v>58</v>
      </c>
      <c r="D34">
        <v>84</v>
      </c>
      <c r="E34">
        <f t="shared" si="0"/>
        <v>142</v>
      </c>
      <c r="F34">
        <f t="shared" si="1"/>
        <v>0.40845070422535212</v>
      </c>
      <c r="J34">
        <v>9</v>
      </c>
      <c r="K34">
        <v>75</v>
      </c>
      <c r="L34">
        <f t="shared" si="2"/>
        <v>84</v>
      </c>
      <c r="M34">
        <f t="shared" si="3"/>
        <v>0.10714285714285714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I11" sqref="I11"/>
    </sheetView>
  </sheetViews>
  <sheetFormatPr defaultRowHeight="14.4" x14ac:dyDescent="0.3"/>
  <sheetData>
    <row r="1" spans="1:5" x14ac:dyDescent="0.3">
      <c r="A1" t="s">
        <v>21</v>
      </c>
    </row>
    <row r="2" spans="1:5" x14ac:dyDescent="0.3">
      <c r="B2" s="1" t="s">
        <v>0</v>
      </c>
      <c r="E2" s="1" t="s">
        <v>8</v>
      </c>
    </row>
    <row r="3" spans="1:5" x14ac:dyDescent="0.3">
      <c r="A3">
        <v>1</v>
      </c>
      <c r="B3">
        <v>75.761911470263186</v>
      </c>
      <c r="D3">
        <v>1</v>
      </c>
      <c r="E3">
        <v>40.670957862757859</v>
      </c>
    </row>
    <row r="4" spans="1:5" x14ac:dyDescent="0.3">
      <c r="A4">
        <v>2</v>
      </c>
      <c r="B4">
        <v>83.320086395926694</v>
      </c>
      <c r="D4">
        <v>2</v>
      </c>
      <c r="E4">
        <v>48.319687345222924</v>
      </c>
    </row>
    <row r="5" spans="1:5" x14ac:dyDescent="0.3">
      <c r="A5">
        <v>3</v>
      </c>
      <c r="B5">
        <v>119.67265861106007</v>
      </c>
      <c r="D5">
        <v>3</v>
      </c>
      <c r="E5">
        <v>46.621122710313728</v>
      </c>
    </row>
    <row r="6" spans="1:5" x14ac:dyDescent="0.3">
      <c r="A6">
        <v>4</v>
      </c>
      <c r="B6">
        <v>93.984634325587905</v>
      </c>
      <c r="D6">
        <v>4</v>
      </c>
      <c r="E6">
        <v>43.754160804099726</v>
      </c>
    </row>
    <row r="7" spans="1:5" x14ac:dyDescent="0.3">
      <c r="A7">
        <v>5</v>
      </c>
      <c r="B7">
        <v>104.16767395567079</v>
      </c>
      <c r="D7">
        <v>5</v>
      </c>
      <c r="E7">
        <v>53.144374612181657</v>
      </c>
    </row>
    <row r="8" spans="1:5" x14ac:dyDescent="0.3">
      <c r="A8">
        <v>6</v>
      </c>
      <c r="B8">
        <v>102.8449126639369</v>
      </c>
      <c r="D8">
        <v>6</v>
      </c>
      <c r="E8">
        <v>55.435949849858389</v>
      </c>
    </row>
    <row r="9" spans="1:5" x14ac:dyDescent="0.3">
      <c r="A9">
        <v>7</v>
      </c>
      <c r="B9">
        <v>102.52306329485248</v>
      </c>
      <c r="D9">
        <v>7</v>
      </c>
      <c r="E9">
        <v>28.092783056906175</v>
      </c>
    </row>
    <row r="10" spans="1:5" x14ac:dyDescent="0.3">
      <c r="A10">
        <v>8</v>
      </c>
      <c r="B10">
        <v>110.28549807228558</v>
      </c>
      <c r="D10">
        <v>8</v>
      </c>
      <c r="E10">
        <v>53.722002921476289</v>
      </c>
    </row>
    <row r="11" spans="1:5" x14ac:dyDescent="0.3">
      <c r="A11">
        <v>9</v>
      </c>
      <c r="B11">
        <v>109.04227637845929</v>
      </c>
      <c r="D11">
        <v>9</v>
      </c>
      <c r="E11">
        <v>44.592611745308645</v>
      </c>
    </row>
    <row r="12" spans="1:5" x14ac:dyDescent="0.3">
      <c r="A12">
        <v>10</v>
      </c>
      <c r="B12">
        <v>98.708814923761992</v>
      </c>
      <c r="D12">
        <v>10</v>
      </c>
      <c r="E12">
        <v>50.265875985862976</v>
      </c>
    </row>
    <row r="13" spans="1:5" x14ac:dyDescent="0.3">
      <c r="A13">
        <v>11</v>
      </c>
      <c r="B13">
        <v>100.4415452557316</v>
      </c>
      <c r="D13">
        <v>11</v>
      </c>
      <c r="E13">
        <v>48.799224546893868</v>
      </c>
    </row>
    <row r="14" spans="1:5" x14ac:dyDescent="0.3">
      <c r="A14">
        <v>12</v>
      </c>
      <c r="B14">
        <v>91.301409663520062</v>
      </c>
      <c r="D14">
        <v>12</v>
      </c>
      <c r="E14">
        <v>72.924303463277013</v>
      </c>
    </row>
    <row r="15" spans="1:5" x14ac:dyDescent="0.3">
      <c r="A15">
        <v>13</v>
      </c>
      <c r="B15">
        <v>104.96848079174752</v>
      </c>
      <c r="D15">
        <v>13</v>
      </c>
      <c r="E15">
        <v>58.842895960234841</v>
      </c>
    </row>
    <row r="16" spans="1:5" x14ac:dyDescent="0.3">
      <c r="A16">
        <v>14</v>
      </c>
      <c r="B16">
        <v>94.57260123665138</v>
      </c>
      <c r="D16">
        <v>14</v>
      </c>
      <c r="E16">
        <v>51.979397775480741</v>
      </c>
    </row>
    <row r="17" spans="1:5" x14ac:dyDescent="0.3">
      <c r="A17">
        <v>15</v>
      </c>
      <c r="B17">
        <v>109.33757389926259</v>
      </c>
      <c r="D17">
        <v>15</v>
      </c>
      <c r="E17">
        <v>52.623057864670997</v>
      </c>
    </row>
    <row r="18" spans="1:5" x14ac:dyDescent="0.3">
      <c r="A18">
        <v>16</v>
      </c>
      <c r="B18">
        <v>99.066704465367707</v>
      </c>
      <c r="D18">
        <v>16</v>
      </c>
      <c r="E18">
        <v>57.289516213343141</v>
      </c>
    </row>
    <row r="19" spans="1:5" x14ac:dyDescent="0.3">
      <c r="D19">
        <v>17</v>
      </c>
      <c r="E19">
        <v>54.988085486129748</v>
      </c>
    </row>
    <row r="20" spans="1:5" x14ac:dyDescent="0.3">
      <c r="D20">
        <v>18</v>
      </c>
      <c r="E20">
        <v>48.009220100328882</v>
      </c>
    </row>
    <row r="21" spans="1:5" x14ac:dyDescent="0.3">
      <c r="D21">
        <v>19</v>
      </c>
      <c r="E21">
        <v>46.864031540658438</v>
      </c>
    </row>
    <row r="23" spans="1:5" x14ac:dyDescent="0.3">
      <c r="A23" t="s">
        <v>18</v>
      </c>
      <c r="B23">
        <f>AVERAGE(B3:B18)</f>
        <v>99.999990337755349</v>
      </c>
      <c r="E23">
        <f>AVERAGE(E3:E21)</f>
        <v>50.365224202368744</v>
      </c>
    </row>
    <row r="24" spans="1:5" x14ac:dyDescent="0.3">
      <c r="A24" t="s">
        <v>20</v>
      </c>
      <c r="B24">
        <v>16</v>
      </c>
      <c r="E24">
        <v>19</v>
      </c>
    </row>
    <row r="25" spans="1:5" x14ac:dyDescent="0.3">
      <c r="A25" t="s">
        <v>19</v>
      </c>
      <c r="B25">
        <f>STDEV(B3:B18)/SQRT(B24)</f>
        <v>2.6832948265940169</v>
      </c>
      <c r="E25">
        <f>STDEV(E3:E21)/SQRT(E24)</f>
        <v>2.0290654127511742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Panel_A</vt:lpstr>
      <vt:lpstr>Panel G</vt:lpstr>
    </vt:vector>
  </TitlesOfParts>
  <Company>UConn Health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Chen,Bojun</dc:creator>
  <cp:lastModifiedBy>chen</cp:lastModifiedBy>
  <dcterms:created xsi:type="dcterms:W3CDTF">2019-11-28T15:48:15Z</dcterms:created>
  <dcterms:modified xsi:type="dcterms:W3CDTF">2020-03-28T20:58:49Z</dcterms:modified>
</cp:coreProperties>
</file>