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oxfordnexus-my.sharepoint.com/personal/dpag0340_ox_ac_uk/Documents/VNSpaper/Reviews - 2nd round 2020-03-20/Source data exel for resubmission/"/>
    </mc:Choice>
  </mc:AlternateContent>
  <xr:revisionPtr revIDLastSave="1" documentId="8_{4EF04E42-76DC-4D02-95A2-920ACFC1AA90}" xr6:coauthVersionLast="45" xr6:coauthVersionMax="45" xr10:uidLastSave="{F3DF48C7-5D54-4D42-B92D-ECBA49F8123D}"/>
  <bookViews>
    <workbookView xWindow="23490" yWindow="3390" windowWidth="23355" windowHeight="13770" xr2:uid="{E135B7F4-6F6B-4B42-B2D3-4C076ADC5A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22" i="1"/>
  <c r="H23" i="1"/>
  <c r="H24" i="1"/>
  <c r="H18" i="1"/>
  <c r="H25" i="1" s="1"/>
  <c r="H34" i="1"/>
  <c r="H35" i="1"/>
  <c r="H36" i="1"/>
  <c r="H37" i="1"/>
  <c r="H38" i="1"/>
  <c r="H33" i="1"/>
  <c r="H39" i="1" s="1"/>
  <c r="D34" i="1"/>
  <c r="D35" i="1"/>
  <c r="D36" i="1"/>
  <c r="D37" i="1"/>
  <c r="D38" i="1"/>
  <c r="D33" i="1"/>
  <c r="D19" i="1"/>
  <c r="D20" i="1"/>
  <c r="D21" i="1"/>
  <c r="D22" i="1"/>
  <c r="D23" i="1"/>
  <c r="D24" i="1"/>
  <c r="D18" i="1"/>
  <c r="H5" i="1"/>
  <c r="H6" i="1"/>
  <c r="H7" i="1"/>
  <c r="H8" i="1"/>
  <c r="H9" i="1"/>
  <c r="H10" i="1"/>
  <c r="H4" i="1"/>
  <c r="D4" i="1"/>
  <c r="D5" i="1"/>
  <c r="D6" i="1"/>
  <c r="D7" i="1"/>
  <c r="D8" i="1"/>
  <c r="D9" i="1"/>
  <c r="D10" i="1"/>
  <c r="H40" i="1" l="1"/>
  <c r="H41" i="1" s="1"/>
  <c r="D40" i="1"/>
  <c r="D41" i="1" s="1"/>
  <c r="H11" i="1"/>
  <c r="D39" i="1"/>
  <c r="H12" i="1"/>
  <c r="H13" i="1" s="1"/>
  <c r="H26" i="1"/>
  <c r="H27" i="1" s="1"/>
  <c r="D11" i="1"/>
  <c r="D26" i="1"/>
  <c r="D27" i="1" s="1"/>
  <c r="D25" i="1"/>
  <c r="D12" i="1"/>
  <c r="D13" i="1" s="1"/>
  <c r="G40" i="1" l="1"/>
  <c r="G41" i="1" s="1"/>
  <c r="F40" i="1"/>
  <c r="F41" i="1" s="1"/>
  <c r="C40" i="1"/>
  <c r="C41" i="1" s="1"/>
  <c r="B40" i="1"/>
  <c r="B41" i="1" s="1"/>
  <c r="G39" i="1"/>
  <c r="F39" i="1"/>
  <c r="C39" i="1"/>
  <c r="B39" i="1"/>
  <c r="G26" i="1"/>
  <c r="G27" i="1" s="1"/>
  <c r="F26" i="1"/>
  <c r="F27" i="1" s="1"/>
  <c r="C26" i="1"/>
  <c r="C27" i="1" s="1"/>
  <c r="B26" i="1"/>
  <c r="B27" i="1" s="1"/>
  <c r="G25" i="1"/>
  <c r="F25" i="1"/>
  <c r="C25" i="1"/>
  <c r="B25" i="1"/>
  <c r="C12" i="1"/>
  <c r="C13" i="1" s="1"/>
  <c r="F12" i="1"/>
  <c r="F13" i="1" s="1"/>
  <c r="G12" i="1"/>
  <c r="G13" i="1" s="1"/>
  <c r="B12" i="1"/>
  <c r="B13" i="1" s="1"/>
  <c r="C11" i="1"/>
  <c r="F11" i="1"/>
  <c r="G11" i="1"/>
  <c r="B11" i="1"/>
</calcChain>
</file>

<file path=xl/sharedStrings.xml><?xml version="1.0" encoding="utf-8"?>
<sst xmlns="http://schemas.openxmlformats.org/spreadsheetml/2006/main" count="36" uniqueCount="14">
  <si>
    <t>mean</t>
  </si>
  <si>
    <t>sd</t>
  </si>
  <si>
    <t>se</t>
  </si>
  <si>
    <t>%</t>
  </si>
  <si>
    <t>23B (prothoracic)</t>
  </si>
  <si>
    <t>8B &amp; 9B (mesothoracic)</t>
  </si>
  <si>
    <r>
      <t>kn</t>
    </r>
    <r>
      <rPr>
        <i/>
        <vertAlign val="superscript"/>
        <sz val="12"/>
        <color theme="1"/>
        <rFont val="Arial"/>
        <family val="2"/>
      </rPr>
      <t>MI15480-TG4.2</t>
    </r>
  </si>
  <si>
    <r>
      <t>Acj6</t>
    </r>
    <r>
      <rPr>
        <vertAlign val="superscript"/>
        <sz val="12"/>
        <color theme="1"/>
        <rFont val="Arial"/>
        <family val="2"/>
      </rPr>
      <t>+</t>
    </r>
  </si>
  <si>
    <r>
      <rPr>
        <i/>
        <sz val="12"/>
        <color theme="1"/>
        <rFont val="Arial"/>
        <family val="2"/>
      </rPr>
      <t>kn</t>
    </r>
    <r>
      <rPr>
        <vertAlign val="superscript"/>
        <sz val="12"/>
        <color theme="1"/>
        <rFont val="Arial"/>
        <family val="2"/>
      </rPr>
      <t>+</t>
    </r>
    <r>
      <rPr>
        <sz val="12"/>
        <color theme="1"/>
        <rFont val="Arial"/>
        <family val="2"/>
      </rPr>
      <t xml:space="preserve"> &amp; Acj6</t>
    </r>
    <r>
      <rPr>
        <vertAlign val="superscript"/>
        <sz val="12"/>
        <color theme="1"/>
        <rFont val="Arial"/>
        <family val="2"/>
      </rPr>
      <t>+</t>
    </r>
  </si>
  <si>
    <r>
      <t>twz</t>
    </r>
    <r>
      <rPr>
        <i/>
        <vertAlign val="superscript"/>
        <sz val="12"/>
        <color theme="1"/>
        <rFont val="Arial"/>
        <family val="2"/>
      </rPr>
      <t>MI14153-TG4.2</t>
    </r>
  </si>
  <si>
    <r>
      <rPr>
        <i/>
        <sz val="12"/>
        <color theme="1"/>
        <rFont val="Arial"/>
        <family val="2"/>
      </rPr>
      <t>twz</t>
    </r>
    <r>
      <rPr>
        <vertAlign val="superscript"/>
        <sz val="12"/>
        <color theme="1"/>
        <rFont val="Arial"/>
        <family val="2"/>
      </rPr>
      <t>+</t>
    </r>
    <r>
      <rPr>
        <sz val="12"/>
        <color theme="1"/>
        <rFont val="Arial"/>
        <family val="2"/>
      </rPr>
      <t xml:space="preserve"> &amp; Acj6</t>
    </r>
    <r>
      <rPr>
        <vertAlign val="superscript"/>
        <sz val="12"/>
        <color theme="1"/>
        <rFont val="Arial"/>
        <family val="2"/>
      </rPr>
      <t>+</t>
    </r>
  </si>
  <si>
    <r>
      <t>Lim3</t>
    </r>
    <r>
      <rPr>
        <i/>
        <vertAlign val="superscript"/>
        <sz val="12"/>
        <color theme="1"/>
        <rFont val="Arial"/>
        <family val="2"/>
      </rPr>
      <t>MI03817-TG4.1</t>
    </r>
  </si>
  <si>
    <r>
      <rPr>
        <i/>
        <sz val="12"/>
        <color theme="1"/>
        <rFont val="Arial"/>
        <family val="2"/>
      </rPr>
      <t>Lim</t>
    </r>
    <r>
      <rPr>
        <sz val="12"/>
        <color theme="1"/>
        <rFont val="Arial"/>
        <family val="2"/>
      </rPr>
      <t>3</t>
    </r>
    <r>
      <rPr>
        <vertAlign val="superscript"/>
        <sz val="12"/>
        <color theme="1"/>
        <rFont val="Arial"/>
        <family val="2"/>
      </rPr>
      <t>+</t>
    </r>
    <r>
      <rPr>
        <sz val="12"/>
        <color theme="1"/>
        <rFont val="Arial"/>
        <family val="2"/>
      </rPr>
      <t xml:space="preserve"> &amp; Acj6</t>
    </r>
    <r>
      <rPr>
        <vertAlign val="superscript"/>
        <sz val="12"/>
        <color theme="1"/>
        <rFont val="Arial"/>
        <family val="2"/>
      </rPr>
      <t>+</t>
    </r>
  </si>
  <si>
    <r>
      <rPr>
        <i/>
        <sz val="12"/>
        <color theme="1"/>
        <rFont val="Arial"/>
        <family val="2"/>
      </rPr>
      <t>Lim3</t>
    </r>
    <r>
      <rPr>
        <vertAlign val="superscript"/>
        <sz val="12"/>
        <color theme="1"/>
        <rFont val="Arial"/>
        <family val="2"/>
      </rPr>
      <t>+</t>
    </r>
    <r>
      <rPr>
        <sz val="12"/>
        <color theme="1"/>
        <rFont val="Arial"/>
        <family val="2"/>
      </rPr>
      <t xml:space="preserve"> &amp; Acj6</t>
    </r>
    <r>
      <rPr>
        <vertAlign val="superscript"/>
        <sz val="12"/>
        <color theme="1"/>
        <rFont val="Arial"/>
        <family val="2"/>
      </rPr>
      <t>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</si>
</sst>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i/>
      <vertAlign val="superscript"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0" xfId="0" applyNumberFormat="1" applyFont="1" applyBorder="1"/>
    <xf numFmtId="1" fontId="3" fillId="0" borderId="0" xfId="0" applyNumberFormat="1" applyFont="1" applyBorder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B8AE9-0303-DB4A-9D83-CA4DC4ABD461}">
  <dimension ref="A1:H47"/>
  <sheetViews>
    <sheetView showGridLines="0" tabSelected="1" zoomScaleNormal="100" workbookViewId="0">
      <selection activeCell="J10" sqref="J10"/>
    </sheetView>
  </sheetViews>
  <sheetFormatPr defaultColWidth="11" defaultRowHeight="15" x14ac:dyDescent="0.2"/>
  <cols>
    <col min="1" max="1" width="9.5" style="3" customWidth="1"/>
    <col min="2" max="2" width="8.625" style="2" customWidth="1"/>
    <col min="3" max="3" width="14.625" style="2" customWidth="1"/>
    <col min="4" max="4" width="8.625" style="2" customWidth="1"/>
    <col min="5" max="5" width="6.375" style="3" customWidth="1"/>
    <col min="6" max="6" width="8.625" style="3" customWidth="1"/>
    <col min="7" max="7" width="14.625" style="3" customWidth="1"/>
    <col min="8" max="8" width="8.625" style="3" customWidth="1"/>
    <col min="9" max="16384" width="11" style="3"/>
  </cols>
  <sheetData>
    <row r="1" spans="1:8" ht="17.25" x14ac:dyDescent="0.2">
      <c r="A1" s="1" t="s">
        <v>6</v>
      </c>
      <c r="D1" s="3"/>
      <c r="E1" s="2"/>
    </row>
    <row r="2" spans="1:8" x14ac:dyDescent="0.2">
      <c r="B2" s="3" t="s">
        <v>4</v>
      </c>
      <c r="D2" s="3"/>
      <c r="F2" s="2" t="s">
        <v>5</v>
      </c>
    </row>
    <row r="3" spans="1:8" ht="18.75" thickBot="1" x14ac:dyDescent="0.25">
      <c r="B3" s="4" t="s">
        <v>7</v>
      </c>
      <c r="C3" s="4" t="s">
        <v>8</v>
      </c>
      <c r="D3" s="4" t="s">
        <v>3</v>
      </c>
      <c r="E3" s="5"/>
      <c r="F3" s="4" t="s">
        <v>7</v>
      </c>
      <c r="G3" s="4" t="s">
        <v>8</v>
      </c>
      <c r="H3" s="4" t="s">
        <v>3</v>
      </c>
    </row>
    <row r="4" spans="1:8" ht="15.75" thickTop="1" x14ac:dyDescent="0.2">
      <c r="B4" s="3">
        <v>43</v>
      </c>
      <c r="C4" s="2">
        <v>15</v>
      </c>
      <c r="D4" s="6">
        <f>100*C4/B4</f>
        <v>34.883720930232556</v>
      </c>
      <c r="F4" s="2">
        <v>29</v>
      </c>
      <c r="G4" s="3">
        <v>7</v>
      </c>
      <c r="H4" s="6">
        <f>100*G4/F4</f>
        <v>24.137931034482758</v>
      </c>
    </row>
    <row r="5" spans="1:8" x14ac:dyDescent="0.2">
      <c r="B5" s="3">
        <v>43</v>
      </c>
      <c r="C5" s="2">
        <v>15</v>
      </c>
      <c r="D5" s="6">
        <f t="shared" ref="D5:D10" si="0">100*C5/B5</f>
        <v>34.883720930232556</v>
      </c>
      <c r="F5" s="2">
        <v>28</v>
      </c>
      <c r="G5" s="3">
        <v>7</v>
      </c>
      <c r="H5" s="6">
        <f t="shared" ref="H5:H10" si="1">100*G5/F5</f>
        <v>25</v>
      </c>
    </row>
    <row r="6" spans="1:8" x14ac:dyDescent="0.2">
      <c r="B6" s="3">
        <v>36</v>
      </c>
      <c r="C6" s="2">
        <v>13</v>
      </c>
      <c r="D6" s="6">
        <f t="shared" si="0"/>
        <v>36.111111111111114</v>
      </c>
      <c r="F6" s="2">
        <v>28</v>
      </c>
      <c r="G6" s="3">
        <v>5</v>
      </c>
      <c r="H6" s="6">
        <f t="shared" si="1"/>
        <v>17.857142857142858</v>
      </c>
    </row>
    <row r="7" spans="1:8" x14ac:dyDescent="0.2">
      <c r="B7" s="3">
        <v>42</v>
      </c>
      <c r="C7" s="2">
        <v>14</v>
      </c>
      <c r="D7" s="6">
        <f t="shared" si="0"/>
        <v>33.333333333333336</v>
      </c>
      <c r="F7" s="2">
        <v>27</v>
      </c>
      <c r="G7" s="3">
        <v>4</v>
      </c>
      <c r="H7" s="6">
        <f t="shared" si="1"/>
        <v>14.814814814814815</v>
      </c>
    </row>
    <row r="8" spans="1:8" x14ac:dyDescent="0.2">
      <c r="B8" s="3">
        <v>36</v>
      </c>
      <c r="C8" s="2">
        <v>13</v>
      </c>
      <c r="D8" s="6">
        <f t="shared" si="0"/>
        <v>36.111111111111114</v>
      </c>
      <c r="F8" s="2">
        <v>30</v>
      </c>
      <c r="G8" s="3">
        <v>4</v>
      </c>
      <c r="H8" s="6">
        <f t="shared" si="1"/>
        <v>13.333333333333334</v>
      </c>
    </row>
    <row r="9" spans="1:8" x14ac:dyDescent="0.2">
      <c r="B9" s="3">
        <v>43</v>
      </c>
      <c r="C9" s="2">
        <v>16</v>
      </c>
      <c r="D9" s="6">
        <f t="shared" si="0"/>
        <v>37.209302325581397</v>
      </c>
      <c r="F9" s="2">
        <v>25</v>
      </c>
      <c r="G9" s="3">
        <v>6</v>
      </c>
      <c r="H9" s="6">
        <f t="shared" si="1"/>
        <v>24</v>
      </c>
    </row>
    <row r="10" spans="1:8" ht="15.75" thickBot="1" x14ac:dyDescent="0.25">
      <c r="B10" s="7">
        <v>36</v>
      </c>
      <c r="C10" s="7">
        <v>10</v>
      </c>
      <c r="D10" s="8">
        <f t="shared" si="0"/>
        <v>27.777777777777779</v>
      </c>
      <c r="F10" s="7">
        <v>26</v>
      </c>
      <c r="G10" s="7">
        <v>4</v>
      </c>
      <c r="H10" s="8">
        <f t="shared" si="1"/>
        <v>15.384615384615385</v>
      </c>
    </row>
    <row r="11" spans="1:8" ht="15.75" thickTop="1" x14ac:dyDescent="0.2">
      <c r="A11" s="5" t="s">
        <v>0</v>
      </c>
      <c r="B11" s="6">
        <f>AVERAGE(B4:B10)</f>
        <v>39.857142857142854</v>
      </c>
      <c r="C11" s="9">
        <f t="shared" ref="C11:D11" si="2">AVERAGE(C4:C10)</f>
        <v>13.714285714285714</v>
      </c>
      <c r="D11" s="9">
        <f t="shared" si="2"/>
        <v>34.330011074197124</v>
      </c>
      <c r="F11" s="9">
        <f>AVERAGE(F4:F10)</f>
        <v>27.571428571428573</v>
      </c>
      <c r="G11" s="6">
        <f>AVERAGE(G4:G10)</f>
        <v>5.2857142857142856</v>
      </c>
      <c r="H11" s="6">
        <f>AVERAGE(H4:H10)</f>
        <v>19.218262489198448</v>
      </c>
    </row>
    <row r="12" spans="1:8" x14ac:dyDescent="0.2">
      <c r="A12" s="5" t="s">
        <v>1</v>
      </c>
      <c r="B12" s="6">
        <f>_xlfn.STDEV.S(B4:B10)</f>
        <v>3.625307868699863</v>
      </c>
      <c r="C12" s="9">
        <f t="shared" ref="C12:D12" si="3">_xlfn.STDEV.S(C4:C10)</f>
        <v>1.9760470401187034</v>
      </c>
      <c r="D12" s="9">
        <f t="shared" si="3"/>
        <v>3.1404158347918747</v>
      </c>
      <c r="F12" s="9">
        <f>_xlfn.STDEV.S(F4:F10)</f>
        <v>1.7182493859684491</v>
      </c>
      <c r="G12" s="6">
        <f>_xlfn.STDEV.S(G4:G10)</f>
        <v>1.3801311186847076</v>
      </c>
      <c r="H12" s="6">
        <f>_xlfn.STDEV.S(H4:H10)</f>
        <v>5.0177830467798561</v>
      </c>
    </row>
    <row r="13" spans="1:8" x14ac:dyDescent="0.2">
      <c r="A13" s="5" t="s">
        <v>2</v>
      </c>
      <c r="B13" s="6">
        <f>B12/SQRT(COUNT(B4:B10))</f>
        <v>1.3702375780893483</v>
      </c>
      <c r="C13" s="9">
        <f t="shared" ref="C13:D13" si="4">C12/SQRT(COUNT(C4:C10))</f>
        <v>0.74687557815990901</v>
      </c>
      <c r="D13" s="9">
        <f t="shared" si="4"/>
        <v>1.1869656160269433</v>
      </c>
      <c r="F13" s="9">
        <f>F12/SQRT(COUNT(F4:F10))</f>
        <v>0.6494372236659931</v>
      </c>
      <c r="G13" s="6">
        <f>G12/SQRT(COUNT(G4:G10))</f>
        <v>0.52164053095730067</v>
      </c>
      <c r="H13" s="6">
        <f>H12/SQRT(COUNT(H4:H10))</f>
        <v>1.8965437249507828</v>
      </c>
    </row>
    <row r="14" spans="1:8" x14ac:dyDescent="0.2">
      <c r="A14" s="5"/>
      <c r="B14" s="3"/>
      <c r="D14" s="3"/>
      <c r="F14" s="2"/>
    </row>
    <row r="15" spans="1:8" ht="17.25" x14ac:dyDescent="0.2">
      <c r="A15" s="1" t="s">
        <v>9</v>
      </c>
      <c r="C15" s="10"/>
      <c r="D15" s="3"/>
      <c r="F15" s="10"/>
      <c r="G15" s="11"/>
    </row>
    <row r="16" spans="1:8" x14ac:dyDescent="0.2">
      <c r="A16" s="5"/>
      <c r="B16" s="3" t="s">
        <v>4</v>
      </c>
      <c r="D16" s="3"/>
      <c r="F16" s="2" t="s">
        <v>5</v>
      </c>
    </row>
    <row r="17" spans="1:8" ht="18.75" thickBot="1" x14ac:dyDescent="0.25">
      <c r="A17" s="5"/>
      <c r="B17" s="4" t="s">
        <v>7</v>
      </c>
      <c r="C17" s="4" t="s">
        <v>10</v>
      </c>
      <c r="D17" s="4" t="s">
        <v>3</v>
      </c>
      <c r="E17" s="5"/>
      <c r="F17" s="4" t="s">
        <v>7</v>
      </c>
      <c r="G17" s="4" t="s">
        <v>10</v>
      </c>
      <c r="H17" s="4" t="s">
        <v>3</v>
      </c>
    </row>
    <row r="18" spans="1:8" ht="15.75" thickTop="1" x14ac:dyDescent="0.2">
      <c r="A18" s="5"/>
      <c r="B18" s="3">
        <v>38</v>
      </c>
      <c r="C18" s="2">
        <v>8</v>
      </c>
      <c r="D18" s="6">
        <f>100*C18/B18</f>
        <v>21.05263157894737</v>
      </c>
      <c r="F18" s="2">
        <v>29</v>
      </c>
      <c r="G18" s="3">
        <v>11</v>
      </c>
      <c r="H18" s="6">
        <f>100*G18/F18</f>
        <v>37.931034482758619</v>
      </c>
    </row>
    <row r="19" spans="1:8" x14ac:dyDescent="0.2">
      <c r="A19" s="5"/>
      <c r="B19" s="3">
        <v>40</v>
      </c>
      <c r="C19" s="2">
        <v>11</v>
      </c>
      <c r="D19" s="6">
        <f t="shared" ref="D19:D24" si="5">100*C19/B19</f>
        <v>27.5</v>
      </c>
      <c r="F19" s="2">
        <v>29</v>
      </c>
      <c r="G19" s="3">
        <v>9</v>
      </c>
      <c r="H19" s="6">
        <f t="shared" ref="H19:H24" si="6">100*G19/F19</f>
        <v>31.03448275862069</v>
      </c>
    </row>
    <row r="20" spans="1:8" x14ac:dyDescent="0.2">
      <c r="A20" s="5"/>
      <c r="B20" s="3">
        <v>37</v>
      </c>
      <c r="C20" s="2">
        <v>7</v>
      </c>
      <c r="D20" s="6">
        <f t="shared" si="5"/>
        <v>18.918918918918919</v>
      </c>
      <c r="F20" s="2">
        <v>27</v>
      </c>
      <c r="G20" s="3">
        <v>8</v>
      </c>
      <c r="H20" s="6">
        <f t="shared" si="6"/>
        <v>29.62962962962963</v>
      </c>
    </row>
    <row r="21" spans="1:8" x14ac:dyDescent="0.2">
      <c r="A21" s="5"/>
      <c r="B21" s="3">
        <v>44</v>
      </c>
      <c r="C21" s="2">
        <v>8</v>
      </c>
      <c r="D21" s="6">
        <f t="shared" si="5"/>
        <v>18.181818181818183</v>
      </c>
      <c r="F21" s="2">
        <v>25</v>
      </c>
      <c r="G21" s="3">
        <v>9</v>
      </c>
      <c r="H21" s="6">
        <f t="shared" si="6"/>
        <v>36</v>
      </c>
    </row>
    <row r="22" spans="1:8" x14ac:dyDescent="0.2">
      <c r="A22" s="5"/>
      <c r="B22" s="3">
        <v>45</v>
      </c>
      <c r="C22" s="2">
        <v>9</v>
      </c>
      <c r="D22" s="6">
        <f t="shared" si="5"/>
        <v>20</v>
      </c>
      <c r="F22" s="2">
        <v>24</v>
      </c>
      <c r="G22" s="3">
        <v>9</v>
      </c>
      <c r="H22" s="6">
        <f t="shared" si="6"/>
        <v>37.5</v>
      </c>
    </row>
    <row r="23" spans="1:8" x14ac:dyDescent="0.2">
      <c r="A23" s="5"/>
      <c r="B23" s="3">
        <v>42</v>
      </c>
      <c r="C23" s="2">
        <v>10</v>
      </c>
      <c r="D23" s="6">
        <f t="shared" si="5"/>
        <v>23.80952380952381</v>
      </c>
      <c r="F23" s="2">
        <v>25</v>
      </c>
      <c r="G23" s="3">
        <v>7</v>
      </c>
      <c r="H23" s="6">
        <f t="shared" si="6"/>
        <v>28</v>
      </c>
    </row>
    <row r="24" spans="1:8" ht="15.75" thickBot="1" x14ac:dyDescent="0.25">
      <c r="A24" s="5"/>
      <c r="B24" s="7">
        <v>36</v>
      </c>
      <c r="C24" s="7">
        <v>7</v>
      </c>
      <c r="D24" s="8">
        <f t="shared" si="5"/>
        <v>19.444444444444443</v>
      </c>
      <c r="F24" s="7">
        <v>23</v>
      </c>
      <c r="G24" s="7">
        <v>7</v>
      </c>
      <c r="H24" s="8">
        <f t="shared" si="6"/>
        <v>30.434782608695652</v>
      </c>
    </row>
    <row r="25" spans="1:8" ht="15.75" thickTop="1" x14ac:dyDescent="0.2">
      <c r="A25" s="5" t="s">
        <v>0</v>
      </c>
      <c r="B25" s="6">
        <f>AVERAGE(B18:B24)</f>
        <v>40.285714285714285</v>
      </c>
      <c r="C25" s="9">
        <f t="shared" ref="C25:D25" si="7">AVERAGE(C18:C24)</f>
        <v>8.5714285714285712</v>
      </c>
      <c r="D25" s="9">
        <f t="shared" si="7"/>
        <v>21.272476704807534</v>
      </c>
      <c r="F25" s="9">
        <f t="shared" ref="F25" si="8">AVERAGE(F18:F24)</f>
        <v>26</v>
      </c>
      <c r="G25" s="6">
        <f t="shared" ref="G25:H25" si="9">AVERAGE(G18:G24)</f>
        <v>8.5714285714285712</v>
      </c>
      <c r="H25" s="6">
        <f t="shared" si="9"/>
        <v>32.932847068529227</v>
      </c>
    </row>
    <row r="26" spans="1:8" x14ac:dyDescent="0.2">
      <c r="A26" s="5" t="s">
        <v>1</v>
      </c>
      <c r="B26" s="6">
        <f>_xlfn.STDEV.S(B18:B24)</f>
        <v>3.4982989063393704</v>
      </c>
      <c r="C26" s="9">
        <f t="shared" ref="C26:D26" si="10">_xlfn.STDEV.S(C18:C24)</f>
        <v>1.5118578920369061</v>
      </c>
      <c r="D26" s="9">
        <f t="shared" si="10"/>
        <v>3.2994769673774855</v>
      </c>
      <c r="F26" s="9">
        <f>_xlfn.STDEV.S(F18:F24)</f>
        <v>2.3804761428476167</v>
      </c>
      <c r="G26" s="6">
        <f>_xlfn.STDEV.S(G18:G24)</f>
        <v>1.3972762620115409</v>
      </c>
      <c r="H26" s="6">
        <f>_xlfn.STDEV.S(H18:H24)</f>
        <v>4.0893465081232829</v>
      </c>
    </row>
    <row r="27" spans="1:8" x14ac:dyDescent="0.2">
      <c r="A27" s="5" t="s">
        <v>2</v>
      </c>
      <c r="B27" s="6">
        <f>B26/SQRT(COUNT(B18:B24))</f>
        <v>1.322232702563316</v>
      </c>
      <c r="C27" s="9">
        <f t="shared" ref="C27:D27" si="11">C26/SQRT(COUNT(C18:C24))</f>
        <v>0.5714285714285704</v>
      </c>
      <c r="D27" s="9">
        <f t="shared" si="11"/>
        <v>1.2470850731809144</v>
      </c>
      <c r="F27" s="9">
        <f t="shared" ref="F27" si="12">F26/SQRT(COUNT(F18:F24))</f>
        <v>0.89973541084243736</v>
      </c>
      <c r="G27" s="6">
        <f t="shared" ref="G27:H27" si="13">G26/SQRT(COUNT(G18:G24))</f>
        <v>0.52812078601949497</v>
      </c>
      <c r="H27" s="6">
        <f t="shared" si="13"/>
        <v>1.5456276978949401</v>
      </c>
    </row>
    <row r="28" spans="1:8" x14ac:dyDescent="0.2">
      <c r="A28" s="5"/>
      <c r="B28" s="3"/>
      <c r="D28" s="3"/>
      <c r="F28" s="2"/>
    </row>
    <row r="29" spans="1:8" x14ac:dyDescent="0.2">
      <c r="A29" s="5"/>
      <c r="B29" s="3"/>
      <c r="D29" s="3"/>
      <c r="F29" s="2"/>
    </row>
    <row r="30" spans="1:8" ht="17.25" x14ac:dyDescent="0.2">
      <c r="A30" s="1" t="s">
        <v>11</v>
      </c>
      <c r="C30" s="10"/>
      <c r="D30" s="3"/>
      <c r="F30" s="10"/>
      <c r="G30" s="11"/>
    </row>
    <row r="31" spans="1:8" x14ac:dyDescent="0.2">
      <c r="A31" s="5"/>
      <c r="B31" s="3" t="s">
        <v>4</v>
      </c>
      <c r="D31" s="3"/>
      <c r="F31" s="2" t="s">
        <v>5</v>
      </c>
    </row>
    <row r="32" spans="1:8" ht="18.75" thickBot="1" x14ac:dyDescent="0.25">
      <c r="A32" s="5"/>
      <c r="B32" s="4" t="s">
        <v>7</v>
      </c>
      <c r="C32" s="4" t="s">
        <v>12</v>
      </c>
      <c r="D32" s="4" t="s">
        <v>3</v>
      </c>
      <c r="E32" s="5"/>
      <c r="F32" s="4" t="s">
        <v>7</v>
      </c>
      <c r="G32" s="4" t="s">
        <v>13</v>
      </c>
      <c r="H32" s="4" t="s">
        <v>3</v>
      </c>
    </row>
    <row r="33" spans="1:8" ht="15.75" thickTop="1" x14ac:dyDescent="0.2">
      <c r="A33" s="5"/>
      <c r="B33" s="3">
        <v>40</v>
      </c>
      <c r="C33" s="2">
        <v>0</v>
      </c>
      <c r="D33" s="3">
        <f>100*C33/B33</f>
        <v>0</v>
      </c>
      <c r="F33" s="2">
        <v>25</v>
      </c>
      <c r="G33" s="3">
        <v>23</v>
      </c>
      <c r="H33" s="6">
        <f>100*G33/F33</f>
        <v>92</v>
      </c>
    </row>
    <row r="34" spans="1:8" x14ac:dyDescent="0.2">
      <c r="A34" s="5"/>
      <c r="B34" s="3">
        <v>35</v>
      </c>
      <c r="C34" s="2">
        <v>0</v>
      </c>
      <c r="D34" s="3">
        <f t="shared" ref="D34:D38" si="14">100*C34/B34</f>
        <v>0</v>
      </c>
      <c r="F34" s="2">
        <v>27</v>
      </c>
      <c r="G34" s="3">
        <v>24</v>
      </c>
      <c r="H34" s="6">
        <f t="shared" ref="H34:H38" si="15">100*G34/F34</f>
        <v>88.888888888888886</v>
      </c>
    </row>
    <row r="35" spans="1:8" x14ac:dyDescent="0.2">
      <c r="A35" s="5"/>
      <c r="B35" s="3">
        <v>44</v>
      </c>
      <c r="C35" s="2">
        <v>0</v>
      </c>
      <c r="D35" s="3">
        <f t="shared" si="14"/>
        <v>0</v>
      </c>
      <c r="F35" s="2">
        <v>25</v>
      </c>
      <c r="G35" s="3">
        <v>23</v>
      </c>
      <c r="H35" s="6">
        <f t="shared" si="15"/>
        <v>92</v>
      </c>
    </row>
    <row r="36" spans="1:8" x14ac:dyDescent="0.2">
      <c r="A36" s="5"/>
      <c r="B36" s="3">
        <v>41</v>
      </c>
      <c r="C36" s="2">
        <v>0</v>
      </c>
      <c r="D36" s="3">
        <f t="shared" si="14"/>
        <v>0</v>
      </c>
      <c r="F36" s="2">
        <v>25</v>
      </c>
      <c r="G36" s="3">
        <v>22</v>
      </c>
      <c r="H36" s="6">
        <f t="shared" si="15"/>
        <v>88</v>
      </c>
    </row>
    <row r="37" spans="1:8" x14ac:dyDescent="0.2">
      <c r="A37" s="5"/>
      <c r="B37" s="3">
        <v>44</v>
      </c>
      <c r="C37" s="2">
        <v>0</v>
      </c>
      <c r="D37" s="3">
        <f t="shared" si="14"/>
        <v>0</v>
      </c>
      <c r="F37" s="2">
        <v>28</v>
      </c>
      <c r="G37" s="3">
        <v>25</v>
      </c>
      <c r="H37" s="6">
        <f t="shared" si="15"/>
        <v>89.285714285714292</v>
      </c>
    </row>
    <row r="38" spans="1:8" ht="15.75" thickBot="1" x14ac:dyDescent="0.25">
      <c r="A38" s="5"/>
      <c r="B38" s="7">
        <v>37</v>
      </c>
      <c r="C38" s="7">
        <v>0</v>
      </c>
      <c r="D38" s="7">
        <f t="shared" si="14"/>
        <v>0</v>
      </c>
      <c r="F38" s="7">
        <v>30</v>
      </c>
      <c r="G38" s="7">
        <v>27</v>
      </c>
      <c r="H38" s="8">
        <f t="shared" si="15"/>
        <v>90</v>
      </c>
    </row>
    <row r="39" spans="1:8" ht="15.75" thickTop="1" x14ac:dyDescent="0.2">
      <c r="A39" s="5" t="s">
        <v>0</v>
      </c>
      <c r="B39" s="6">
        <f>AVERAGE(B32:B38)</f>
        <v>40.166666666666664</v>
      </c>
      <c r="C39" s="9">
        <f t="shared" ref="C39:D39" si="16">AVERAGE(C32:C38)</f>
        <v>0</v>
      </c>
      <c r="D39" s="9">
        <f t="shared" si="16"/>
        <v>0</v>
      </c>
      <c r="F39" s="9">
        <f t="shared" ref="F39" si="17">AVERAGE(F32:F38)</f>
        <v>26.666666666666668</v>
      </c>
      <c r="G39" s="6">
        <f t="shared" ref="G39:H39" si="18">AVERAGE(G32:G38)</f>
        <v>24</v>
      </c>
      <c r="H39" s="6">
        <f t="shared" si="18"/>
        <v>90.029100529100518</v>
      </c>
    </row>
    <row r="40" spans="1:8" x14ac:dyDescent="0.2">
      <c r="A40" s="5" t="s">
        <v>1</v>
      </c>
      <c r="B40" s="6">
        <f>_xlfn.STDEV.S(B32:B38)</f>
        <v>3.6560452221856705</v>
      </c>
      <c r="C40" s="9">
        <f t="shared" ref="C40:D40" si="19">_xlfn.STDEV.S(C32:C38)</f>
        <v>0</v>
      </c>
      <c r="D40" s="9">
        <f t="shared" si="19"/>
        <v>0</v>
      </c>
      <c r="F40" s="9">
        <f>_xlfn.STDEV.S(F32:F38)</f>
        <v>2.0655911179772892</v>
      </c>
      <c r="G40" s="6">
        <f>_xlfn.STDEV.S(G32:G38)</f>
        <v>1.7888543819998317</v>
      </c>
      <c r="H40" s="6">
        <f>_xlfn.STDEV.S(H32:H38)</f>
        <v>1.6576906187889</v>
      </c>
    </row>
    <row r="41" spans="1:8" x14ac:dyDescent="0.2">
      <c r="A41" s="5" t="s">
        <v>2</v>
      </c>
      <c r="B41" s="6">
        <f>B40/SQRT(COUNT(B32:B38))</f>
        <v>1.4925742118158742</v>
      </c>
      <c r="C41" s="9">
        <f t="shared" ref="C41:D41" si="20">C40/SQRT(COUNT(C32:C38))</f>
        <v>0</v>
      </c>
      <c r="D41" s="9">
        <f t="shared" si="20"/>
        <v>0</v>
      </c>
      <c r="F41" s="9">
        <f t="shared" ref="F41" si="21">F40/SQRT(COUNT(F32:F38))</f>
        <v>0.84327404271156803</v>
      </c>
      <c r="G41" s="6">
        <f t="shared" ref="G41:H41" si="22">G40/SQRT(COUNT(G32:G38))</f>
        <v>0.73029674334022154</v>
      </c>
      <c r="H41" s="6">
        <f t="shared" si="22"/>
        <v>0.67674936123855178</v>
      </c>
    </row>
    <row r="42" spans="1:8" x14ac:dyDescent="0.2">
      <c r="B42" s="3"/>
      <c r="D42" s="3"/>
      <c r="F42" s="2"/>
    </row>
    <row r="43" spans="1:8" x14ac:dyDescent="0.2">
      <c r="B43" s="3"/>
      <c r="D43" s="3"/>
      <c r="F43" s="2"/>
    </row>
    <row r="44" spans="1:8" x14ac:dyDescent="0.2">
      <c r="B44" s="3"/>
      <c r="D44" s="3"/>
      <c r="F44" s="2"/>
    </row>
    <row r="45" spans="1:8" x14ac:dyDescent="0.2">
      <c r="A45" s="5"/>
      <c r="B45" s="6"/>
      <c r="D45" s="3"/>
      <c r="F45" s="9"/>
    </row>
    <row r="46" spans="1:8" x14ac:dyDescent="0.2">
      <c r="A46" s="5"/>
      <c r="B46" s="6"/>
      <c r="D46" s="3"/>
      <c r="F46" s="9"/>
    </row>
    <row r="47" spans="1:8" x14ac:dyDescent="0.2">
      <c r="A47" s="5"/>
      <c r="B47" s="6"/>
      <c r="D47" s="3"/>
      <c r="F47" s="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46D077191524789927868CF947692" ma:contentTypeVersion="13" ma:contentTypeDescription="Create a new document." ma:contentTypeScope="" ma:versionID="4a0dee9b2d074b3ecd4f5e6b45b47371">
  <xsd:schema xmlns:xsd="http://www.w3.org/2001/XMLSchema" xmlns:xs="http://www.w3.org/2001/XMLSchema" xmlns:p="http://schemas.microsoft.com/office/2006/metadata/properties" xmlns:ns3="adcfa805-e237-4af0-86e0-efffb5656f00" xmlns:ns4="2bb55023-286f-46d7-8b8e-5a79189d33e9" targetNamespace="http://schemas.microsoft.com/office/2006/metadata/properties" ma:root="true" ma:fieldsID="a293678dd82555343eb38b39a645ac3a" ns3:_="" ns4:_="">
    <xsd:import namespace="adcfa805-e237-4af0-86e0-efffb5656f00"/>
    <xsd:import namespace="2bb55023-286f-46d7-8b8e-5a79189d33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fa805-e237-4af0-86e0-efffb5656f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55023-286f-46d7-8b8e-5a79189d33e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F61710-0933-4B18-91D3-26020551F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fa805-e237-4af0-86e0-efffb5656f00"/>
    <ds:schemaRef ds:uri="2bb55023-286f-46d7-8b8e-5a79189d33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9DBB4A-C49F-4E69-8EE1-B776FBD9AF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B8859D-59EA-46F3-BE7E-C400679D6F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Aaron Allen</cp:lastModifiedBy>
  <dcterms:created xsi:type="dcterms:W3CDTF">2020-03-18T14:21:25Z</dcterms:created>
  <dcterms:modified xsi:type="dcterms:W3CDTF">2020-03-26T10:26:20Z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0x01010043F46D077191524789927868CF947692</vt:lpwstr>
  </property>
</Properties>
</file>