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30720" windowHeight="135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52" i="1"/>
  <c r="L34" i="1"/>
  <c r="M33" i="1"/>
  <c r="P33" i="1"/>
  <c r="O67" i="1" l="1"/>
  <c r="O66" i="1"/>
  <c r="L67" i="1"/>
  <c r="L66" i="1"/>
  <c r="K67" i="1"/>
  <c r="K66" i="1"/>
  <c r="J67" i="1"/>
  <c r="J66" i="1"/>
  <c r="N67" i="1"/>
  <c r="N66" i="1"/>
  <c r="M67" i="1"/>
  <c r="M66" i="1"/>
  <c r="H149" i="1" l="1"/>
  <c r="H148" i="1"/>
  <c r="H147" i="1"/>
  <c r="H146" i="1"/>
  <c r="H145" i="1"/>
  <c r="H125" i="1"/>
  <c r="J125" i="1" s="1"/>
  <c r="K125" i="1" s="1"/>
  <c r="L125" i="1" s="1"/>
  <c r="H124" i="1"/>
  <c r="J124" i="1" s="1"/>
  <c r="K124" i="1" s="1"/>
  <c r="L124" i="1" s="1"/>
  <c r="H123" i="1"/>
  <c r="J123" i="1" s="1"/>
  <c r="K123" i="1" s="1"/>
  <c r="L123" i="1" s="1"/>
  <c r="H122" i="1"/>
  <c r="J122" i="1" s="1"/>
  <c r="K122" i="1" s="1"/>
  <c r="L122" i="1" s="1"/>
  <c r="H121" i="1"/>
  <c r="J121" i="1" s="1"/>
  <c r="K121" i="1" s="1"/>
  <c r="L121" i="1" s="1"/>
  <c r="H120" i="1"/>
  <c r="J120" i="1" s="1"/>
  <c r="K120" i="1" s="1"/>
  <c r="L120" i="1" s="1"/>
  <c r="H119" i="1"/>
  <c r="J119" i="1" s="1"/>
  <c r="K119" i="1" s="1"/>
  <c r="L119" i="1" s="1"/>
  <c r="H118" i="1"/>
  <c r="J118" i="1" s="1"/>
  <c r="K118" i="1" s="1"/>
  <c r="L118" i="1" s="1"/>
  <c r="H117" i="1"/>
  <c r="J117" i="1" s="1"/>
  <c r="K117" i="1" s="1"/>
  <c r="L117" i="1" s="1"/>
  <c r="H116" i="1"/>
  <c r="J116" i="1" s="1"/>
  <c r="K116" i="1" s="1"/>
  <c r="L116" i="1" s="1"/>
  <c r="H115" i="1"/>
  <c r="J115" i="1" s="1"/>
  <c r="K115" i="1" s="1"/>
  <c r="L115" i="1" s="1"/>
  <c r="H114" i="1"/>
  <c r="J114" i="1" s="1"/>
  <c r="K114" i="1" s="1"/>
  <c r="L114" i="1" s="1"/>
  <c r="H113" i="1"/>
  <c r="J113" i="1" s="1"/>
  <c r="K113" i="1" s="1"/>
  <c r="L113" i="1" s="1"/>
  <c r="H112" i="1"/>
  <c r="J112" i="1" s="1"/>
  <c r="K112" i="1" s="1"/>
  <c r="L112" i="1" s="1"/>
  <c r="H111" i="1"/>
  <c r="J111" i="1" s="1"/>
  <c r="K111" i="1" s="1"/>
  <c r="L111" i="1" s="1"/>
  <c r="H110" i="1"/>
  <c r="J110" i="1" s="1"/>
  <c r="K110" i="1" s="1"/>
  <c r="L110" i="1" s="1"/>
  <c r="H109" i="1"/>
  <c r="J109" i="1" s="1"/>
  <c r="K109" i="1" s="1"/>
  <c r="L109" i="1" s="1"/>
  <c r="H108" i="1"/>
  <c r="J108" i="1" s="1"/>
  <c r="K108" i="1" s="1"/>
  <c r="L108" i="1" s="1"/>
  <c r="H107" i="1"/>
  <c r="J107" i="1" s="1"/>
  <c r="K107" i="1" s="1"/>
  <c r="L107" i="1" s="1"/>
  <c r="H106" i="1"/>
  <c r="J106" i="1" s="1"/>
  <c r="K106" i="1" s="1"/>
  <c r="L106" i="1" s="1"/>
  <c r="H105" i="1"/>
  <c r="J105" i="1" s="1"/>
  <c r="K105" i="1" s="1"/>
  <c r="L105" i="1" s="1"/>
  <c r="H104" i="1"/>
  <c r="J104" i="1" s="1"/>
  <c r="K104" i="1" s="1"/>
  <c r="L104" i="1" s="1"/>
  <c r="H103" i="1"/>
  <c r="J103" i="1" s="1"/>
  <c r="K103" i="1" s="1"/>
  <c r="L103" i="1" s="1"/>
  <c r="H102" i="1"/>
  <c r="J102" i="1" s="1"/>
  <c r="K102" i="1" s="1"/>
  <c r="L102" i="1" s="1"/>
  <c r="H101" i="1"/>
  <c r="J101" i="1" s="1"/>
  <c r="K101" i="1" s="1"/>
  <c r="L101" i="1" s="1"/>
  <c r="H100" i="1"/>
  <c r="J100" i="1" s="1"/>
  <c r="K100" i="1" s="1"/>
  <c r="L100" i="1" s="1"/>
  <c r="H99" i="1"/>
  <c r="J99" i="1" s="1"/>
  <c r="K99" i="1" s="1"/>
  <c r="L99" i="1" s="1"/>
  <c r="H98" i="1"/>
  <c r="J98" i="1" s="1"/>
  <c r="K98" i="1" s="1"/>
  <c r="L98" i="1" s="1"/>
  <c r="H97" i="1"/>
  <c r="J97" i="1" s="1"/>
  <c r="K97" i="1" s="1"/>
  <c r="L97" i="1" s="1"/>
  <c r="H96" i="1"/>
  <c r="J96" i="1" s="1"/>
  <c r="K96" i="1" s="1"/>
  <c r="L96" i="1" s="1"/>
  <c r="H95" i="1"/>
  <c r="J95" i="1" s="1"/>
  <c r="K95" i="1" s="1"/>
  <c r="L95" i="1" s="1"/>
  <c r="H94" i="1"/>
  <c r="J94" i="1" s="1"/>
  <c r="K94" i="1" s="1"/>
  <c r="L94" i="1" s="1"/>
  <c r="H93" i="1"/>
  <c r="J93" i="1" s="1"/>
  <c r="K93" i="1" s="1"/>
  <c r="L93" i="1" s="1"/>
  <c r="H92" i="1"/>
  <c r="J92" i="1" s="1"/>
  <c r="K92" i="1" s="1"/>
  <c r="L92" i="1" s="1"/>
  <c r="H91" i="1"/>
  <c r="J91" i="1" s="1"/>
  <c r="K91" i="1" s="1"/>
  <c r="L91" i="1" s="1"/>
  <c r="H90" i="1"/>
  <c r="J90" i="1" s="1"/>
  <c r="K90" i="1" s="1"/>
  <c r="L90" i="1" s="1"/>
  <c r="H89" i="1" l="1"/>
  <c r="J89" i="1" s="1"/>
  <c r="K89" i="1" s="1"/>
  <c r="L89" i="1" s="1"/>
  <c r="H88" i="1"/>
  <c r="J88" i="1" s="1"/>
  <c r="K88" i="1" s="1"/>
  <c r="L88" i="1" s="1"/>
  <c r="H87" i="1"/>
  <c r="J87" i="1" s="1"/>
  <c r="K87" i="1" s="1"/>
  <c r="L87" i="1" s="1"/>
  <c r="H86" i="1"/>
  <c r="J86" i="1" s="1"/>
  <c r="K86" i="1" s="1"/>
  <c r="L86" i="1" s="1"/>
  <c r="H85" i="1"/>
  <c r="J85" i="1" s="1"/>
  <c r="K85" i="1" s="1"/>
  <c r="L85" i="1" s="1"/>
  <c r="H84" i="1"/>
  <c r="J84" i="1" s="1"/>
  <c r="K84" i="1" s="1"/>
  <c r="L84" i="1" s="1"/>
  <c r="H83" i="1"/>
  <c r="J83" i="1" s="1"/>
  <c r="K83" i="1" s="1"/>
  <c r="L83" i="1" s="1"/>
  <c r="H82" i="1"/>
  <c r="J82" i="1" s="1"/>
  <c r="K82" i="1" s="1"/>
  <c r="L82" i="1" s="1"/>
  <c r="H81" i="1"/>
  <c r="J81" i="1" s="1"/>
  <c r="K81" i="1" s="1"/>
  <c r="L81" i="1" s="1"/>
  <c r="H80" i="1"/>
  <c r="J80" i="1" s="1"/>
  <c r="K80" i="1" s="1"/>
  <c r="L80" i="1" s="1"/>
  <c r="H79" i="1"/>
  <c r="J79" i="1" s="1"/>
  <c r="K79" i="1" s="1"/>
  <c r="L79" i="1" s="1"/>
  <c r="H78" i="1"/>
  <c r="J78" i="1" s="1"/>
  <c r="K78" i="1" s="1"/>
  <c r="L78" i="1" s="1"/>
  <c r="H77" i="1"/>
  <c r="J77" i="1" s="1"/>
  <c r="K77" i="1" s="1"/>
  <c r="L77" i="1" s="1"/>
  <c r="H76" i="1"/>
  <c r="J76" i="1" s="1"/>
  <c r="K76" i="1" s="1"/>
  <c r="L76" i="1" s="1"/>
  <c r="H75" i="1"/>
  <c r="J75" i="1" s="1"/>
  <c r="K75" i="1" s="1"/>
  <c r="L75" i="1" s="1"/>
  <c r="H74" i="1"/>
  <c r="J74" i="1" s="1"/>
  <c r="K74" i="1" s="1"/>
  <c r="L74" i="1" s="1"/>
  <c r="H73" i="1"/>
  <c r="J73" i="1" s="1"/>
  <c r="K73" i="1" s="1"/>
  <c r="L73" i="1" s="1"/>
  <c r="H72" i="1"/>
  <c r="J72" i="1" s="1"/>
  <c r="K72" i="1" s="1"/>
  <c r="L72" i="1" s="1"/>
  <c r="H71" i="1"/>
  <c r="J71" i="1" s="1"/>
  <c r="K71" i="1" s="1"/>
  <c r="L71" i="1" s="1"/>
  <c r="H70" i="1"/>
  <c r="J70" i="1" s="1"/>
  <c r="K70" i="1" s="1"/>
  <c r="L70" i="1" s="1"/>
  <c r="H69" i="1"/>
  <c r="J69" i="1" s="1"/>
  <c r="K69" i="1" s="1"/>
  <c r="L69" i="1" s="1"/>
  <c r="H68" i="1"/>
  <c r="J68" i="1" s="1"/>
  <c r="K68" i="1" s="1"/>
  <c r="L68" i="1" s="1"/>
  <c r="H67" i="1"/>
  <c r="H66" i="1"/>
  <c r="I141" i="1" l="1"/>
  <c r="J141" i="1" s="1"/>
  <c r="I140" i="1"/>
  <c r="I139" i="1"/>
  <c r="J139" i="1" s="1"/>
  <c r="I138" i="1"/>
  <c r="I137" i="1"/>
  <c r="J137" i="1" s="1"/>
  <c r="I136" i="1"/>
  <c r="I135" i="1"/>
  <c r="I134" i="1"/>
  <c r="J134" i="1" s="1"/>
  <c r="I133" i="1"/>
  <c r="J133" i="1" s="1"/>
  <c r="I132" i="1"/>
  <c r="I131" i="1"/>
  <c r="J131" i="1" s="1"/>
  <c r="I67" i="1" s="1"/>
  <c r="I130" i="1"/>
  <c r="I106" i="1" l="1"/>
  <c r="M106" i="1" s="1"/>
  <c r="N106" i="1" s="1"/>
  <c r="O106" i="1" s="1"/>
  <c r="I70" i="1"/>
  <c r="M70" i="1" s="1"/>
  <c r="N70" i="1" s="1"/>
  <c r="O70" i="1" s="1"/>
  <c r="I82" i="1"/>
  <c r="M82" i="1" s="1"/>
  <c r="N82" i="1" s="1"/>
  <c r="O82" i="1" s="1"/>
  <c r="I94" i="1"/>
  <c r="M94" i="1" s="1"/>
  <c r="N94" i="1" s="1"/>
  <c r="O94" i="1" s="1"/>
  <c r="I118" i="1"/>
  <c r="M118" i="1" s="1"/>
  <c r="N118" i="1" s="1"/>
  <c r="O118" i="1" s="1"/>
  <c r="I123" i="1"/>
  <c r="M123" i="1" s="1"/>
  <c r="N123" i="1" s="1"/>
  <c r="O123" i="1" s="1"/>
  <c r="I99" i="1"/>
  <c r="M99" i="1" s="1"/>
  <c r="N99" i="1" s="1"/>
  <c r="O99" i="1" s="1"/>
  <c r="I75" i="1"/>
  <c r="M75" i="1" s="1"/>
  <c r="N75" i="1" s="1"/>
  <c r="O75" i="1" s="1"/>
  <c r="I87" i="1"/>
  <c r="M87" i="1" s="1"/>
  <c r="N87" i="1" s="1"/>
  <c r="O87" i="1" s="1"/>
  <c r="I111" i="1"/>
  <c r="M111" i="1" s="1"/>
  <c r="N111" i="1" s="1"/>
  <c r="O111" i="1" s="1"/>
  <c r="I115" i="1"/>
  <c r="M115" i="1" s="1"/>
  <c r="N115" i="1" s="1"/>
  <c r="O115" i="1" s="1"/>
  <c r="I91" i="1"/>
  <c r="M91" i="1" s="1"/>
  <c r="N91" i="1" s="1"/>
  <c r="O91" i="1" s="1"/>
  <c r="I103" i="1"/>
  <c r="M103" i="1" s="1"/>
  <c r="N103" i="1" s="1"/>
  <c r="O103" i="1" s="1"/>
  <c r="I79" i="1"/>
  <c r="M79" i="1" s="1"/>
  <c r="N79" i="1" s="1"/>
  <c r="O79" i="1" s="1"/>
  <c r="I109" i="1"/>
  <c r="M109" i="1" s="1"/>
  <c r="N109" i="1" s="1"/>
  <c r="O109" i="1" s="1"/>
  <c r="I85" i="1"/>
  <c r="M85" i="1" s="1"/>
  <c r="N85" i="1" s="1"/>
  <c r="O85" i="1" s="1"/>
  <c r="I121" i="1"/>
  <c r="M121" i="1" s="1"/>
  <c r="N121" i="1" s="1"/>
  <c r="O121" i="1" s="1"/>
  <c r="I97" i="1"/>
  <c r="M97" i="1" s="1"/>
  <c r="N97" i="1" s="1"/>
  <c r="O97" i="1" s="1"/>
  <c r="I73" i="1"/>
  <c r="M73" i="1" s="1"/>
  <c r="N73" i="1" s="1"/>
  <c r="O73" i="1" s="1"/>
  <c r="I117" i="1"/>
  <c r="M117" i="1" s="1"/>
  <c r="N117" i="1" s="1"/>
  <c r="O117" i="1" s="1"/>
  <c r="I93" i="1"/>
  <c r="M93" i="1" s="1"/>
  <c r="N93" i="1" s="1"/>
  <c r="O93" i="1" s="1"/>
  <c r="I69" i="1"/>
  <c r="M69" i="1" s="1"/>
  <c r="N69" i="1" s="1"/>
  <c r="O69" i="1" s="1"/>
  <c r="I105" i="1"/>
  <c r="M105" i="1" s="1"/>
  <c r="N105" i="1" s="1"/>
  <c r="O105" i="1" s="1"/>
  <c r="I81" i="1"/>
  <c r="M81" i="1" s="1"/>
  <c r="N81" i="1" s="1"/>
  <c r="O81" i="1" s="1"/>
  <c r="I125" i="1"/>
  <c r="M125" i="1" s="1"/>
  <c r="N125" i="1" s="1"/>
  <c r="O125" i="1" s="1"/>
  <c r="I101" i="1"/>
  <c r="M101" i="1" s="1"/>
  <c r="N101" i="1" s="1"/>
  <c r="O101" i="1" s="1"/>
  <c r="I77" i="1"/>
  <c r="M77" i="1" s="1"/>
  <c r="N77" i="1" s="1"/>
  <c r="O77" i="1" s="1"/>
  <c r="I113" i="1"/>
  <c r="M113" i="1" s="1"/>
  <c r="N113" i="1" s="1"/>
  <c r="O113" i="1" s="1"/>
  <c r="I89" i="1"/>
  <c r="M89" i="1" s="1"/>
  <c r="N89" i="1" s="1"/>
  <c r="O89" i="1" s="1"/>
  <c r="J135" i="1"/>
  <c r="J130" i="1"/>
  <c r="I66" i="1" s="1"/>
  <c r="J136" i="1"/>
  <c r="I84" i="1" s="1"/>
  <c r="M84" i="1" s="1"/>
  <c r="N84" i="1" s="1"/>
  <c r="O84" i="1" s="1"/>
  <c r="J138" i="1"/>
  <c r="J140" i="1"/>
  <c r="J132" i="1"/>
  <c r="I124" i="1" l="1"/>
  <c r="M124" i="1" s="1"/>
  <c r="N124" i="1" s="1"/>
  <c r="O124" i="1" s="1"/>
  <c r="I100" i="1"/>
  <c r="M100" i="1" s="1"/>
  <c r="N100" i="1" s="1"/>
  <c r="O100" i="1" s="1"/>
  <c r="I76" i="1"/>
  <c r="M76" i="1" s="1"/>
  <c r="N76" i="1" s="1"/>
  <c r="O76" i="1" s="1"/>
  <c r="I88" i="1"/>
  <c r="M88" i="1" s="1"/>
  <c r="N88" i="1" s="1"/>
  <c r="O88" i="1" s="1"/>
  <c r="I112" i="1"/>
  <c r="M112" i="1" s="1"/>
  <c r="N112" i="1" s="1"/>
  <c r="O112" i="1" s="1"/>
  <c r="I98" i="1"/>
  <c r="M98" i="1" s="1"/>
  <c r="N98" i="1" s="1"/>
  <c r="O98" i="1" s="1"/>
  <c r="I74" i="1"/>
  <c r="M74" i="1" s="1"/>
  <c r="N74" i="1" s="1"/>
  <c r="O74" i="1" s="1"/>
  <c r="I122" i="1"/>
  <c r="M122" i="1" s="1"/>
  <c r="N122" i="1" s="1"/>
  <c r="O122" i="1" s="1"/>
  <c r="I110" i="1"/>
  <c r="M110" i="1" s="1"/>
  <c r="N110" i="1" s="1"/>
  <c r="O110" i="1" s="1"/>
  <c r="I86" i="1"/>
  <c r="M86" i="1" s="1"/>
  <c r="N86" i="1" s="1"/>
  <c r="O86" i="1" s="1"/>
  <c r="I78" i="1"/>
  <c r="M78" i="1" s="1"/>
  <c r="N78" i="1" s="1"/>
  <c r="O78" i="1" s="1"/>
  <c r="I90" i="1"/>
  <c r="M90" i="1" s="1"/>
  <c r="N90" i="1" s="1"/>
  <c r="O90" i="1" s="1"/>
  <c r="I102" i="1"/>
  <c r="M102" i="1" s="1"/>
  <c r="N102" i="1" s="1"/>
  <c r="O102" i="1" s="1"/>
  <c r="I114" i="1"/>
  <c r="M114" i="1" s="1"/>
  <c r="N114" i="1" s="1"/>
  <c r="O114" i="1" s="1"/>
  <c r="I71" i="1"/>
  <c r="M71" i="1" s="1"/>
  <c r="N71" i="1" s="1"/>
  <c r="O71" i="1" s="1"/>
  <c r="I107" i="1"/>
  <c r="M107" i="1" s="1"/>
  <c r="N107" i="1" s="1"/>
  <c r="O107" i="1" s="1"/>
  <c r="I83" i="1"/>
  <c r="M83" i="1" s="1"/>
  <c r="N83" i="1" s="1"/>
  <c r="O83" i="1" s="1"/>
  <c r="I95" i="1"/>
  <c r="M95" i="1" s="1"/>
  <c r="N95" i="1" s="1"/>
  <c r="O95" i="1" s="1"/>
  <c r="I119" i="1"/>
  <c r="M119" i="1" s="1"/>
  <c r="N119" i="1" s="1"/>
  <c r="O119" i="1" s="1"/>
  <c r="I108" i="1"/>
  <c r="M108" i="1" s="1"/>
  <c r="N108" i="1" s="1"/>
  <c r="O108" i="1" s="1"/>
  <c r="I120" i="1"/>
  <c r="M120" i="1" s="1"/>
  <c r="N120" i="1" s="1"/>
  <c r="O120" i="1" s="1"/>
  <c r="I96" i="1"/>
  <c r="M96" i="1" s="1"/>
  <c r="N96" i="1" s="1"/>
  <c r="O96" i="1" s="1"/>
  <c r="I72" i="1"/>
  <c r="M72" i="1" s="1"/>
  <c r="N72" i="1" s="1"/>
  <c r="O72" i="1" s="1"/>
  <c r="I116" i="1"/>
  <c r="M116" i="1" s="1"/>
  <c r="N116" i="1" s="1"/>
  <c r="O116" i="1" s="1"/>
  <c r="I92" i="1"/>
  <c r="M92" i="1" s="1"/>
  <c r="N92" i="1" s="1"/>
  <c r="O92" i="1" s="1"/>
  <c r="I68" i="1"/>
  <c r="M68" i="1" s="1"/>
  <c r="N68" i="1" s="1"/>
  <c r="O68" i="1" s="1"/>
  <c r="I104" i="1"/>
  <c r="M104" i="1" s="1"/>
  <c r="N104" i="1" s="1"/>
  <c r="O104" i="1" s="1"/>
  <c r="I80" i="1"/>
  <c r="M80" i="1" s="1"/>
  <c r="N80" i="1" s="1"/>
  <c r="O80" i="1" s="1"/>
  <c r="H51" i="1" l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2" i="1"/>
  <c r="H30" i="1"/>
  <c r="H29" i="1"/>
  <c r="H28" i="1"/>
  <c r="H27" i="1"/>
  <c r="H26" i="1"/>
  <c r="H25" i="1"/>
  <c r="H24" i="1"/>
  <c r="H23" i="1"/>
  <c r="H12" i="1"/>
  <c r="H22" i="1"/>
  <c r="H21" i="1"/>
  <c r="H20" i="1"/>
  <c r="H19" i="1"/>
  <c r="H18" i="1"/>
  <c r="K6" i="1" s="1"/>
  <c r="H17" i="1"/>
  <c r="H15" i="1"/>
  <c r="H16" i="1"/>
  <c r="H14" i="1"/>
  <c r="H13" i="1"/>
  <c r="H11" i="1"/>
  <c r="H10" i="1"/>
  <c r="H8" i="1"/>
  <c r="H9" i="1"/>
  <c r="H3" i="1"/>
  <c r="H4" i="1"/>
  <c r="H5" i="1"/>
  <c r="H7" i="1"/>
  <c r="H6" i="1"/>
  <c r="K42" i="1" l="1"/>
  <c r="K35" i="1"/>
  <c r="K36" i="1"/>
  <c r="K24" i="1"/>
  <c r="K5" i="1"/>
  <c r="K25" i="1"/>
  <c r="K18" i="1"/>
  <c r="K26" i="1"/>
  <c r="K37" i="1"/>
  <c r="K9" i="1"/>
  <c r="K19" i="1"/>
  <c r="K38" i="1"/>
  <c r="K50" i="1"/>
  <c r="K58" i="1"/>
  <c r="K10" i="1"/>
  <c r="K39" i="1"/>
  <c r="K59" i="1"/>
  <c r="K3" i="1"/>
  <c r="K23" i="1"/>
  <c r="K28" i="1"/>
  <c r="K4" i="1"/>
  <c r="K57" i="1"/>
  <c r="K21" i="1"/>
  <c r="K29" i="1"/>
  <c r="K40" i="1"/>
  <c r="K52" i="1"/>
  <c r="K41" i="1"/>
  <c r="K53" i="1"/>
  <c r="K48" i="1"/>
  <c r="K49" i="1"/>
  <c r="K12" i="1"/>
  <c r="K22" i="1"/>
  <c r="K34" i="1"/>
  <c r="K54" i="1"/>
  <c r="K51" i="1"/>
  <c r="K11" i="1"/>
  <c r="K8" i="1"/>
  <c r="K13" i="1"/>
  <c r="K43" i="1"/>
  <c r="K55" i="1"/>
  <c r="K20" i="1"/>
  <c r="K33" i="1"/>
  <c r="K7" i="1"/>
  <c r="K14" i="1"/>
  <c r="K44" i="1"/>
  <c r="K56" i="1"/>
  <c r="K27" i="1"/>
  <c r="K45" i="1" l="1"/>
  <c r="L35" i="1" s="1"/>
  <c r="M35" i="1" s="1"/>
  <c r="K15" i="1"/>
  <c r="L6" i="1" s="1"/>
  <c r="M6" i="1" s="1"/>
  <c r="K60" i="1"/>
  <c r="L53" i="1" s="1"/>
  <c r="M53" i="1" s="1"/>
  <c r="L8" i="1"/>
  <c r="M8" i="1" s="1"/>
  <c r="L9" i="1"/>
  <c r="M9" i="1" s="1"/>
  <c r="K30" i="1"/>
  <c r="L27" i="1" s="1"/>
  <c r="M27" i="1" s="1"/>
  <c r="L7" i="1"/>
  <c r="M7" i="1" s="1"/>
  <c r="L11" i="1"/>
  <c r="M11" i="1" s="1"/>
  <c r="L58" i="1"/>
  <c r="M58" i="1" s="1"/>
  <c r="L12" i="1"/>
  <c r="M12" i="1" s="1"/>
  <c r="L13" i="1"/>
  <c r="M13" i="1" s="1"/>
  <c r="L5" i="1"/>
  <c r="M5" i="1" s="1"/>
  <c r="L36" i="1" l="1"/>
  <c r="M36" i="1" s="1"/>
  <c r="L38" i="1"/>
  <c r="M38" i="1" s="1"/>
  <c r="L42" i="1"/>
  <c r="M42" i="1" s="1"/>
  <c r="L40" i="1"/>
  <c r="M40" i="1" s="1"/>
  <c r="L41" i="1"/>
  <c r="M41" i="1" s="1"/>
  <c r="L54" i="1"/>
  <c r="M54" i="1" s="1"/>
  <c r="L51" i="1"/>
  <c r="M51" i="1" s="1"/>
  <c r="L48" i="1"/>
  <c r="M48" i="1" s="1"/>
  <c r="P48" i="1" s="1"/>
  <c r="L33" i="1"/>
  <c r="L4" i="1"/>
  <c r="M4" i="1" s="1"/>
  <c r="L44" i="1"/>
  <c r="M44" i="1" s="1"/>
  <c r="M10" i="1"/>
  <c r="O5" i="1" s="1"/>
  <c r="M34" i="1"/>
  <c r="L59" i="1"/>
  <c r="M59" i="1" s="1"/>
  <c r="L39" i="1"/>
  <c r="M39" i="1" s="1"/>
  <c r="P35" i="1" s="1"/>
  <c r="L43" i="1"/>
  <c r="M43" i="1" s="1"/>
  <c r="P36" i="1" s="1"/>
  <c r="L49" i="1"/>
  <c r="M49" i="1" s="1"/>
  <c r="L55" i="1"/>
  <c r="M55" i="1" s="1"/>
  <c r="L56" i="1"/>
  <c r="M56" i="1" s="1"/>
  <c r="L37" i="1"/>
  <c r="M37" i="1" s="1"/>
  <c r="P34" i="1" s="1"/>
  <c r="L14" i="1"/>
  <c r="M14" i="1" s="1"/>
  <c r="P6" i="1" s="1"/>
  <c r="M52" i="1"/>
  <c r="L57" i="1"/>
  <c r="M57" i="1" s="1"/>
  <c r="P51" i="1" s="1"/>
  <c r="L3" i="1"/>
  <c r="M3" i="1" s="1"/>
  <c r="L50" i="1"/>
  <c r="M50" i="1" s="1"/>
  <c r="O4" i="1"/>
  <c r="P4" i="1"/>
  <c r="O6" i="1"/>
  <c r="P3" i="1"/>
  <c r="L25" i="1"/>
  <c r="M25" i="1" s="1"/>
  <c r="L22" i="1"/>
  <c r="M22" i="1" s="1"/>
  <c r="L24" i="1"/>
  <c r="M24" i="1" s="1"/>
  <c r="L21" i="1"/>
  <c r="M21" i="1" s="1"/>
  <c r="L23" i="1"/>
  <c r="M23" i="1" s="1"/>
  <c r="L19" i="1"/>
  <c r="M19" i="1" s="1"/>
  <c r="L20" i="1"/>
  <c r="M20" i="1" s="1"/>
  <c r="L28" i="1"/>
  <c r="M28" i="1" s="1"/>
  <c r="L18" i="1"/>
  <c r="M18" i="1" s="1"/>
  <c r="L29" i="1"/>
  <c r="M29" i="1" s="1"/>
  <c r="L26" i="1"/>
  <c r="M26" i="1" s="1"/>
  <c r="O48" i="1" l="1"/>
  <c r="P50" i="1"/>
  <c r="O33" i="1"/>
  <c r="O36" i="1"/>
  <c r="O3" i="1"/>
  <c r="P5" i="1"/>
  <c r="O35" i="1"/>
  <c r="O49" i="1"/>
  <c r="P49" i="1"/>
  <c r="O34" i="1"/>
  <c r="O51" i="1"/>
  <c r="O50" i="1"/>
  <c r="P21" i="1"/>
  <c r="P20" i="1"/>
  <c r="O20" i="1"/>
  <c r="O19" i="1"/>
  <c r="P19" i="1"/>
  <c r="P18" i="1"/>
  <c r="O18" i="1"/>
  <c r="O21" i="1"/>
</calcChain>
</file>

<file path=xl/sharedStrings.xml><?xml version="1.0" encoding="utf-8"?>
<sst xmlns="http://schemas.openxmlformats.org/spreadsheetml/2006/main" count="1414" uniqueCount="509">
  <si>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</si>
  <si>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</si>
  <si>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</si>
  <si>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</si>
  <si>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</si>
  <si>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</si>
  <si>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</si>
  <si>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</si>
  <si>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</si>
  <si>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</si>
  <si>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Undetermined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</si>
  <si>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</si>
  <si>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</si>
  <si>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</si>
  <si>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</si>
  <si>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</si>
  <si>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</si>
  <si>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</si>
  <si>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</si>
  <si>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</si>
  <si>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</si>
  <si>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</si>
  <si>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</si>
  <si>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</si>
  <si>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</si>
  <si>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</si>
  <si>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</si>
  <si>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</si>
  <si>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</si>
  <si>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</si>
  <si>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</si>
  <si>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</si>
  <si>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</si>
  <si>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</si>
  <si>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</si>
  <si>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</si>
  <si>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</si>
  <si>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</si>
  <si>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</si>
  <si>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</si>
  <si>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</si>
  <si>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</si>
  <si>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</si>
  <si>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</si>
  <si>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</si>
  <si>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</si>
  <si>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</si>
  <si>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</si>
  <si>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</si>
  <si>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</si>
  <si>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</si>
  <si>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</si>
  <si>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</si>
  <si>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</si>
  <si>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</si>
  <si>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</si>
  <si>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</si>
  <si>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</si>
  <si>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</si>
  <si>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</si>
  <si>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</si>
  <si>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</si>
  <si>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</si>
  <si>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</si>
  <si>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</si>
  <si>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</si>
  <si>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</si>
  <si>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</si>
  <si>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</si>
  <si>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</si>
  <si>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</si>
  <si>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</si>
  <si>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</si>
  <si>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</si>
  <si>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</si>
  <si>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</si>
  <si>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</si>
  <si>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</si>
  <si>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</si>
  <si>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</si>
  <si>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</si>
  <si>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</si>
  <si>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</si>
  <si>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</si>
  <si>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</si>
  <si>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</si>
  <si>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</si>
  <si>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</si>
  <si>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</si>
  <si>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</si>
  <si>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</si>
  <si>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</si>
  <si>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</si>
  <si>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</si>
  <si>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</si>
  <si>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</si>
  <si>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</si>
  <si>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</si>
  <si>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</si>
  <si>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</si>
  <si>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</si>
  <si>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</si>
  <si>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</si>
  <si>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</si>
  <si>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</si>
  <si>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</si>
  <si>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</si>
  <si>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</si>
  <si>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</si>
  <si>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</si>
  <si>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</si>
  <si>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</si>
  <si>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</si>
  <si>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</si>
  <si>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</si>
  <si>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</si>
  <si>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</si>
  <si>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</si>
  <si>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</si>
  <si>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</si>
  <si>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</si>
  <si>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</si>
  <si>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</si>
  <si>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</si>
  <si>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</si>
  <si>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</si>
  <si>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</si>
  <si>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</si>
  <si>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</si>
  <si>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</si>
  <si>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</si>
  <si>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</si>
  <si>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</si>
  <si>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</si>
  <si>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</si>
  <si>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</si>
  <si>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</si>
  <si>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</si>
  <si>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</si>
  <si>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</si>
  <si>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</si>
  <si>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</si>
  <si>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</si>
  <si>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</si>
  <si>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</si>
  <si>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</si>
  <si>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</si>
  <si>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</si>
  <si>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</si>
  <si>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</si>
  <si>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</si>
  <si>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</si>
  <si>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</si>
  <si>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</si>
  <si>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</si>
  <si>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</si>
  <si>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</si>
  <si>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</si>
  <si>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</si>
  <si>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</si>
  <si>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</si>
  <si>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</si>
  <si>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</si>
  <si>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</si>
  <si>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</si>
  <si>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</si>
  <si>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</si>
  <si>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</si>
  <si>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</si>
  <si>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</si>
  <si>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</si>
  <si>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</si>
  <si>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</si>
  <si>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</si>
  <si>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</si>
  <si>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</si>
  <si>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</si>
  <si>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</si>
  <si>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</si>
  <si>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</si>
  <si>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</si>
  <si>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</si>
  <si>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</si>
  <si>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</si>
  <si>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</si>
  <si>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</si>
  <si>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</si>
  <si>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</si>
  <si>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</si>
  <si>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</si>
  <si>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</si>
  <si>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</si>
  <si>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</si>
  <si>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</si>
  <si>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</si>
  <si>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</si>
  <si>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</si>
  <si>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</si>
  <si>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</si>
  <si>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</si>
  <si>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</si>
  <si>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</si>
  <si>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</si>
  <si>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</si>
  <si>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</si>
  <si>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</si>
  <si>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</si>
  <si>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</si>
  <si>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</si>
  <si>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</si>
  <si>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</si>
  <si>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</si>
  <si>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</si>
  <si>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</si>
  <si>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</si>
  <si>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</si>
  <si>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</si>
  <si>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</si>
  <si>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</si>
  <si>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</si>
  <si>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</si>
  <si>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</si>
  <si>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</si>
  <si>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</si>
  <si>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</si>
  <si>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</si>
  <si>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</si>
  <si>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</si>
  <si>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</si>
  <si>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</si>
  <si>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</si>
  <si>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</si>
  <si>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</si>
  <si>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</si>
  <si>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</si>
  <si>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</si>
  <si>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</si>
  <si>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</si>
  <si>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</si>
  <si>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</si>
  <si>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</si>
  <si>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</si>
  <si>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</si>
  <si>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</si>
  <si>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</si>
  <si>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</si>
  <si>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</si>
  <si>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</si>
  <si>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</si>
  <si>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</si>
  <si>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</si>
  <si>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</si>
  <si>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</si>
  <si>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</si>
  <si>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</si>
  <si>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</si>
  <si>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</si>
  <si>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</si>
  <si>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</si>
  <si>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</si>
  <si>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</si>
  <si>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</si>
  <si>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</si>
  <si>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</si>
  <si>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</si>
  <si>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</si>
  <si>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</si>
  <si>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</si>
  <si>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</si>
  <si>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</si>
  <si>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</si>
  <si>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</si>
  <si>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</si>
  <si>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</si>
  <si>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</si>
  <si>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</si>
  <si>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</si>
  <si>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</si>
  <si>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</si>
  <si>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</si>
  <si>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</si>
  <si>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</si>
  <si>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</si>
  <si>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</si>
  <si>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</si>
  <si>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</si>
  <si>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</si>
  <si>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</si>
  <si>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</si>
  <si>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</si>
  <si>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</si>
  <si>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</si>
  <si>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</si>
  <si>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</si>
  <si>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</si>
  <si>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</si>
  <si>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</si>
  <si>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</si>
  <si>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</si>
  <si>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</si>
  <si>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</si>
  <si>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</si>
  <si>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</si>
  <si>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</si>
  <si>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</si>
  <si>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</si>
  <si>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</si>
  <si>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</si>
  <si>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</si>
  <si>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</si>
  <si>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</si>
  <si>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</si>
  <si>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</si>
  <si>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</si>
  <si>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</si>
  <si>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</si>
  <si>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</si>
  <si>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</si>
  <si>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</si>
  <si>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</si>
  <si>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</si>
  <si>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</si>
  <si>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</si>
  <si>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</si>
  <si>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</si>
  <si>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</si>
  <si>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</si>
  <si>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</si>
  <si>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</si>
  <si>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</si>
  <si>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</si>
  <si>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</si>
  <si>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</si>
  <si>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</si>
  <si>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</si>
  <si>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</si>
  <si>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</si>
  <si>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</si>
  <si>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</si>
  <si>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</si>
  <si>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</si>
  <si>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</si>
  <si>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</si>
  <si>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</si>
  <si>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</si>
  <si>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</si>
  <si>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</si>
  <si>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</si>
  <si>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</si>
  <si>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</si>
  <si>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</si>
  <si>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</si>
  <si>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</si>
  <si>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</si>
  <si>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</si>
  <si>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</si>
  <si>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</si>
  <si>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</si>
  <si>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</si>
  <si>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</si>
  <si>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</si>
  <si>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</si>
  <si>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</si>
  <si>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</si>
  <si>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</si>
  <si>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</si>
  <si>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</si>
  <si>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</si>
  <si>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</si>
  <si>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</si>
  <si>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</si>
  <si>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</si>
  <si>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</si>
  <si>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</si>
  <si>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</si>
  <si>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</si>
  <si>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</si>
  <si>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</si>
  <si>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</si>
  <si>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</si>
  <si>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</si>
  <si>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</si>
  <si>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</si>
  <si>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</si>
  <si>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</si>
  <si>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Well</t>
  </si>
  <si>
    <t>Ct</t>
  </si>
  <si>
    <t>Δ5</t>
  </si>
  <si>
    <t>Δ5-1</t>
  </si>
  <si>
    <t>Δ5-2</t>
  </si>
  <si>
    <t>Δ5-3</t>
  </si>
  <si>
    <t>Δ5 cysE-1</t>
  </si>
  <si>
    <t>Δ5 cysE-2</t>
  </si>
  <si>
    <t>Δ5 cysE-3</t>
  </si>
  <si>
    <t>Δ5 ΔmetC-1</t>
  </si>
  <si>
    <t>Δ5 ΔmetC-2</t>
  </si>
  <si>
    <t>Δ5 ΔmetC-3</t>
  </si>
  <si>
    <t>WT</t>
  </si>
  <si>
    <t>WT-1</t>
  </si>
  <si>
    <t>WT-2</t>
  </si>
  <si>
    <t>WT-3</t>
  </si>
  <si>
    <t>H2O-1</t>
  </si>
  <si>
    <t>empty</t>
  </si>
  <si>
    <t>rrsA</t>
  </si>
  <si>
    <t>metA-1</t>
  </si>
  <si>
    <t>metA-2</t>
  </si>
  <si>
    <t>metB-1</t>
  </si>
  <si>
    <t>metB-2</t>
  </si>
  <si>
    <t>rrsA-Δ5-1</t>
  </si>
  <si>
    <t>rrsA-Δ5-2</t>
  </si>
  <si>
    <t>rrsA-Δ5-3</t>
  </si>
  <si>
    <t>rrsA-Δ5 cysE-1</t>
  </si>
  <si>
    <t>rrsA-Δ5 cysE-2</t>
  </si>
  <si>
    <t>rrsA-Δ5 cysE-3</t>
  </si>
  <si>
    <t>rrsA-Δ5 ΔmetC-1</t>
  </si>
  <si>
    <t>rrsA-Δ5 ΔmetC-2</t>
  </si>
  <si>
    <t>rrsA-Δ5 ΔmetC-3</t>
  </si>
  <si>
    <t>rrsA-WT-1</t>
  </si>
  <si>
    <t>rrsA-WT-2</t>
  </si>
  <si>
    <t>rrsA-WT-3</t>
  </si>
  <si>
    <t>metA1-Δ5-1</t>
  </si>
  <si>
    <t>metA1-Δ5-2</t>
  </si>
  <si>
    <t>metA1-Δ5-3</t>
  </si>
  <si>
    <t>metA1-Δ5 cysE-1</t>
  </si>
  <si>
    <t>metA1-Δ5 cysE-2</t>
  </si>
  <si>
    <t>metA1-Δ5 cysE-3</t>
  </si>
  <si>
    <t>metA1-Δ5 ΔmetC-1</t>
  </si>
  <si>
    <t>metA1-Δ5 ΔmetC-2</t>
  </si>
  <si>
    <t>metA1-Δ5 ΔmetC-3</t>
  </si>
  <si>
    <t>metA1-WT-1</t>
  </si>
  <si>
    <t>metA1-WT-2</t>
  </si>
  <si>
    <t>metA1-WT-3</t>
  </si>
  <si>
    <t>metA2-Δ5-1</t>
  </si>
  <si>
    <t>metA2-Δ5-2</t>
  </si>
  <si>
    <t>metA2-Δ5-3</t>
  </si>
  <si>
    <t>metA2-Δ5 cysE-1</t>
  </si>
  <si>
    <t>metA2-Δ5 cysE-2</t>
  </si>
  <si>
    <t>metA2-Δ5 cysE-3</t>
  </si>
  <si>
    <t>metA2-Δ5 ΔmetC-1</t>
  </si>
  <si>
    <t>metA2-Δ5 ΔmetC-2</t>
  </si>
  <si>
    <t>metA2-Δ5 ΔmetC-3</t>
  </si>
  <si>
    <t>metA2-WT-1</t>
  </si>
  <si>
    <t>metA2-WT-2</t>
  </si>
  <si>
    <t>metA2-WT-3</t>
  </si>
  <si>
    <t>metB1-Δ5-1</t>
  </si>
  <si>
    <t>metB1-Δ5-2</t>
  </si>
  <si>
    <t>metB1-Δ5-3</t>
  </si>
  <si>
    <t>metB1-Δ5 cysE-1</t>
  </si>
  <si>
    <t>metB1-Δ5 cysE-2</t>
  </si>
  <si>
    <t>metB1-Δ5 cysE-3</t>
  </si>
  <si>
    <t>metB1-Δ5 ΔmetC-1</t>
  </si>
  <si>
    <t>metB1-Δ5 ΔmetC-2</t>
  </si>
  <si>
    <t>metB1-Δ5 ΔmetC-3</t>
  </si>
  <si>
    <t>metB1-WT-1</t>
  </si>
  <si>
    <t>metB1-WT-2</t>
  </si>
  <si>
    <t>metB1-WT-3</t>
  </si>
  <si>
    <t>metB2-Δ5-1</t>
  </si>
  <si>
    <t>metB2-Δ5-2</t>
  </si>
  <si>
    <t>metB2-Δ5-3</t>
  </si>
  <si>
    <t>metB2-Δ5 cysE-1</t>
  </si>
  <si>
    <t>metB2-Δ5 cysE-2</t>
  </si>
  <si>
    <t>metB2-Δ5 cysE-3</t>
  </si>
  <si>
    <t>metB2-Δ5 ΔmetC-1</t>
  </si>
  <si>
    <t>metB2-Δ5 ΔmetC-2</t>
  </si>
  <si>
    <t>metB2-Δ5 ΔmetC-3</t>
  </si>
  <si>
    <t>metB2-WT-1</t>
  </si>
  <si>
    <t>metB2-WT-2</t>
  </si>
  <si>
    <t>metB2-WT-3</t>
  </si>
  <si>
    <t>ΔCt (metA1-rrsA)</t>
  </si>
  <si>
    <t>metA1</t>
  </si>
  <si>
    <t>ΔΔCt (normalized to WT)</t>
  </si>
  <si>
    <t>WT average</t>
  </si>
  <si>
    <t>2^-ΔΔCt</t>
  </si>
  <si>
    <t>Average of 3 2^-ΔΔCt</t>
  </si>
  <si>
    <t>Δ5 cysE</t>
  </si>
  <si>
    <t>Δ5 ΔmetC</t>
  </si>
  <si>
    <t>Standard deviation of 3 2^-ΔΔCt</t>
  </si>
  <si>
    <t>Sample</t>
  </si>
  <si>
    <t>metA2</t>
  </si>
  <si>
    <t>ΔCt (metA2-rrsA)</t>
  </si>
  <si>
    <t>metB1</t>
  </si>
  <si>
    <t>ΔCt (metB1-rrsA)</t>
  </si>
  <si>
    <t>ΔCt (metB2-rrsA)</t>
  </si>
  <si>
    <t>Product</t>
  </si>
  <si>
    <t>Temperatur in °C</t>
  </si>
  <si>
    <t>RNA concentration in ng/µl</t>
  </si>
  <si>
    <t>Product from sample x</t>
  </si>
  <si>
    <t>genomic DNA samples (red)</t>
  </si>
  <si>
    <t>Average of 3 technical replicates</t>
  </si>
  <si>
    <t>corrected CT* (measured Ct + Cts to early)</t>
  </si>
  <si>
    <t>cDNA synthesis: 500 ng in 20 µl = 25 ng/µl</t>
  </si>
  <si>
    <t>no cDNA (-RT) products from sample x</t>
  </si>
  <si>
    <t>Water controls</t>
  </si>
  <si>
    <t>rrsA-H2O</t>
  </si>
  <si>
    <t>metA1-H2O</t>
  </si>
  <si>
    <t>metA2-H2O</t>
  </si>
  <si>
    <t>metB1-H2O</t>
  </si>
  <si>
    <t>metB2-H2O</t>
  </si>
  <si>
    <t>ΔCt (+RT/-RT)</t>
  </si>
  <si>
    <t>fold difference between +RT and -RT</t>
  </si>
  <si>
    <t>Uncorrected</t>
  </si>
  <si>
    <t>no cDNA (-RT samples)</t>
  </si>
  <si>
    <r>
      <t xml:space="preserve">Transcript levels of </t>
    </r>
    <r>
      <rPr>
        <i/>
        <sz val="11"/>
        <color theme="1"/>
        <rFont val="Arial"/>
        <family val="2"/>
      </rPr>
      <t>metA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metB</t>
    </r>
    <r>
      <rPr>
        <sz val="11"/>
        <color theme="1"/>
        <rFont val="Arial"/>
        <family val="2"/>
      </rPr>
      <t xml:space="preserve"> in the WT, Δ5 (+isolecuine), Δ5 Δ</t>
    </r>
    <r>
      <rPr>
        <i/>
        <sz val="11"/>
        <color theme="1"/>
        <rFont val="Arial"/>
        <family val="2"/>
      </rPr>
      <t>metC</t>
    </r>
    <r>
      <rPr>
        <sz val="11"/>
        <color theme="1"/>
        <rFont val="Arial"/>
        <family val="2"/>
      </rPr>
      <t xml:space="preserve">, and Δ5 </t>
    </r>
    <r>
      <rPr>
        <i/>
        <sz val="11"/>
        <color theme="1"/>
        <rFont val="Arial"/>
        <family val="2"/>
      </rPr>
      <t>cysE</t>
    </r>
    <r>
      <rPr>
        <sz val="11"/>
        <color theme="1"/>
        <rFont val="Arial"/>
        <family val="2"/>
      </rPr>
      <t xml:space="preserve">* strains, as normalized to the 16S ribosomal RNA rrsA. Two different primers were used to quantify the transcript levels of </t>
    </r>
    <r>
      <rPr>
        <i/>
        <sz val="11"/>
        <color theme="1"/>
        <rFont val="Arial"/>
        <family val="2"/>
      </rPr>
      <t>metA;</t>
    </r>
    <r>
      <rPr>
        <sz val="11"/>
        <color theme="1"/>
        <rFont val="Arial"/>
        <family val="2"/>
      </rPr>
      <t xml:space="preserve"> similarly, two different primers were used to quantify the transcript levels </t>
    </r>
    <r>
      <rPr>
        <i/>
        <sz val="11"/>
        <color theme="1"/>
        <rFont val="Arial"/>
        <family val="2"/>
      </rPr>
      <t>metB</t>
    </r>
    <r>
      <rPr>
        <sz val="11"/>
        <color theme="1"/>
        <rFont val="Arial"/>
        <family val="2"/>
      </rPr>
      <t>.</t>
    </r>
  </si>
  <si>
    <t>% of signal from gDNA</t>
  </si>
  <si>
    <t>* Ct correction for -RT samples</t>
  </si>
  <si>
    <t>-RT samples require correction due to higher dilution compared to +RT samples</t>
  </si>
  <si>
    <r>
      <t xml:space="preserve">Corrected * </t>
    </r>
    <r>
      <rPr>
        <b/>
        <sz val="11"/>
        <rFont val="Arial"/>
        <family val="2"/>
      </rPr>
      <t>(see below)</t>
    </r>
  </si>
  <si>
    <t>Calculated Ct difference to be added (for -RT samples)</t>
  </si>
  <si>
    <t>x-times higher concentration compared to +RT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</si>
</sst>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9" tint="-0.24997711111789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1" xfId="0" applyFont="1" applyBorder="1"/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7" xfId="0" applyNumberFormat="1" applyFont="1" applyBorder="1"/>
    <xf numFmtId="164" fontId="1" fillId="0" borderId="8" xfId="0" applyNumberFormat="1" applyFont="1" applyBorder="1"/>
    <xf numFmtId="164" fontId="1" fillId="0" borderId="3" xfId="0" applyNumberFormat="1" applyFont="1" applyBorder="1"/>
    <xf numFmtId="164" fontId="1" fillId="0" borderId="9" xfId="0" applyNumberFormat="1" applyFont="1" applyBorder="1"/>
    <xf numFmtId="164" fontId="1" fillId="0" borderId="5" xfId="0" applyNumberFormat="1" applyFont="1" applyBorder="1"/>
    <xf numFmtId="0" fontId="2" fillId="0" borderId="0" xfId="0" applyFont="1"/>
    <xf numFmtId="0" fontId="1" fillId="0" borderId="11" xfId="0" applyFont="1" applyBorder="1"/>
    <xf numFmtId="0" fontId="1" fillId="0" borderId="3" xfId="0" applyFont="1" applyBorder="1"/>
    <xf numFmtId="0" fontId="1" fillId="0" borderId="5" xfId="0" applyFont="1" applyBorder="1"/>
    <xf numFmtId="0" fontId="5" fillId="0" borderId="10" xfId="0" applyFont="1" applyBorder="1"/>
    <xf numFmtId="0" fontId="6" fillId="0" borderId="12" xfId="0" applyFont="1" applyBorder="1"/>
    <xf numFmtId="0" fontId="6" fillId="0" borderId="11" xfId="0" applyFont="1" applyBorder="1"/>
    <xf numFmtId="0" fontId="5" fillId="0" borderId="2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0" xfId="0" applyFont="1" applyBorder="1"/>
    <xf numFmtId="0" fontId="6" fillId="0" borderId="2" xfId="0" applyFont="1" applyFill="1" applyBorder="1"/>
    <xf numFmtId="164" fontId="6" fillId="0" borderId="0" xfId="0" applyNumberFormat="1" applyFont="1" applyBorder="1"/>
    <xf numFmtId="0" fontId="6" fillId="0" borderId="13" xfId="0" applyFont="1" applyBorder="1"/>
    <xf numFmtId="164" fontId="6" fillId="0" borderId="13" xfId="0" applyNumberFormat="1" applyFont="1" applyBorder="1"/>
    <xf numFmtId="0" fontId="5" fillId="0" borderId="0" xfId="0" applyFont="1"/>
    <xf numFmtId="0" fontId="6" fillId="0" borderId="0" xfId="0" applyFont="1"/>
    <xf numFmtId="0" fontId="6" fillId="8" borderId="0" xfId="0" applyFont="1" applyFill="1"/>
    <xf numFmtId="164" fontId="6" fillId="8" borderId="0" xfId="0" applyNumberFormat="1" applyFont="1" applyFill="1" applyAlignment="1">
      <alignment horizontal="left"/>
    </xf>
    <xf numFmtId="0" fontId="6" fillId="7" borderId="0" xfId="0" applyFont="1" applyFill="1"/>
    <xf numFmtId="164" fontId="6" fillId="7" borderId="0" xfId="0" applyNumberFormat="1" applyFont="1" applyFill="1" applyAlignment="1">
      <alignment horizontal="left"/>
    </xf>
    <xf numFmtId="0" fontId="6" fillId="6" borderId="0" xfId="0" applyFont="1" applyFill="1"/>
    <xf numFmtId="164" fontId="6" fillId="6" borderId="0" xfId="0" applyNumberFormat="1" applyFont="1" applyFill="1" applyAlignment="1">
      <alignment horizontal="left"/>
    </xf>
    <xf numFmtId="0" fontId="6" fillId="9" borderId="0" xfId="0" applyFont="1" applyFill="1"/>
    <xf numFmtId="164" fontId="6" fillId="9" borderId="0" xfId="0" applyNumberFormat="1" applyFont="1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 applyAlignment="1">
      <alignment horizontal="left"/>
    </xf>
    <xf numFmtId="164" fontId="6" fillId="0" borderId="2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0" fontId="5" fillId="0" borderId="6" xfId="0" applyFont="1" applyBorder="1"/>
    <xf numFmtId="0" fontId="5" fillId="0" borderId="14" xfId="0" applyFont="1" applyBorder="1"/>
    <xf numFmtId="0" fontId="5" fillId="0" borderId="1" xfId="0" applyFont="1" applyBorder="1"/>
    <xf numFmtId="0" fontId="4" fillId="3" borderId="2" xfId="0" applyFont="1" applyFill="1" applyBorder="1"/>
    <xf numFmtId="0" fontId="4" fillId="3" borderId="0" xfId="0" applyFont="1" applyFill="1" applyBorder="1"/>
    <xf numFmtId="0" fontId="4" fillId="3" borderId="3" xfId="0" applyFont="1" applyFill="1" applyBorder="1"/>
    <xf numFmtId="0" fontId="4" fillId="5" borderId="2" xfId="0" applyFont="1" applyFill="1" applyBorder="1"/>
    <xf numFmtId="0" fontId="4" fillId="5" borderId="0" xfId="0" applyFont="1" applyFill="1" applyBorder="1"/>
    <xf numFmtId="0" fontId="4" fillId="5" borderId="3" xfId="0" applyFont="1" applyFill="1" applyBorder="1"/>
    <xf numFmtId="0" fontId="4" fillId="3" borderId="4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1" fillId="5" borderId="10" xfId="0" applyFont="1" applyFill="1" applyBorder="1"/>
    <xf numFmtId="0" fontId="1" fillId="5" borderId="12" xfId="0" applyFont="1" applyFill="1" applyBorder="1"/>
    <xf numFmtId="0" fontId="1" fillId="5" borderId="11" xfId="0" applyFont="1" applyFill="1" applyBorder="1"/>
    <xf numFmtId="0" fontId="1" fillId="5" borderId="2" xfId="0" applyFont="1" applyFill="1" applyBorder="1"/>
    <xf numFmtId="0" fontId="1" fillId="5" borderId="0" xfId="0" applyFont="1" applyFill="1" applyBorder="1"/>
    <xf numFmtId="0" fontId="1" fillId="5" borderId="3" xfId="0" applyFont="1" applyFill="1" applyBorder="1"/>
    <xf numFmtId="0" fontId="1" fillId="3" borderId="2" xfId="0" applyFont="1" applyFill="1" applyBorder="1"/>
    <xf numFmtId="0" fontId="1" fillId="3" borderId="0" xfId="0" applyFont="1" applyFill="1" applyBorder="1"/>
    <xf numFmtId="0" fontId="1" fillId="3" borderId="3" xfId="0" applyFont="1" applyFill="1" applyBorder="1"/>
    <xf numFmtId="0" fontId="1" fillId="5" borderId="4" xfId="0" applyFont="1" applyFill="1" applyBorder="1"/>
    <xf numFmtId="0" fontId="1" fillId="5" borderId="13" xfId="0" applyFont="1" applyFill="1" applyBorder="1"/>
    <xf numFmtId="0" fontId="1" fillId="5" borderId="5" xfId="0" applyFont="1" applyFill="1" applyBorder="1"/>
    <xf numFmtId="0" fontId="2" fillId="3" borderId="12" xfId="0" applyFont="1" applyFill="1" applyBorder="1"/>
    <xf numFmtId="0" fontId="2" fillId="3" borderId="11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5" borderId="0" xfId="0" applyFont="1" applyFill="1" applyBorder="1"/>
    <xf numFmtId="0" fontId="2" fillId="5" borderId="3" xfId="0" applyFont="1" applyFill="1" applyBorder="1"/>
    <xf numFmtId="0" fontId="2" fillId="5" borderId="13" xfId="0" applyFont="1" applyFill="1" applyBorder="1"/>
    <xf numFmtId="0" fontId="2" fillId="5" borderId="5" xfId="0" applyFont="1" applyFill="1" applyBorder="1"/>
    <xf numFmtId="0" fontId="3" fillId="0" borderId="12" xfId="0" applyFont="1" applyBorder="1"/>
    <xf numFmtId="0" fontId="1" fillId="0" borderId="0" xfId="0" applyFont="1" applyBorder="1"/>
    <xf numFmtId="0" fontId="7" fillId="0" borderId="0" xfId="0" applyFont="1"/>
    <xf numFmtId="0" fontId="1" fillId="0" borderId="0" xfId="0" applyFont="1" applyAlignment="1">
      <alignment vertical="center" wrapText="1"/>
    </xf>
    <xf numFmtId="0" fontId="5" fillId="0" borderId="2" xfId="0" quotePrefix="1" applyFont="1" applyBorder="1"/>
    <xf numFmtId="164" fontId="5" fillId="0" borderId="0" xfId="0" applyNumberFormat="1" applyFont="1" applyBorder="1"/>
    <xf numFmtId="164" fontId="5" fillId="0" borderId="13" xfId="0" applyNumberFormat="1" applyFont="1" applyBorder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metA fold change with primer pair 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4B0-4ACE-858A-36466C8FBCD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4B0-4ACE-858A-36466C8FBCD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4B0-4ACE-858A-36466C8FBCD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B0-4ACE-858A-36466C8FBC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Sheet1!$P$3:$P$6</c:f>
                <c:numCache>
                  <c:formatCode>General</c:formatCode>
                  <c:ptCount val="4"/>
                  <c:pt idx="0">
                    <c:v>0.15675394821772842</c:v>
                  </c:pt>
                  <c:pt idx="1">
                    <c:v>0.30892565985786768</c:v>
                  </c:pt>
                  <c:pt idx="2">
                    <c:v>0.66169195819852666</c:v>
                  </c:pt>
                  <c:pt idx="3">
                    <c:v>0.13348837500006513</c:v>
                  </c:pt>
                </c:numCache>
              </c:numRef>
            </c:plus>
            <c:minus>
              <c:numRef>
                <c:f>Sheet1!$P$3:$P$6</c:f>
                <c:numCache>
                  <c:formatCode>General</c:formatCode>
                  <c:ptCount val="4"/>
                  <c:pt idx="0">
                    <c:v>0.15675394821772842</c:v>
                  </c:pt>
                  <c:pt idx="1">
                    <c:v>0.30892565985786768</c:v>
                  </c:pt>
                  <c:pt idx="2">
                    <c:v>0.66169195819852666</c:v>
                  </c:pt>
                  <c:pt idx="3">
                    <c:v>0.13348837500006513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Sheet1!$N$3:$N$6</c:f>
              <c:strCache>
                <c:ptCount val="4"/>
                <c:pt idx="0">
                  <c:v>Δ5</c:v>
                </c:pt>
                <c:pt idx="1">
                  <c:v>Δ5 cysE</c:v>
                </c:pt>
                <c:pt idx="2">
                  <c:v>Δ5 ΔmetC</c:v>
                </c:pt>
                <c:pt idx="3">
                  <c:v>WT</c:v>
                </c:pt>
              </c:strCache>
            </c:strRef>
          </c:cat>
          <c:val>
            <c:numRef>
              <c:f>Sheet1!$O$3:$O$6</c:f>
              <c:numCache>
                <c:formatCode>0.0</c:formatCode>
                <c:ptCount val="4"/>
                <c:pt idx="0">
                  <c:v>2.6542935948225654</c:v>
                </c:pt>
                <c:pt idx="1">
                  <c:v>7.7878794891457943</c:v>
                </c:pt>
                <c:pt idx="2">
                  <c:v>2.8432325997517989</c:v>
                </c:pt>
                <c:pt idx="3">
                  <c:v>1.0057055168435873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B0-4ACE-858A-36466C8FBC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839680"/>
        <c:axId val="44841600"/>
      </c:barChart>
      <c:catAx>
        <c:axId val="4483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Strains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41600"/>
        <c:crosses val="autoZero"/>
        <c:auto val="1"/>
        <c:lblAlgn val="ctr"/>
        <c:lblOffset val="100"/>
        <c:noMultiLvlLbl val="0"/>
      </c:catAx>
      <c:valAx>
        <c:axId val="44841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normalized relative transcript levels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3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metA fold change with primer pair 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4B0-4ACE-858A-36466C8FBCD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4B0-4ACE-858A-36466C8FBCD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4B0-4ACE-858A-36466C8FBCD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B0-4ACE-858A-36466C8FBC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Sheet1!$P$18:$P$21</c:f>
                <c:numCache>
                  <c:formatCode>General</c:formatCode>
                  <c:ptCount val="4"/>
                  <c:pt idx="0">
                    <c:v>0.40933305257307739</c:v>
                  </c:pt>
                  <c:pt idx="1">
                    <c:v>1.0615815808470774</c:v>
                  </c:pt>
                  <c:pt idx="2">
                    <c:v>0.79838889821925363</c:v>
                  </c:pt>
                  <c:pt idx="3">
                    <c:v>0.20756467102707882</c:v>
                  </c:pt>
                </c:numCache>
              </c:numRef>
            </c:plus>
            <c:minus>
              <c:numRef>
                <c:f>Sheet1!$P$18:$P$21</c:f>
                <c:numCache>
                  <c:formatCode>General</c:formatCode>
                  <c:ptCount val="4"/>
                  <c:pt idx="0">
                    <c:v>0.40933305257307739</c:v>
                  </c:pt>
                  <c:pt idx="1">
                    <c:v>1.0615815808470774</c:v>
                  </c:pt>
                  <c:pt idx="2">
                    <c:v>0.79838889821925363</c:v>
                  </c:pt>
                  <c:pt idx="3">
                    <c:v>0.20756467102707882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Sheet1!$N$3:$N$6</c:f>
              <c:strCache>
                <c:ptCount val="4"/>
                <c:pt idx="0">
                  <c:v>Δ5</c:v>
                </c:pt>
                <c:pt idx="1">
                  <c:v>Δ5 cysE</c:v>
                </c:pt>
                <c:pt idx="2">
                  <c:v>Δ5 ΔmetC</c:v>
                </c:pt>
                <c:pt idx="3">
                  <c:v>WT</c:v>
                </c:pt>
              </c:strCache>
            </c:strRef>
          </c:cat>
          <c:val>
            <c:numRef>
              <c:f>Sheet1!$O$18:$O$21</c:f>
              <c:numCache>
                <c:formatCode>0.0</c:formatCode>
                <c:ptCount val="4"/>
                <c:pt idx="0">
                  <c:v>2.7255150670355306</c:v>
                </c:pt>
                <c:pt idx="1">
                  <c:v>8.5881308875857787</c:v>
                </c:pt>
                <c:pt idx="2">
                  <c:v>2.623913098054202</c:v>
                </c:pt>
                <c:pt idx="3">
                  <c:v>1.0153832488443193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B0-4ACE-858A-36466C8FBC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882944"/>
        <c:axId val="45200512"/>
      </c:barChart>
      <c:catAx>
        <c:axId val="448829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Strains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200512"/>
        <c:crosses val="autoZero"/>
        <c:auto val="1"/>
        <c:lblAlgn val="ctr"/>
        <c:lblOffset val="100"/>
        <c:noMultiLvlLbl val="0"/>
      </c:catAx>
      <c:valAx>
        <c:axId val="4520051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normalized relative transcript levels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88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metB fold change with primer pair 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Sheet1!$N$33:$N$36</c:f>
              <c:strCache>
                <c:ptCount val="1"/>
                <c:pt idx="0">
                  <c:v>Δ5 Δ5 cysE Δ5 ΔmetC WT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332-4211-9606-33BF6A6587D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332-4211-9606-33BF6A6587D3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332-4211-9606-33BF6A6587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Sheet1!$P$33:$P$36</c:f>
                <c:numCache>
                  <c:formatCode>General</c:formatCode>
                  <c:ptCount val="4"/>
                  <c:pt idx="0">
                    <c:v>0.79660289714574328</c:v>
                  </c:pt>
                  <c:pt idx="1">
                    <c:v>0.3001783786047762</c:v>
                  </c:pt>
                  <c:pt idx="2">
                    <c:v>0.19701762745653303</c:v>
                  </c:pt>
                  <c:pt idx="3">
                    <c:v>0.22798071412547882</c:v>
                  </c:pt>
                </c:numCache>
              </c:numRef>
            </c:plus>
            <c:minus>
              <c:numRef>
                <c:f>Sheet1!$P$33:$P$36</c:f>
                <c:numCache>
                  <c:formatCode>General</c:formatCode>
                  <c:ptCount val="4"/>
                  <c:pt idx="0">
                    <c:v>0.79660289714574328</c:v>
                  </c:pt>
                  <c:pt idx="1">
                    <c:v>0.3001783786047762</c:v>
                  </c:pt>
                  <c:pt idx="2">
                    <c:v>0.19701762745653303</c:v>
                  </c:pt>
                  <c:pt idx="3">
                    <c:v>0.22798071412547882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Sheet1!$N$33:$N$36</c:f>
              <c:strCache>
                <c:ptCount val="4"/>
                <c:pt idx="0">
                  <c:v>Δ5</c:v>
                </c:pt>
                <c:pt idx="1">
                  <c:v>Δ5 cysE</c:v>
                </c:pt>
                <c:pt idx="2">
                  <c:v>Δ5 ΔmetC</c:v>
                </c:pt>
                <c:pt idx="3">
                  <c:v>WT</c:v>
                </c:pt>
              </c:strCache>
            </c:strRef>
          </c:cat>
          <c:val>
            <c:numRef>
              <c:f>Sheet1!$O$33:$O$36</c:f>
              <c:numCache>
                <c:formatCode>0.0</c:formatCode>
                <c:ptCount val="4"/>
                <c:pt idx="0">
                  <c:v>2.2402399783585736</c:v>
                </c:pt>
                <c:pt idx="1">
                  <c:v>4.8798893947747537</c:v>
                </c:pt>
                <c:pt idx="2">
                  <c:v>2.1998426238508801</c:v>
                </c:pt>
                <c:pt idx="3">
                  <c:v>1.0158752401914868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332-4211-9606-33BF6A6587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017600"/>
        <c:axId val="49019520"/>
      </c:barChart>
      <c:catAx>
        <c:axId val="49017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Strains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019520"/>
        <c:crosses val="autoZero"/>
        <c:auto val="1"/>
        <c:lblAlgn val="ctr"/>
        <c:lblOffset val="100"/>
        <c:noMultiLvlLbl val="0"/>
      </c:catAx>
      <c:valAx>
        <c:axId val="4901952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normalized relative transcript levels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01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/>
              <a:t>metB fold change with primer pair 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Sheet1!$N$33:$N$36</c:f>
              <c:strCache>
                <c:ptCount val="1"/>
                <c:pt idx="0">
                  <c:v>Δ5 Δ5 cysE Δ5 ΔmetC WT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6533-4B61-9880-E8B6C70E996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332-4211-9606-33BF6A6587D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332-4211-9606-33BF6A6587D3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332-4211-9606-33BF6A6587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Sheet1!$P$48:$P$51</c:f>
                <c:numCache>
                  <c:formatCode>General</c:formatCode>
                  <c:ptCount val="4"/>
                  <c:pt idx="0">
                    <c:v>0.1179554033516047</c:v>
                  </c:pt>
                  <c:pt idx="1">
                    <c:v>0.69145631212046976</c:v>
                  </c:pt>
                  <c:pt idx="2">
                    <c:v>0.3761365751281478</c:v>
                  </c:pt>
                  <c:pt idx="3">
                    <c:v>4.6853436017292659E-2</c:v>
                  </c:pt>
                </c:numCache>
              </c:numRef>
            </c:plus>
            <c:minus>
              <c:numRef>
                <c:f>Sheet1!$P$48:$P$51</c:f>
                <c:numCache>
                  <c:formatCode>General</c:formatCode>
                  <c:ptCount val="4"/>
                  <c:pt idx="0">
                    <c:v>0.1179554033516047</c:v>
                  </c:pt>
                  <c:pt idx="1">
                    <c:v>0.69145631212046976</c:v>
                  </c:pt>
                  <c:pt idx="2">
                    <c:v>0.3761365751281478</c:v>
                  </c:pt>
                  <c:pt idx="3">
                    <c:v>4.6853436017292659E-2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Sheet1!$N$33:$N$36</c:f>
              <c:strCache>
                <c:ptCount val="4"/>
                <c:pt idx="0">
                  <c:v>Δ5</c:v>
                </c:pt>
                <c:pt idx="1">
                  <c:v>Δ5 cysE</c:v>
                </c:pt>
                <c:pt idx="2">
                  <c:v>Δ5 ΔmetC</c:v>
                </c:pt>
                <c:pt idx="3">
                  <c:v>WT</c:v>
                </c:pt>
              </c:strCache>
            </c:strRef>
          </c:cat>
          <c:val>
            <c:numRef>
              <c:f>Sheet1!$O$48:$O$51</c:f>
              <c:numCache>
                <c:formatCode>0.0</c:formatCode>
                <c:ptCount val="4"/>
                <c:pt idx="0">
                  <c:v>1.7139219224940618</c:v>
                </c:pt>
                <c:pt idx="1">
                  <c:v>4.8121734868887112</c:v>
                </c:pt>
                <c:pt idx="2">
                  <c:v>1.8964328527617706</c:v>
                </c:pt>
                <c:pt idx="3">
                  <c:v>1.0007289500350074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332-4211-9606-33BF6A6587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608000"/>
        <c:axId val="48609920"/>
      </c:barChart>
      <c:catAx>
        <c:axId val="48608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Strains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609920"/>
        <c:crosses val="autoZero"/>
        <c:auto val="1"/>
        <c:lblAlgn val="ctr"/>
        <c:lblOffset val="100"/>
        <c:noMultiLvlLbl val="0"/>
      </c:catAx>
      <c:valAx>
        <c:axId val="4860992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/>
                  <a:t>normalized relative transcript levels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60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69981</xdr:colOff>
      <xdr:row>0</xdr:row>
      <xdr:rowOff>39652</xdr:rowOff>
    </xdr:from>
    <xdr:to>
      <xdr:col>23</xdr:col>
      <xdr:colOff>396553</xdr:colOff>
      <xdr:row>15</xdr:row>
      <xdr:rowOff>92526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51320</xdr:colOff>
      <xdr:row>15</xdr:row>
      <xdr:rowOff>122072</xdr:rowOff>
    </xdr:from>
    <xdr:to>
      <xdr:col>23</xdr:col>
      <xdr:colOff>377892</xdr:colOff>
      <xdr:row>31</xdr:row>
      <xdr:rowOff>3886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71536</xdr:colOff>
      <xdr:row>31</xdr:row>
      <xdr:rowOff>48983</xdr:rowOff>
    </xdr:from>
    <xdr:to>
      <xdr:col>23</xdr:col>
      <xdr:colOff>398108</xdr:colOff>
      <xdr:row>46</xdr:row>
      <xdr:rowOff>125184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83976</xdr:colOff>
      <xdr:row>47</xdr:row>
      <xdr:rowOff>14771</xdr:rowOff>
    </xdr:from>
    <xdr:to>
      <xdr:col>23</xdr:col>
      <xdr:colOff>410548</xdr:colOff>
      <xdr:row>62</xdr:row>
      <xdr:rowOff>106523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6"/>
  <sheetViews>
    <sheetView tabSelected="1" zoomScale="90" zoomScaleNormal="90" workbookViewId="0">
      <selection activeCell="J147" sqref="J147"/>
    </sheetView>
  </sheetViews>
  <sheetFormatPr defaultColWidth="8.85546875" defaultRowHeight="14.25" x14ac:dyDescent="0.2"/>
  <cols>
    <col min="1" max="1" width="8.85546875" style="1"/>
    <col min="2" max="2" width="17.140625" style="1" customWidth="1"/>
    <col min="3" max="3" width="12.85546875" style="1" customWidth="1"/>
    <col min="4" max="4" width="5.85546875" style="1" customWidth="1"/>
    <col min="5" max="6" width="19.85546875" style="1" customWidth="1"/>
    <col min="7" max="7" width="33" style="1" customWidth="1"/>
    <col min="8" max="8" width="34.5703125" style="1" bestFit="1" customWidth="1"/>
    <col min="9" max="9" width="57.85546875" style="1" bestFit="1" customWidth="1"/>
    <col min="10" max="10" width="40.85546875" style="1" bestFit="1" customWidth="1"/>
    <col min="11" max="11" width="39.85546875" style="1" customWidth="1"/>
    <col min="12" max="12" width="25.28515625" style="1" customWidth="1"/>
    <col min="13" max="13" width="15.42578125" style="1" bestFit="1" customWidth="1"/>
    <col min="14" max="14" width="40.140625" style="1" customWidth="1"/>
    <col min="15" max="15" width="22.42578125" style="1" customWidth="1"/>
    <col min="16" max="16" width="33.85546875" style="1" customWidth="1"/>
    <col min="17" max="16384" width="8.85546875" style="1"/>
  </cols>
  <sheetData>
    <row r="1" spans="1:16" ht="54.75" customHeight="1" thickBot="1" x14ac:dyDescent="0.25">
      <c r="A1" s="97" t="s">
        <v>502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0"/>
      <c r="M1" s="90"/>
      <c r="N1" s="90"/>
      <c r="O1" s="90"/>
      <c r="P1" s="17"/>
    </row>
    <row r="2" spans="1:16" ht="15.75" thickBot="1" x14ac:dyDescent="0.3">
      <c r="B2" s="2" t="s">
        <v>483</v>
      </c>
      <c r="C2" s="2" t="s">
        <v>477</v>
      </c>
      <c r="D2" s="2" t="s">
        <v>385</v>
      </c>
      <c r="E2" s="2" t="s">
        <v>386</v>
      </c>
      <c r="F2" s="2" t="s">
        <v>484</v>
      </c>
      <c r="G2" s="2" t="s">
        <v>486</v>
      </c>
      <c r="H2" s="2" t="s">
        <v>488</v>
      </c>
      <c r="J2" s="2" t="s">
        <v>469</v>
      </c>
      <c r="K2" s="2" t="s">
        <v>468</v>
      </c>
      <c r="L2" s="2" t="s">
        <v>470</v>
      </c>
      <c r="M2" s="2" t="s">
        <v>472</v>
      </c>
      <c r="N2" s="13" t="s">
        <v>477</v>
      </c>
      <c r="O2" s="18" t="s">
        <v>473</v>
      </c>
      <c r="P2" s="19" t="s">
        <v>476</v>
      </c>
    </row>
    <row r="3" spans="1:16" x14ac:dyDescent="0.2">
      <c r="B3" s="4" t="s">
        <v>403</v>
      </c>
      <c r="C3" s="4" t="s">
        <v>388</v>
      </c>
      <c r="D3" s="4" t="s">
        <v>0</v>
      </c>
      <c r="E3" s="4">
        <v>9.2838150000000006</v>
      </c>
      <c r="F3" s="4">
        <v>81</v>
      </c>
      <c r="G3" s="9" t="s">
        <v>408</v>
      </c>
      <c r="H3" s="9">
        <f>AVERAGE(E3:E5)</f>
        <v>9.0619706666666673</v>
      </c>
      <c r="J3" s="1" t="s">
        <v>388</v>
      </c>
      <c r="K3" s="1">
        <f>H15-H3</f>
        <v>13.712475999999999</v>
      </c>
      <c r="L3" s="1">
        <f>K3-K15</f>
        <v>-1.4391182222222252</v>
      </c>
      <c r="M3" s="1">
        <f>2^-(L3)</f>
        <v>2.7115508436146931</v>
      </c>
      <c r="N3" s="11" t="s">
        <v>387</v>
      </c>
      <c r="O3" s="20">
        <f>AVERAGE(M3:M5)</f>
        <v>2.6542935948225654</v>
      </c>
      <c r="P3" s="21">
        <f>STDEVA(M3:M5)</f>
        <v>0.15675394821772842</v>
      </c>
    </row>
    <row r="4" spans="1:16" x14ac:dyDescent="0.2">
      <c r="B4" s="4" t="s">
        <v>403</v>
      </c>
      <c r="C4" s="4" t="s">
        <v>388</v>
      </c>
      <c r="D4" s="4" t="s">
        <v>1</v>
      </c>
      <c r="E4" s="4">
        <v>9.1147349999999996</v>
      </c>
      <c r="F4" s="4">
        <v>81.5</v>
      </c>
      <c r="G4" s="9" t="s">
        <v>409</v>
      </c>
      <c r="H4" s="9">
        <f>AVERAGE(E6:E8)</f>
        <v>9.0178300000000018</v>
      </c>
      <c r="J4" s="1" t="s">
        <v>389</v>
      </c>
      <c r="K4" s="1">
        <f>H16-H4</f>
        <v>13.843023333333333</v>
      </c>
      <c r="L4" s="1">
        <f>K4-K15</f>
        <v>-1.3085708888888909</v>
      </c>
      <c r="M4" s="1">
        <f t="shared" ref="M4:M14" si="0">2^-(L4)</f>
        <v>2.4769605458877084</v>
      </c>
      <c r="N4" s="11" t="s">
        <v>474</v>
      </c>
      <c r="O4" s="20">
        <f>AVERAGE(M6:M8)</f>
        <v>7.7878794891457943</v>
      </c>
      <c r="P4" s="21">
        <f>STDEVA(M6:M8)</f>
        <v>0.30892565985786768</v>
      </c>
    </row>
    <row r="5" spans="1:16" x14ac:dyDescent="0.2">
      <c r="B5" s="4" t="s">
        <v>403</v>
      </c>
      <c r="C5" s="4" t="s">
        <v>388</v>
      </c>
      <c r="D5" s="4" t="s">
        <v>2</v>
      </c>
      <c r="E5" s="4">
        <v>8.7873619999999999</v>
      </c>
      <c r="F5" s="4">
        <v>81.5</v>
      </c>
      <c r="G5" s="9" t="s">
        <v>410</v>
      </c>
      <c r="H5" s="9">
        <f>AVERAGE(E9:E11)</f>
        <v>9.1824390000000005</v>
      </c>
      <c r="J5" s="1" t="s">
        <v>390</v>
      </c>
      <c r="K5" s="1">
        <f>H17-H5</f>
        <v>13.679434333333335</v>
      </c>
      <c r="L5" s="1">
        <f>K5-K15</f>
        <v>-1.4721598888888892</v>
      </c>
      <c r="M5" s="1">
        <f t="shared" si="0"/>
        <v>2.7743693949652943</v>
      </c>
      <c r="N5" s="11" t="s">
        <v>475</v>
      </c>
      <c r="O5" s="20">
        <f>AVERAGE(M9:M11)</f>
        <v>2.8432325997517989</v>
      </c>
      <c r="P5" s="21">
        <f>STDEVA(M9:M11)</f>
        <v>0.66169195819852666</v>
      </c>
    </row>
    <row r="6" spans="1:16" ht="15" thickBot="1" x14ac:dyDescent="0.25">
      <c r="B6" s="6" t="s">
        <v>403</v>
      </c>
      <c r="C6" s="6" t="s">
        <v>389</v>
      </c>
      <c r="D6" s="6" t="s">
        <v>3</v>
      </c>
      <c r="E6" s="6">
        <v>8.8697879999999998</v>
      </c>
      <c r="F6" s="6">
        <v>81.8</v>
      </c>
      <c r="G6" s="9" t="s">
        <v>411</v>
      </c>
      <c r="H6" s="9">
        <f>AVERAGE(E12:E14)</f>
        <v>8.6021696666666667</v>
      </c>
      <c r="J6" s="1" t="s">
        <v>391</v>
      </c>
      <c r="K6" s="1">
        <f>H18-H6</f>
        <v>12.257275333333331</v>
      </c>
      <c r="L6" s="1">
        <f>K6-K15</f>
        <v>-2.8943188888888933</v>
      </c>
      <c r="M6" s="1">
        <f t="shared" si="0"/>
        <v>7.4349286062207947</v>
      </c>
      <c r="N6" s="12" t="s">
        <v>397</v>
      </c>
      <c r="O6" s="22">
        <f>AVERAGE(M12:M14)</f>
        <v>1.0057055168435873</v>
      </c>
      <c r="P6" s="23">
        <f>STDEVA(M12:M14)</f>
        <v>0.13348837500006513</v>
      </c>
    </row>
    <row r="7" spans="1:16" x14ac:dyDescent="0.2">
      <c r="B7" s="6" t="s">
        <v>403</v>
      </c>
      <c r="C7" s="6" t="s">
        <v>389</v>
      </c>
      <c r="D7" s="6" t="s">
        <v>4</v>
      </c>
      <c r="E7" s="6">
        <v>9.0130350000000004</v>
      </c>
      <c r="F7" s="6">
        <v>81.8</v>
      </c>
      <c r="G7" s="9" t="s">
        <v>412</v>
      </c>
      <c r="H7" s="9">
        <f>AVERAGE(E15:E17)</f>
        <v>8.4468643333333322</v>
      </c>
      <c r="J7" s="1" t="s">
        <v>392</v>
      </c>
      <c r="K7" s="1">
        <f>H19-H7</f>
        <v>12.166169333333334</v>
      </c>
      <c r="L7" s="1">
        <f>K7-K15</f>
        <v>-2.9854248888888897</v>
      </c>
      <c r="M7" s="1">
        <f t="shared" si="0"/>
        <v>7.9195853092064334</v>
      </c>
      <c r="O7" s="17"/>
      <c r="P7" s="17"/>
    </row>
    <row r="8" spans="1:16" x14ac:dyDescent="0.2">
      <c r="B8" s="6" t="s">
        <v>403</v>
      </c>
      <c r="C8" s="6" t="s">
        <v>389</v>
      </c>
      <c r="D8" s="6" t="s">
        <v>5</v>
      </c>
      <c r="E8" s="6">
        <v>9.1706669999999999</v>
      </c>
      <c r="F8" s="6">
        <v>81.8</v>
      </c>
      <c r="G8" s="9" t="s">
        <v>413</v>
      </c>
      <c r="H8" s="9">
        <f>AVERAGE(E18:E20)</f>
        <v>8.8116886666666669</v>
      </c>
      <c r="J8" s="1" t="s">
        <v>393</v>
      </c>
      <c r="K8" s="1">
        <f t="shared" ref="K8" si="1">H20-H8</f>
        <v>12.149949666666663</v>
      </c>
      <c r="L8" s="1">
        <f>K8-K15</f>
        <v>-3.0016445555555613</v>
      </c>
      <c r="M8" s="1">
        <f t="shared" si="0"/>
        <v>8.0091245520101566</v>
      </c>
      <c r="O8" s="17"/>
      <c r="P8" s="17"/>
    </row>
    <row r="9" spans="1:16" x14ac:dyDescent="0.2">
      <c r="B9" s="4" t="s">
        <v>403</v>
      </c>
      <c r="C9" s="4" t="s">
        <v>390</v>
      </c>
      <c r="D9" s="4" t="s">
        <v>6</v>
      </c>
      <c r="E9" s="4">
        <v>9.3008349999999993</v>
      </c>
      <c r="F9" s="4">
        <v>82</v>
      </c>
      <c r="G9" s="9" t="s">
        <v>414</v>
      </c>
      <c r="H9" s="9">
        <f>AVERAGE(E21:E23)</f>
        <v>8.9789356666666666</v>
      </c>
      <c r="J9" s="1" t="s">
        <v>394</v>
      </c>
      <c r="K9" s="1">
        <f>H21-H9</f>
        <v>13.42551433333333</v>
      </c>
      <c r="L9" s="1">
        <f>K9-K15</f>
        <v>-1.7260798888888935</v>
      </c>
      <c r="M9" s="1">
        <f t="shared" si="0"/>
        <v>3.3082766637209291</v>
      </c>
      <c r="O9" s="17"/>
      <c r="P9" s="17"/>
    </row>
    <row r="10" spans="1:16" x14ac:dyDescent="0.2">
      <c r="B10" s="4" t="s">
        <v>403</v>
      </c>
      <c r="C10" s="4" t="s">
        <v>390</v>
      </c>
      <c r="D10" s="4" t="s">
        <v>7</v>
      </c>
      <c r="E10" s="4">
        <v>9.2508680000000005</v>
      </c>
      <c r="F10" s="4">
        <v>81.8</v>
      </c>
      <c r="G10" s="9" t="s">
        <v>415</v>
      </c>
      <c r="H10" s="9">
        <f>AVERAGE(E24:E26)</f>
        <v>11.489351666666666</v>
      </c>
      <c r="J10" s="1" t="s">
        <v>395</v>
      </c>
      <c r="K10" s="1">
        <f>H22-H10</f>
        <v>14.091063</v>
      </c>
      <c r="L10" s="1">
        <f>K10-K15</f>
        <v>-1.0605312222222238</v>
      </c>
      <c r="M10" s="1">
        <f t="shared" si="0"/>
        <v>2.0856993664868146</v>
      </c>
      <c r="O10" s="17"/>
      <c r="P10" s="17"/>
    </row>
    <row r="11" spans="1:16" x14ac:dyDescent="0.2">
      <c r="B11" s="4" t="s">
        <v>403</v>
      </c>
      <c r="C11" s="4" t="s">
        <v>390</v>
      </c>
      <c r="D11" s="4" t="s">
        <v>8</v>
      </c>
      <c r="E11" s="4">
        <v>8.9956139999999998</v>
      </c>
      <c r="F11" s="4">
        <v>82</v>
      </c>
      <c r="G11" s="9" t="s">
        <v>416</v>
      </c>
      <c r="H11" s="9">
        <f>AVERAGE(E123:E125)</f>
        <v>10.833658666666667</v>
      </c>
      <c r="J11" s="1" t="s">
        <v>396</v>
      </c>
      <c r="K11" s="1">
        <f>H23-H11</f>
        <v>13.502796666666667</v>
      </c>
      <c r="L11" s="1">
        <f>K11-K15</f>
        <v>-1.6487975555555572</v>
      </c>
      <c r="M11" s="1">
        <f t="shared" si="0"/>
        <v>3.135721769047652</v>
      </c>
      <c r="O11" s="17"/>
      <c r="P11" s="17"/>
    </row>
    <row r="12" spans="1:16" x14ac:dyDescent="0.2">
      <c r="B12" s="6" t="s">
        <v>403</v>
      </c>
      <c r="C12" s="6" t="s">
        <v>391</v>
      </c>
      <c r="D12" s="6" t="s">
        <v>9</v>
      </c>
      <c r="E12" s="6">
        <v>9.0351320000000008</v>
      </c>
      <c r="F12" s="6">
        <v>82</v>
      </c>
      <c r="G12" s="9" t="s">
        <v>417</v>
      </c>
      <c r="H12" s="9">
        <f>AVERAGE(E126:E128)</f>
        <v>9.5193026666666665</v>
      </c>
      <c r="J12" s="1" t="s">
        <v>398</v>
      </c>
      <c r="K12" s="1">
        <f>H24-H12</f>
        <v>14.942712666666663</v>
      </c>
      <c r="L12" s="1">
        <f>K12-K15</f>
        <v>-0.20888155555556054</v>
      </c>
      <c r="M12" s="1">
        <f t="shared" si="0"/>
        <v>1.155791812807321</v>
      </c>
      <c r="O12" s="17"/>
      <c r="P12" s="17"/>
    </row>
    <row r="13" spans="1:16" x14ac:dyDescent="0.2">
      <c r="B13" s="6" t="s">
        <v>403</v>
      </c>
      <c r="C13" s="6" t="s">
        <v>391</v>
      </c>
      <c r="D13" s="6" t="s">
        <v>11</v>
      </c>
      <c r="E13" s="6">
        <v>8.2608460000000008</v>
      </c>
      <c r="F13" s="6">
        <v>82.3</v>
      </c>
      <c r="G13" s="9" t="s">
        <v>418</v>
      </c>
      <c r="H13" s="9">
        <f>AVERAGE(E129:E131)</f>
        <v>8.9848339999999993</v>
      </c>
      <c r="J13" s="1" t="s">
        <v>398</v>
      </c>
      <c r="K13" s="1">
        <f>H25-H13</f>
        <v>15.30319166666667</v>
      </c>
      <c r="L13" s="1">
        <f>K13-K15</f>
        <v>0.15159744444444634</v>
      </c>
      <c r="M13" s="1">
        <f t="shared" si="0"/>
        <v>0.90025309259487829</v>
      </c>
      <c r="O13" s="17"/>
      <c r="P13" s="17"/>
    </row>
    <row r="14" spans="1:16" ht="15" thickBot="1" x14ac:dyDescent="0.25">
      <c r="B14" s="6" t="s">
        <v>403</v>
      </c>
      <c r="C14" s="6" t="s">
        <v>391</v>
      </c>
      <c r="D14" s="6" t="s">
        <v>12</v>
      </c>
      <c r="E14" s="6">
        <v>8.5105310000000003</v>
      </c>
      <c r="F14" s="6">
        <v>82.3</v>
      </c>
      <c r="G14" s="9" t="s">
        <v>419</v>
      </c>
      <c r="H14" s="9">
        <f>AVERAGE(E132:E134)</f>
        <v>9.6160410000000009</v>
      </c>
      <c r="J14" s="1" t="s">
        <v>398</v>
      </c>
      <c r="K14" s="1">
        <f t="shared" ref="K14" si="2">H26-H14</f>
        <v>15.208878333333336</v>
      </c>
      <c r="L14" s="1">
        <f>K14-K15</f>
        <v>5.7284111111112423E-2</v>
      </c>
      <c r="M14" s="1">
        <f t="shared" si="0"/>
        <v>0.96107164512856247</v>
      </c>
      <c r="O14" s="17"/>
      <c r="P14" s="17"/>
    </row>
    <row r="15" spans="1:16" ht="15" thickBot="1" x14ac:dyDescent="0.25">
      <c r="B15" s="4" t="s">
        <v>403</v>
      </c>
      <c r="C15" s="4" t="s">
        <v>392</v>
      </c>
      <c r="D15" s="4" t="s">
        <v>13</v>
      </c>
      <c r="E15" s="4">
        <v>8.3928119999999993</v>
      </c>
      <c r="F15" s="4">
        <v>82</v>
      </c>
      <c r="G15" s="8" t="s">
        <v>420</v>
      </c>
      <c r="H15" s="8">
        <f>AVERAGE(E27:E29)</f>
        <v>22.774446666666666</v>
      </c>
      <c r="J15" s="1" t="s">
        <v>471</v>
      </c>
      <c r="K15" s="10">
        <f>AVERAGE(K12:K14)</f>
        <v>15.151594222222224</v>
      </c>
      <c r="O15" s="17"/>
      <c r="P15" s="17"/>
    </row>
    <row r="16" spans="1:16" ht="15" thickBot="1" x14ac:dyDescent="0.25">
      <c r="B16" s="4" t="s">
        <v>403</v>
      </c>
      <c r="C16" s="4" t="s">
        <v>392</v>
      </c>
      <c r="D16" s="4" t="s">
        <v>14</v>
      </c>
      <c r="E16" s="4">
        <v>8.3911909999999992</v>
      </c>
      <c r="F16" s="4">
        <v>82.2</v>
      </c>
      <c r="G16" s="8" t="s">
        <v>421</v>
      </c>
      <c r="H16" s="8">
        <f>AVERAGE(E30:E32)</f>
        <v>22.860853333333335</v>
      </c>
      <c r="O16" s="17"/>
      <c r="P16" s="17"/>
    </row>
    <row r="17" spans="2:16" ht="15.75" thickBot="1" x14ac:dyDescent="0.3">
      <c r="B17" s="4" t="s">
        <v>403</v>
      </c>
      <c r="C17" s="4" t="s">
        <v>392</v>
      </c>
      <c r="D17" s="4" t="s">
        <v>15</v>
      </c>
      <c r="E17" s="4">
        <v>8.5565899999999999</v>
      </c>
      <c r="F17" s="4">
        <v>82</v>
      </c>
      <c r="G17" s="8" t="s">
        <v>422</v>
      </c>
      <c r="H17" s="8">
        <f>AVERAGE(E33:E35)</f>
        <v>22.861873333333335</v>
      </c>
      <c r="J17" s="2" t="s">
        <v>478</v>
      </c>
      <c r="K17" s="2" t="s">
        <v>479</v>
      </c>
      <c r="L17" s="2" t="s">
        <v>470</v>
      </c>
      <c r="M17" s="2" t="s">
        <v>472</v>
      </c>
      <c r="N17" s="13" t="s">
        <v>477</v>
      </c>
      <c r="O17" s="18" t="s">
        <v>473</v>
      </c>
      <c r="P17" s="19" t="s">
        <v>476</v>
      </c>
    </row>
    <row r="18" spans="2:16" x14ac:dyDescent="0.2">
      <c r="B18" s="6" t="s">
        <v>403</v>
      </c>
      <c r="C18" s="6" t="s">
        <v>393</v>
      </c>
      <c r="D18" s="6" t="s">
        <v>16</v>
      </c>
      <c r="E18" s="6">
        <v>8.7524060000000006</v>
      </c>
      <c r="F18" s="6">
        <v>82</v>
      </c>
      <c r="G18" s="8" t="s">
        <v>423</v>
      </c>
      <c r="H18" s="8">
        <f>AVERAGE(E36:E38)</f>
        <v>20.859444999999997</v>
      </c>
      <c r="J18" s="1" t="s">
        <v>388</v>
      </c>
      <c r="K18" s="1">
        <f>H27-H3</f>
        <v>13.892090333333332</v>
      </c>
      <c r="L18" s="1">
        <f>K18-K30</f>
        <v>-1.3597766666666704</v>
      </c>
      <c r="M18" s="1">
        <f>2^-(L18)</f>
        <v>2.5664544698545702</v>
      </c>
      <c r="N18" s="11" t="s">
        <v>387</v>
      </c>
      <c r="O18" s="20">
        <f>AVERAGE(M18:M20)</f>
        <v>2.7255150670355306</v>
      </c>
      <c r="P18" s="21">
        <f>STDEVA(M18:M20)</f>
        <v>0.40933305257307739</v>
      </c>
    </row>
    <row r="19" spans="2:16" x14ac:dyDescent="0.2">
      <c r="B19" s="6" t="s">
        <v>403</v>
      </c>
      <c r="C19" s="6" t="s">
        <v>393</v>
      </c>
      <c r="D19" s="6" t="s">
        <v>17</v>
      </c>
      <c r="E19" s="6">
        <v>8.9465190000000003</v>
      </c>
      <c r="F19" s="6">
        <v>82</v>
      </c>
      <c r="G19" s="8" t="s">
        <v>424</v>
      </c>
      <c r="H19" s="8">
        <f>AVERAGE(E39:E41)</f>
        <v>20.613033666666666</v>
      </c>
      <c r="J19" s="1" t="s">
        <v>389</v>
      </c>
      <c r="K19" s="1">
        <f t="shared" ref="K19:K29" si="3">H28-H4</f>
        <v>13.578082666666665</v>
      </c>
      <c r="L19" s="1">
        <f>K19-K30</f>
        <v>-1.6737843333333373</v>
      </c>
      <c r="M19" s="1">
        <f t="shared" ref="M19:M29" si="4">2^-(L19)</f>
        <v>3.1905039791594509</v>
      </c>
      <c r="N19" s="11" t="s">
        <v>474</v>
      </c>
      <c r="O19" s="20">
        <f>AVERAGE(M21:M23)</f>
        <v>8.5881308875857787</v>
      </c>
      <c r="P19" s="21">
        <f>STDEVA(M21:M23)</f>
        <v>1.0615815808470774</v>
      </c>
    </row>
    <row r="20" spans="2:16" x14ac:dyDescent="0.2">
      <c r="B20" s="6" t="s">
        <v>403</v>
      </c>
      <c r="C20" s="6" t="s">
        <v>393</v>
      </c>
      <c r="D20" s="6" t="s">
        <v>18</v>
      </c>
      <c r="E20" s="6">
        <v>8.7361409999999999</v>
      </c>
      <c r="F20" s="6">
        <v>81.900000000000006</v>
      </c>
      <c r="G20" s="8" t="s">
        <v>425</v>
      </c>
      <c r="H20" s="8">
        <f>AVERAGE(E42:E44)</f>
        <v>20.96163833333333</v>
      </c>
      <c r="J20" s="1" t="s">
        <v>390</v>
      </c>
      <c r="K20" s="1">
        <f t="shared" si="3"/>
        <v>13.97710633333333</v>
      </c>
      <c r="L20" s="1">
        <f>K20-K30</f>
        <v>-1.2747606666666726</v>
      </c>
      <c r="M20" s="1">
        <f t="shared" si="4"/>
        <v>2.4195867520925707</v>
      </c>
      <c r="N20" s="11" t="s">
        <v>475</v>
      </c>
      <c r="O20" s="20">
        <f>AVERAGE(M24:M26)</f>
        <v>2.623913098054202</v>
      </c>
      <c r="P20" s="21">
        <f>STDEVA(M24:M26)</f>
        <v>0.79838889821925363</v>
      </c>
    </row>
    <row r="21" spans="2:16" ht="15" thickBot="1" x14ac:dyDescent="0.25">
      <c r="B21" s="4" t="s">
        <v>403</v>
      </c>
      <c r="C21" s="4" t="s">
        <v>394</v>
      </c>
      <c r="D21" s="4" t="s">
        <v>19</v>
      </c>
      <c r="E21" s="4">
        <v>9.4095130000000005</v>
      </c>
      <c r="F21" s="4">
        <v>81.599999999999994</v>
      </c>
      <c r="G21" s="8" t="s">
        <v>426</v>
      </c>
      <c r="H21" s="8">
        <f>AVERAGE(E45:E47)</f>
        <v>22.404449999999997</v>
      </c>
      <c r="J21" s="1" t="s">
        <v>391</v>
      </c>
      <c r="K21" s="1">
        <f t="shared" si="3"/>
        <v>12.037303666666668</v>
      </c>
      <c r="L21" s="1">
        <f>K21-K30</f>
        <v>-3.2145633333333343</v>
      </c>
      <c r="M21" s="1">
        <f>2^-(L21)</f>
        <v>9.282821218694103</v>
      </c>
      <c r="N21" s="12" t="s">
        <v>397</v>
      </c>
      <c r="O21" s="22">
        <f>AVERAGE(M27:M29)</f>
        <v>1.0153832488443193</v>
      </c>
      <c r="P21" s="23">
        <f>STDEVA(M27:M29)</f>
        <v>0.20756467102707882</v>
      </c>
    </row>
    <row r="22" spans="2:16" x14ac:dyDescent="0.2">
      <c r="B22" s="4" t="s">
        <v>403</v>
      </c>
      <c r="C22" s="4" t="s">
        <v>394</v>
      </c>
      <c r="D22" s="4" t="s">
        <v>20</v>
      </c>
      <c r="E22" s="4">
        <v>8.6798479999999998</v>
      </c>
      <c r="F22" s="4">
        <v>81.900000000000006</v>
      </c>
      <c r="G22" s="8" t="s">
        <v>427</v>
      </c>
      <c r="H22" s="8">
        <f>AVERAGE(E48:E50)</f>
        <v>25.580414666666666</v>
      </c>
      <c r="J22" s="1" t="s">
        <v>392</v>
      </c>
      <c r="K22" s="1">
        <f t="shared" si="3"/>
        <v>12.063555666666668</v>
      </c>
      <c r="L22" s="1">
        <f>K22-K30</f>
        <v>-3.1883113333333348</v>
      </c>
      <c r="M22" s="1">
        <f t="shared" si="4"/>
        <v>9.1154339145594747</v>
      </c>
      <c r="O22" s="17"/>
      <c r="P22" s="17"/>
    </row>
    <row r="23" spans="2:16" x14ac:dyDescent="0.2">
      <c r="B23" s="4" t="s">
        <v>403</v>
      </c>
      <c r="C23" s="4" t="s">
        <v>394</v>
      </c>
      <c r="D23" s="4" t="s">
        <v>21</v>
      </c>
      <c r="E23" s="4">
        <v>8.8474459999999997</v>
      </c>
      <c r="F23" s="4">
        <v>81.599999999999994</v>
      </c>
      <c r="G23" s="8" t="s">
        <v>428</v>
      </c>
      <c r="H23" s="8">
        <f>AVERAGE(E147:E149)</f>
        <v>24.336455333333333</v>
      </c>
      <c r="J23" s="1" t="s">
        <v>393</v>
      </c>
      <c r="K23" s="1">
        <f t="shared" si="3"/>
        <v>12.370958666666668</v>
      </c>
      <c r="L23" s="1">
        <f>K23-K30</f>
        <v>-2.8809083333333341</v>
      </c>
      <c r="M23" s="1">
        <f t="shared" si="4"/>
        <v>7.3661375295037601</v>
      </c>
      <c r="O23" s="17"/>
      <c r="P23" s="17"/>
    </row>
    <row r="24" spans="2:16" x14ac:dyDescent="0.2">
      <c r="B24" s="6" t="s">
        <v>403</v>
      </c>
      <c r="C24" s="6" t="s">
        <v>395</v>
      </c>
      <c r="D24" s="6" t="s">
        <v>22</v>
      </c>
      <c r="E24" s="6">
        <v>11.590024</v>
      </c>
      <c r="F24" s="6">
        <v>81.400000000000006</v>
      </c>
      <c r="G24" s="8" t="s">
        <v>429</v>
      </c>
      <c r="H24" s="8">
        <f>AVERAGE(E150:E152)</f>
        <v>24.46201533333333</v>
      </c>
      <c r="J24" s="1" t="s">
        <v>394</v>
      </c>
      <c r="K24" s="1">
        <f t="shared" si="3"/>
        <v>13.426331333333332</v>
      </c>
      <c r="L24" s="1">
        <f>K24-K30</f>
        <v>-1.8255356666666707</v>
      </c>
      <c r="M24" s="1">
        <f t="shared" si="4"/>
        <v>3.5443858478437731</v>
      </c>
      <c r="O24" s="17"/>
      <c r="P24" s="17"/>
    </row>
    <row r="25" spans="2:16" x14ac:dyDescent="0.2">
      <c r="B25" s="6" t="s">
        <v>403</v>
      </c>
      <c r="C25" s="6" t="s">
        <v>395</v>
      </c>
      <c r="D25" s="6" t="s">
        <v>23</v>
      </c>
      <c r="E25" s="6">
        <v>11.42939</v>
      </c>
      <c r="F25" s="6">
        <v>81.599999999999994</v>
      </c>
      <c r="G25" s="8" t="s">
        <v>430</v>
      </c>
      <c r="H25" s="8">
        <f>AVERAGE(E153:E155)</f>
        <v>24.28802566666667</v>
      </c>
      <c r="J25" s="1" t="s">
        <v>395</v>
      </c>
      <c r="K25" s="1">
        <f t="shared" si="3"/>
        <v>14.109070000000001</v>
      </c>
      <c r="L25" s="1">
        <f>K25-K30</f>
        <v>-1.1427970000000016</v>
      </c>
      <c r="M25" s="1">
        <f t="shared" si="4"/>
        <v>2.2080869750262013</v>
      </c>
      <c r="O25" s="17"/>
      <c r="P25" s="17"/>
    </row>
    <row r="26" spans="2:16" x14ac:dyDescent="0.2">
      <c r="B26" s="6" t="s">
        <v>403</v>
      </c>
      <c r="C26" s="6" t="s">
        <v>395</v>
      </c>
      <c r="D26" s="6" t="s">
        <v>24</v>
      </c>
      <c r="E26" s="6">
        <v>11.448641</v>
      </c>
      <c r="F26" s="6">
        <v>81.3</v>
      </c>
      <c r="G26" s="8" t="s">
        <v>431</v>
      </c>
      <c r="H26" s="8">
        <f>AVERAGE(E156:E158)</f>
        <v>24.824919333333337</v>
      </c>
      <c r="J26" s="1" t="s">
        <v>396</v>
      </c>
      <c r="K26" s="1">
        <f t="shared" si="3"/>
        <v>14.168301999999999</v>
      </c>
      <c r="L26" s="1">
        <f>K26-K30</f>
        <v>-1.0835650000000037</v>
      </c>
      <c r="M26" s="1">
        <f t="shared" si="4"/>
        <v>2.1192664712926321</v>
      </c>
      <c r="O26" s="17"/>
      <c r="P26" s="17"/>
    </row>
    <row r="27" spans="2:16" x14ac:dyDescent="0.2">
      <c r="B27" s="4" t="s">
        <v>404</v>
      </c>
      <c r="C27" s="4" t="s">
        <v>388</v>
      </c>
      <c r="D27" s="4" t="s">
        <v>25</v>
      </c>
      <c r="E27" s="4">
        <v>22.707539000000001</v>
      </c>
      <c r="F27" s="4">
        <v>80.7</v>
      </c>
      <c r="G27" s="7" t="s">
        <v>432</v>
      </c>
      <c r="H27" s="7">
        <f>AVERAGE(E51:E53)</f>
        <v>22.954060999999999</v>
      </c>
      <c r="J27" s="1" t="s">
        <v>398</v>
      </c>
      <c r="K27" s="1">
        <f>H36-H12</f>
        <v>15.032620666666668</v>
      </c>
      <c r="L27" s="1">
        <f>K27-K30</f>
        <v>-0.21924633333333432</v>
      </c>
      <c r="M27" s="1">
        <f t="shared" si="4"/>
        <v>1.1641252863031004</v>
      </c>
      <c r="O27" s="17"/>
      <c r="P27" s="17"/>
    </row>
    <row r="28" spans="2:16" x14ac:dyDescent="0.2">
      <c r="B28" s="4" t="s">
        <v>404</v>
      </c>
      <c r="C28" s="4" t="s">
        <v>388</v>
      </c>
      <c r="D28" s="4" t="s">
        <v>26</v>
      </c>
      <c r="E28" s="4">
        <v>22.682320000000001</v>
      </c>
      <c r="F28" s="4">
        <v>81.3</v>
      </c>
      <c r="G28" s="7" t="s">
        <v>433</v>
      </c>
      <c r="H28" s="7">
        <f>AVERAGE(E54:E56)</f>
        <v>22.595912666666667</v>
      </c>
      <c r="J28" s="1" t="s">
        <v>398</v>
      </c>
      <c r="K28" s="1">
        <f t="shared" si="3"/>
        <v>15.109428000000001</v>
      </c>
      <c r="L28" s="1">
        <f>K28-K30</f>
        <v>-0.14243900000000131</v>
      </c>
      <c r="M28" s="1">
        <f t="shared" si="4"/>
        <v>1.1037695567642609</v>
      </c>
      <c r="O28" s="17"/>
      <c r="P28" s="17"/>
    </row>
    <row r="29" spans="2:16" ht="15" thickBot="1" x14ac:dyDescent="0.25">
      <c r="B29" s="4" t="s">
        <v>404</v>
      </c>
      <c r="C29" s="4" t="s">
        <v>388</v>
      </c>
      <c r="D29" s="4" t="s">
        <v>27</v>
      </c>
      <c r="E29" s="4">
        <v>22.933481</v>
      </c>
      <c r="F29" s="4">
        <v>81.3</v>
      </c>
      <c r="G29" s="7" t="s">
        <v>434</v>
      </c>
      <c r="H29" s="7">
        <f>AVERAGE(E57:E59)</f>
        <v>23.15954533333333</v>
      </c>
      <c r="J29" s="1" t="s">
        <v>398</v>
      </c>
      <c r="K29" s="1">
        <f t="shared" si="3"/>
        <v>15.613552333333336</v>
      </c>
      <c r="L29" s="1">
        <f>K29-K30</f>
        <v>0.36168533333333386</v>
      </c>
      <c r="M29" s="1">
        <f t="shared" si="4"/>
        <v>0.77825490346559634</v>
      </c>
      <c r="O29" s="17"/>
      <c r="P29" s="17"/>
    </row>
    <row r="30" spans="2:16" ht="15" thickBot="1" x14ac:dyDescent="0.25">
      <c r="B30" s="6" t="s">
        <v>404</v>
      </c>
      <c r="C30" s="6" t="s">
        <v>389</v>
      </c>
      <c r="D30" s="6" t="s">
        <v>28</v>
      </c>
      <c r="E30" s="6">
        <v>22.672063999999999</v>
      </c>
      <c r="F30" s="6">
        <v>81.2</v>
      </c>
      <c r="G30" s="7" t="s">
        <v>435</v>
      </c>
      <c r="H30" s="7">
        <f>AVERAGE(E60:E62)</f>
        <v>20.639473333333335</v>
      </c>
      <c r="J30" s="1" t="s">
        <v>471</v>
      </c>
      <c r="K30" s="10">
        <f>AVERAGE(K27:K29)</f>
        <v>15.251867000000003</v>
      </c>
      <c r="O30" s="17"/>
      <c r="P30" s="17"/>
    </row>
    <row r="31" spans="2:16" ht="15" thickBot="1" x14ac:dyDescent="0.25">
      <c r="B31" s="6" t="s">
        <v>404</v>
      </c>
      <c r="C31" s="6" t="s">
        <v>389</v>
      </c>
      <c r="D31" s="6" t="s">
        <v>29</v>
      </c>
      <c r="E31" s="6">
        <v>23.190548</v>
      </c>
      <c r="F31" s="6">
        <v>81.5</v>
      </c>
      <c r="G31" s="7" t="s">
        <v>436</v>
      </c>
      <c r="H31" s="7">
        <f>AVERAGE(E63:E65)</f>
        <v>20.51042</v>
      </c>
      <c r="O31" s="17"/>
      <c r="P31" s="17"/>
    </row>
    <row r="32" spans="2:16" ht="15.75" thickBot="1" x14ac:dyDescent="0.3">
      <c r="B32" s="6" t="s">
        <v>404</v>
      </c>
      <c r="C32" s="6" t="s">
        <v>389</v>
      </c>
      <c r="D32" s="6" t="s">
        <v>30</v>
      </c>
      <c r="E32" s="6">
        <v>22.719947999999999</v>
      </c>
      <c r="F32" s="6">
        <v>81.5</v>
      </c>
      <c r="G32" s="7" t="s">
        <v>437</v>
      </c>
      <c r="H32" s="7">
        <f>AVERAGE(E66:E68)</f>
        <v>21.182647333333335</v>
      </c>
      <c r="J32" s="2" t="s">
        <v>480</v>
      </c>
      <c r="K32" s="2" t="s">
        <v>481</v>
      </c>
      <c r="L32" s="2" t="s">
        <v>470</v>
      </c>
      <c r="M32" s="2" t="s">
        <v>472</v>
      </c>
      <c r="N32" s="13" t="s">
        <v>477</v>
      </c>
      <c r="O32" s="18" t="s">
        <v>473</v>
      </c>
      <c r="P32" s="19" t="s">
        <v>476</v>
      </c>
    </row>
    <row r="33" spans="2:16" x14ac:dyDescent="0.2">
      <c r="B33" s="4" t="s">
        <v>404</v>
      </c>
      <c r="C33" s="4" t="s">
        <v>390</v>
      </c>
      <c r="D33" s="4" t="s">
        <v>31</v>
      </c>
      <c r="E33" s="4">
        <v>22.828790000000001</v>
      </c>
      <c r="F33" s="4">
        <v>81.5</v>
      </c>
      <c r="G33" s="7" t="s">
        <v>438</v>
      </c>
      <c r="H33" s="7">
        <f>AVERAGE(E69:E71)</f>
        <v>22.405266999999998</v>
      </c>
      <c r="J33" s="1" t="s">
        <v>388</v>
      </c>
      <c r="K33" s="1">
        <f>H39-H3</f>
        <v>14.025539666666663</v>
      </c>
      <c r="L33" s="1">
        <f>K33-K45</f>
        <v>-0.54483100000000384</v>
      </c>
      <c r="M33" s="1">
        <f>2^-(L33)</f>
        <v>1.4588494418736662</v>
      </c>
      <c r="N33" s="11" t="s">
        <v>387</v>
      </c>
      <c r="O33" s="20">
        <f>AVERAGE(M33:M35)</f>
        <v>2.2402399783585736</v>
      </c>
      <c r="P33" s="21">
        <f>STDEVA(M33:M35)</f>
        <v>0.79660289714574328</v>
      </c>
    </row>
    <row r="34" spans="2:16" x14ac:dyDescent="0.2">
      <c r="B34" s="4" t="s">
        <v>404</v>
      </c>
      <c r="C34" s="4" t="s">
        <v>390</v>
      </c>
      <c r="D34" s="4" t="s">
        <v>32</v>
      </c>
      <c r="E34" s="4">
        <v>23.053442</v>
      </c>
      <c r="F34" s="4">
        <v>81.5</v>
      </c>
      <c r="G34" s="7" t="s">
        <v>439</v>
      </c>
      <c r="H34" s="7">
        <f>AVERAGE(E72:E74)</f>
        <v>25.598421666666667</v>
      </c>
      <c r="J34" s="1" t="s">
        <v>389</v>
      </c>
      <c r="K34" s="1">
        <f t="shared" ref="K34:K43" si="5">H40-H4</f>
        <v>13.425906333333332</v>
      </c>
      <c r="L34" s="1">
        <f>K34-K45</f>
        <v>-1.1444643333333353</v>
      </c>
      <c r="M34" s="1">
        <f t="shared" ref="M34:M44" si="6">2^-(L34)</f>
        <v>2.2106403526755107</v>
      </c>
      <c r="N34" s="11" t="s">
        <v>474</v>
      </c>
      <c r="O34" s="20">
        <f>AVERAGE(M36:M38)</f>
        <v>4.8798893947747537</v>
      </c>
      <c r="P34" s="21">
        <f>STDEVA(M36:M38)</f>
        <v>0.3001783786047762</v>
      </c>
    </row>
    <row r="35" spans="2:16" x14ac:dyDescent="0.2">
      <c r="B35" s="4" t="s">
        <v>404</v>
      </c>
      <c r="C35" s="4" t="s">
        <v>390</v>
      </c>
      <c r="D35" s="4" t="s">
        <v>33</v>
      </c>
      <c r="E35" s="4">
        <v>22.703388</v>
      </c>
      <c r="F35" s="4">
        <v>81.7</v>
      </c>
      <c r="G35" s="7" t="s">
        <v>440</v>
      </c>
      <c r="H35" s="7">
        <f>AVERAGE(E171:E173)</f>
        <v>25.001960666666665</v>
      </c>
      <c r="J35" s="1" t="s">
        <v>390</v>
      </c>
      <c r="K35" s="1">
        <f t="shared" si="5"/>
        <v>12.960979666666665</v>
      </c>
      <c r="L35" s="1">
        <f>K35-K45</f>
        <v>-1.6093910000000022</v>
      </c>
      <c r="M35" s="1">
        <f t="shared" si="6"/>
        <v>3.0512301405265441</v>
      </c>
      <c r="N35" s="11" t="s">
        <v>475</v>
      </c>
      <c r="O35" s="20">
        <f>AVERAGE(M39:M41)</f>
        <v>2.1998426238508801</v>
      </c>
      <c r="P35" s="21">
        <f>STDEVA(M39:M41)</f>
        <v>0.19701762745653303</v>
      </c>
    </row>
    <row r="36" spans="2:16" ht="15" thickBot="1" x14ac:dyDescent="0.25">
      <c r="B36" s="6" t="s">
        <v>404</v>
      </c>
      <c r="C36" s="6" t="s">
        <v>391</v>
      </c>
      <c r="D36" s="6" t="s">
        <v>34</v>
      </c>
      <c r="E36" s="6">
        <v>21.211966</v>
      </c>
      <c r="F36" s="6">
        <v>81.7</v>
      </c>
      <c r="G36" s="7" t="s">
        <v>441</v>
      </c>
      <c r="H36" s="7">
        <f>AVERAGE(E174:E176)</f>
        <v>24.551923333333335</v>
      </c>
      <c r="J36" s="1" t="s">
        <v>391</v>
      </c>
      <c r="K36" s="1">
        <f t="shared" si="5"/>
        <v>12.292053666666666</v>
      </c>
      <c r="L36" s="1">
        <f>K36-K45</f>
        <v>-2.2783170000000013</v>
      </c>
      <c r="M36" s="1">
        <f t="shared" si="6"/>
        <v>4.8511170837359163</v>
      </c>
      <c r="N36" s="12" t="s">
        <v>397</v>
      </c>
      <c r="O36" s="22">
        <f>AVERAGE(M42:M44)</f>
        <v>1.0158752401914868</v>
      </c>
      <c r="P36" s="23">
        <f>STDEVA(M42:M44)</f>
        <v>0.22798071412547882</v>
      </c>
    </row>
    <row r="37" spans="2:16" x14ac:dyDescent="0.2">
      <c r="B37" s="6" t="s">
        <v>404</v>
      </c>
      <c r="C37" s="6" t="s">
        <v>391</v>
      </c>
      <c r="D37" s="6" t="s">
        <v>35</v>
      </c>
      <c r="E37" s="6">
        <v>20.702738</v>
      </c>
      <c r="F37" s="6">
        <v>81.7</v>
      </c>
      <c r="G37" s="7" t="s">
        <v>442</v>
      </c>
      <c r="H37" s="7">
        <f>AVERAGE(E177:E179)</f>
        <v>24.094262000000001</v>
      </c>
      <c r="J37" s="1" t="s">
        <v>392</v>
      </c>
      <c r="K37" s="1">
        <f t="shared" si="5"/>
        <v>12.370264000000001</v>
      </c>
      <c r="L37" s="1">
        <f>K37-K45</f>
        <v>-2.2001066666666667</v>
      </c>
      <c r="M37" s="1">
        <f t="shared" si="6"/>
        <v>4.5951331518116003</v>
      </c>
      <c r="O37" s="17"/>
      <c r="P37" s="17"/>
    </row>
    <row r="38" spans="2:16" x14ac:dyDescent="0.2">
      <c r="B38" s="6" t="s">
        <v>404</v>
      </c>
      <c r="C38" s="6" t="s">
        <v>391</v>
      </c>
      <c r="D38" s="6" t="s">
        <v>36</v>
      </c>
      <c r="E38" s="6">
        <v>20.663630999999999</v>
      </c>
      <c r="F38" s="6">
        <v>81.7</v>
      </c>
      <c r="G38" s="7" t="s">
        <v>443</v>
      </c>
      <c r="H38" s="7">
        <f>AVERAGE(E180:E182)</f>
        <v>25.229593333333337</v>
      </c>
      <c r="J38" s="1" t="s">
        <v>393</v>
      </c>
      <c r="K38" s="1">
        <f t="shared" si="5"/>
        <v>12.193686333333334</v>
      </c>
      <c r="L38" s="1">
        <f>K38-K45</f>
        <v>-2.3766843333333334</v>
      </c>
      <c r="M38" s="1">
        <f t="shared" si="6"/>
        <v>5.1934179487767436</v>
      </c>
      <c r="O38" s="17"/>
      <c r="P38" s="17"/>
    </row>
    <row r="39" spans="2:16" x14ac:dyDescent="0.2">
      <c r="B39" s="4" t="s">
        <v>404</v>
      </c>
      <c r="C39" s="4" t="s">
        <v>392</v>
      </c>
      <c r="D39" s="4" t="s">
        <v>37</v>
      </c>
      <c r="E39" s="4">
        <v>20.641514000000001</v>
      </c>
      <c r="F39" s="4">
        <v>81.7</v>
      </c>
      <c r="G39" s="5" t="s">
        <v>444</v>
      </c>
      <c r="H39" s="5">
        <f>AVERAGE(E75:E77)</f>
        <v>23.087510333333331</v>
      </c>
      <c r="J39" s="1" t="s">
        <v>394</v>
      </c>
      <c r="K39" s="1">
        <f t="shared" si="5"/>
        <v>13.312019999999999</v>
      </c>
      <c r="L39" s="1">
        <f>K39-K45</f>
        <v>-1.2583506666666686</v>
      </c>
      <c r="M39" s="1">
        <f t="shared" si="6"/>
        <v>2.3922209847634885</v>
      </c>
      <c r="O39" s="17"/>
      <c r="P39" s="17"/>
    </row>
    <row r="40" spans="2:16" x14ac:dyDescent="0.2">
      <c r="B40" s="4" t="s">
        <v>404</v>
      </c>
      <c r="C40" s="4" t="s">
        <v>392</v>
      </c>
      <c r="D40" s="4" t="s">
        <v>38</v>
      </c>
      <c r="E40" s="4">
        <v>20.530560000000001</v>
      </c>
      <c r="F40" s="4">
        <v>81.7</v>
      </c>
      <c r="G40" s="5" t="s">
        <v>445</v>
      </c>
      <c r="H40" s="5">
        <f>AVERAGE(E78:E80)</f>
        <v>22.443736333333334</v>
      </c>
      <c r="J40" s="1" t="s">
        <v>395</v>
      </c>
      <c r="K40" s="1">
        <f>H46-H10</f>
        <v>13.57145866666667</v>
      </c>
      <c r="L40" s="1">
        <f>K40-K45</f>
        <v>-0.99891199999999714</v>
      </c>
      <c r="M40" s="1">
        <f t="shared" si="6"/>
        <v>1.9984922803255281</v>
      </c>
      <c r="O40" s="17"/>
      <c r="P40" s="17"/>
    </row>
    <row r="41" spans="2:16" x14ac:dyDescent="0.2">
      <c r="B41" s="4" t="s">
        <v>404</v>
      </c>
      <c r="C41" s="4" t="s">
        <v>392</v>
      </c>
      <c r="D41" s="4" t="s">
        <v>39</v>
      </c>
      <c r="E41" s="4">
        <v>20.667027000000001</v>
      </c>
      <c r="F41" s="4">
        <v>81.7</v>
      </c>
      <c r="G41" s="5" t="s">
        <v>446</v>
      </c>
      <c r="H41" s="5">
        <f>AVERAGE(E81:E83)</f>
        <v>22.143418666666665</v>
      </c>
      <c r="J41" s="1" t="s">
        <v>396</v>
      </c>
      <c r="K41" s="1">
        <f t="shared" si="5"/>
        <v>13.427098333333335</v>
      </c>
      <c r="L41" s="1">
        <f>K41-K45</f>
        <v>-1.1432723333333321</v>
      </c>
      <c r="M41" s="1">
        <f t="shared" si="6"/>
        <v>2.208814606463624</v>
      </c>
      <c r="O41" s="17"/>
      <c r="P41" s="17"/>
    </row>
    <row r="42" spans="2:16" x14ac:dyDescent="0.2">
      <c r="B42" s="6" t="s">
        <v>404</v>
      </c>
      <c r="C42" s="6" t="s">
        <v>393</v>
      </c>
      <c r="D42" s="6" t="s">
        <v>40</v>
      </c>
      <c r="E42" s="6">
        <v>20.873190000000001</v>
      </c>
      <c r="F42" s="6">
        <v>81.400000000000006</v>
      </c>
      <c r="G42" s="5" t="s">
        <v>447</v>
      </c>
      <c r="H42" s="5">
        <f>AVERAGE(E84:E86)</f>
        <v>20.894223333333333</v>
      </c>
      <c r="J42" s="1" t="s">
        <v>398</v>
      </c>
      <c r="K42" s="1">
        <f>H48-H12</f>
        <v>14.216277333333332</v>
      </c>
      <c r="L42" s="1">
        <f>K42-K45</f>
        <v>-0.35409333333333493</v>
      </c>
      <c r="M42" s="1">
        <f t="shared" si="6"/>
        <v>1.2781820509015862</v>
      </c>
      <c r="O42" s="17"/>
      <c r="P42" s="17"/>
    </row>
    <row r="43" spans="2:16" x14ac:dyDescent="0.2">
      <c r="B43" s="6" t="s">
        <v>404</v>
      </c>
      <c r="C43" s="6" t="s">
        <v>393</v>
      </c>
      <c r="D43" s="6" t="s">
        <v>41</v>
      </c>
      <c r="E43" s="6">
        <v>21.2424</v>
      </c>
      <c r="F43" s="6">
        <v>81.7</v>
      </c>
      <c r="G43" s="5" t="s">
        <v>448</v>
      </c>
      <c r="H43" s="5">
        <f>AVERAGE(E87:E89)</f>
        <v>20.817128333333333</v>
      </c>
      <c r="J43" s="1" t="s">
        <v>398</v>
      </c>
      <c r="K43" s="1">
        <f t="shared" si="5"/>
        <v>14.715979666666666</v>
      </c>
      <c r="L43" s="1">
        <f>K43-K45</f>
        <v>0.14560899999999855</v>
      </c>
      <c r="M43" s="1">
        <f t="shared" si="6"/>
        <v>0.90399769550426823</v>
      </c>
      <c r="O43" s="17"/>
      <c r="P43" s="17"/>
    </row>
    <row r="44" spans="2:16" ht="15" thickBot="1" x14ac:dyDescent="0.25">
      <c r="B44" s="6" t="s">
        <v>404</v>
      </c>
      <c r="C44" s="6" t="s">
        <v>393</v>
      </c>
      <c r="D44" s="6" t="s">
        <v>42</v>
      </c>
      <c r="E44" s="6">
        <v>20.769324999999998</v>
      </c>
      <c r="F44" s="6">
        <v>81.7</v>
      </c>
      <c r="G44" s="5" t="s">
        <v>449</v>
      </c>
      <c r="H44" s="5">
        <f>AVERAGE(E90:E92)</f>
        <v>21.005375000000001</v>
      </c>
      <c r="J44" s="1" t="s">
        <v>398</v>
      </c>
      <c r="K44" s="1">
        <f>H50-H14</f>
        <v>14.778854999999998</v>
      </c>
      <c r="L44" s="1">
        <f>K44-K45</f>
        <v>0.20848433333333105</v>
      </c>
      <c r="M44" s="1">
        <f t="shared" si="6"/>
        <v>0.86544597416860602</v>
      </c>
      <c r="O44" s="17"/>
      <c r="P44" s="17"/>
    </row>
    <row r="45" spans="2:16" ht="15" thickBot="1" x14ac:dyDescent="0.25">
      <c r="B45" s="4" t="s">
        <v>404</v>
      </c>
      <c r="C45" s="4" t="s">
        <v>394</v>
      </c>
      <c r="D45" s="4" t="s">
        <v>43</v>
      </c>
      <c r="E45" s="4">
        <v>22.004892000000002</v>
      </c>
      <c r="F45" s="4">
        <v>81.400000000000006</v>
      </c>
      <c r="G45" s="5" t="s">
        <v>450</v>
      </c>
      <c r="H45" s="5">
        <f>AVERAGE(E93:E95)</f>
        <v>22.290955666666665</v>
      </c>
      <c r="J45" s="1" t="s">
        <v>471</v>
      </c>
      <c r="K45" s="10">
        <f>AVERAGE(K42:K44)</f>
        <v>14.570370666666667</v>
      </c>
      <c r="O45" s="17"/>
      <c r="P45" s="17"/>
    </row>
    <row r="46" spans="2:16" ht="15" thickBot="1" x14ac:dyDescent="0.25">
      <c r="B46" s="4" t="s">
        <v>404</v>
      </c>
      <c r="C46" s="4" t="s">
        <v>394</v>
      </c>
      <c r="D46" s="4" t="s">
        <v>44</v>
      </c>
      <c r="E46" s="4">
        <v>22.552485999999998</v>
      </c>
      <c r="F46" s="4">
        <v>81.400000000000006</v>
      </c>
      <c r="G46" s="5" t="s">
        <v>451</v>
      </c>
      <c r="H46" s="5">
        <f>AVERAGE(E96:E98)</f>
        <v>25.060810333333336</v>
      </c>
      <c r="O46" s="17"/>
      <c r="P46" s="17"/>
    </row>
    <row r="47" spans="2:16" ht="15.75" thickBot="1" x14ac:dyDescent="0.3">
      <c r="B47" s="4" t="s">
        <v>404</v>
      </c>
      <c r="C47" s="4" t="s">
        <v>394</v>
      </c>
      <c r="D47" s="4" t="s">
        <v>45</v>
      </c>
      <c r="E47" s="4">
        <v>22.655971999999998</v>
      </c>
      <c r="F47" s="4">
        <v>81.099999999999994</v>
      </c>
      <c r="G47" s="5" t="s">
        <v>452</v>
      </c>
      <c r="H47" s="5">
        <f>AVERAGE(E195:E197)</f>
        <v>24.260757000000002</v>
      </c>
      <c r="J47" s="2" t="s">
        <v>480</v>
      </c>
      <c r="K47" s="2" t="s">
        <v>482</v>
      </c>
      <c r="L47" s="2" t="s">
        <v>470</v>
      </c>
      <c r="M47" s="2" t="s">
        <v>472</v>
      </c>
      <c r="N47" s="16" t="s">
        <v>477</v>
      </c>
      <c r="O47" s="18" t="s">
        <v>473</v>
      </c>
      <c r="P47" s="19" t="s">
        <v>476</v>
      </c>
    </row>
    <row r="48" spans="2:16" x14ac:dyDescent="0.2">
      <c r="B48" s="6" t="s">
        <v>404</v>
      </c>
      <c r="C48" s="6" t="s">
        <v>395</v>
      </c>
      <c r="D48" s="6" t="s">
        <v>46</v>
      </c>
      <c r="E48" s="6">
        <v>24.660439</v>
      </c>
      <c r="F48" s="6">
        <v>81.099999999999994</v>
      </c>
      <c r="G48" s="5" t="s">
        <v>453</v>
      </c>
      <c r="H48" s="5">
        <f>AVERAGE(E198:E200)</f>
        <v>23.735579999999999</v>
      </c>
      <c r="J48" s="1" t="s">
        <v>388</v>
      </c>
      <c r="K48" s="1">
        <f>H51-H3</f>
        <v>13.544756333333336</v>
      </c>
      <c r="L48" s="1">
        <f>K48-K60</f>
        <v>-0.76247122222221897</v>
      </c>
      <c r="M48" s="1">
        <f>2^-(L48)</f>
        <v>1.6963939257506293</v>
      </c>
      <c r="N48" s="14" t="s">
        <v>387</v>
      </c>
      <c r="O48" s="20">
        <f>AVERAGE(M48:M50)</f>
        <v>1.7139219224940618</v>
      </c>
      <c r="P48" s="21">
        <f>STDEVA(M48:M50)</f>
        <v>0.1179554033516047</v>
      </c>
    </row>
    <row r="49" spans="2:16" x14ac:dyDescent="0.2">
      <c r="B49" s="6" t="s">
        <v>404</v>
      </c>
      <c r="C49" s="6" t="s">
        <v>395</v>
      </c>
      <c r="D49" s="6" t="s">
        <v>47</v>
      </c>
      <c r="E49" s="6">
        <v>27.166397</v>
      </c>
      <c r="F49" s="6">
        <v>80.5</v>
      </c>
      <c r="G49" s="5" t="s">
        <v>454</v>
      </c>
      <c r="H49" s="5">
        <f>AVERAGE(E201:E203)</f>
        <v>23.700813666666665</v>
      </c>
      <c r="J49" s="1" t="s">
        <v>389</v>
      </c>
      <c r="K49" s="1">
        <f t="shared" ref="K49:K59" si="7">H52-H4</f>
        <v>13.624014999999998</v>
      </c>
      <c r="L49" s="1">
        <f>K49-K60</f>
        <v>-0.68321255555555638</v>
      </c>
      <c r="M49" s="1">
        <f t="shared" ref="M49:M59" si="8">2^-(L49)</f>
        <v>1.605711333123562</v>
      </c>
      <c r="N49" s="14" t="s">
        <v>474</v>
      </c>
      <c r="O49" s="20">
        <f>AVERAGE(M51:M53)</f>
        <v>4.8121734868887112</v>
      </c>
      <c r="P49" s="21">
        <f>STDEVA(M51:M53)</f>
        <v>0.69145631212046976</v>
      </c>
    </row>
    <row r="50" spans="2:16" x14ac:dyDescent="0.2">
      <c r="B50" s="6" t="s">
        <v>404</v>
      </c>
      <c r="C50" s="6" t="s">
        <v>395</v>
      </c>
      <c r="D50" s="6" t="s">
        <v>48</v>
      </c>
      <c r="E50" s="6">
        <v>24.914408000000002</v>
      </c>
      <c r="F50" s="6">
        <v>81.099999999999994</v>
      </c>
      <c r="G50" s="5" t="s">
        <v>455</v>
      </c>
      <c r="H50" s="5">
        <f>AVERAGE(E204:E206)</f>
        <v>24.394895999999999</v>
      </c>
      <c r="J50" s="1" t="s">
        <v>390</v>
      </c>
      <c r="K50" s="1">
        <f t="shared" si="7"/>
        <v>13.427787999999998</v>
      </c>
      <c r="L50" s="1">
        <f>K50-K60</f>
        <v>-0.87943955555555675</v>
      </c>
      <c r="M50" s="1">
        <f t="shared" si="8"/>
        <v>1.8396605086079942</v>
      </c>
      <c r="N50" s="14" t="s">
        <v>475</v>
      </c>
      <c r="O50" s="20">
        <f>AVERAGE(M54:M56)</f>
        <v>1.8964328527617706</v>
      </c>
      <c r="P50" s="21">
        <f>STDEVA(M54:M56)</f>
        <v>0.3761365751281478</v>
      </c>
    </row>
    <row r="51" spans="2:16" ht="15" thickBot="1" x14ac:dyDescent="0.25">
      <c r="B51" s="4" t="s">
        <v>405</v>
      </c>
      <c r="C51" s="4" t="s">
        <v>388</v>
      </c>
      <c r="D51" s="4" t="s">
        <v>49</v>
      </c>
      <c r="E51" s="4">
        <v>23.218588</v>
      </c>
      <c r="F51" s="4">
        <v>81</v>
      </c>
      <c r="G51" s="3" t="s">
        <v>456</v>
      </c>
      <c r="H51" s="3">
        <f>AVERAGE(E99:E101)</f>
        <v>22.606727000000003</v>
      </c>
      <c r="J51" s="1" t="s">
        <v>391</v>
      </c>
      <c r="K51" s="1">
        <f t="shared" si="7"/>
        <v>11.835922666666667</v>
      </c>
      <c r="L51" s="1">
        <f>K51-K60</f>
        <v>-2.4713048888888878</v>
      </c>
      <c r="M51" s="1">
        <f t="shared" si="8"/>
        <v>5.545451354946958</v>
      </c>
      <c r="N51" s="15" t="s">
        <v>397</v>
      </c>
      <c r="O51" s="22">
        <f>AVERAGE(M57:M59)</f>
        <v>1.0007289500350074</v>
      </c>
      <c r="P51" s="23">
        <f>STDEVA(M57:M59)</f>
        <v>4.6853436017292659E-2</v>
      </c>
    </row>
    <row r="52" spans="2:16" x14ac:dyDescent="0.2">
      <c r="B52" s="4" t="s">
        <v>405</v>
      </c>
      <c r="C52" s="4" t="s">
        <v>388</v>
      </c>
      <c r="D52" s="4" t="s">
        <v>50</v>
      </c>
      <c r="E52" s="4">
        <v>22.851147000000001</v>
      </c>
      <c r="F52" s="4">
        <v>81.3</v>
      </c>
      <c r="G52" s="3" t="s">
        <v>457</v>
      </c>
      <c r="H52" s="3">
        <f>AVERAGE(E102:E104)</f>
        <v>22.641845</v>
      </c>
      <c r="J52" s="1" t="s">
        <v>392</v>
      </c>
      <c r="K52" s="1">
        <f t="shared" si="7"/>
        <v>12.246500000000003</v>
      </c>
      <c r="L52" s="1">
        <f>K52-K60</f>
        <v>-2.0607275555555518</v>
      </c>
      <c r="M52" s="1">
        <f t="shared" si="8"/>
        <v>4.1719664484811663</v>
      </c>
      <c r="O52" s="17"/>
      <c r="P52" s="17"/>
    </row>
    <row r="53" spans="2:16" x14ac:dyDescent="0.2">
      <c r="B53" s="4" t="s">
        <v>405</v>
      </c>
      <c r="C53" s="4" t="s">
        <v>388</v>
      </c>
      <c r="D53" s="4" t="s">
        <v>51</v>
      </c>
      <c r="E53" s="4">
        <v>22.792448</v>
      </c>
      <c r="F53" s="4">
        <v>81.5</v>
      </c>
      <c r="G53" s="3" t="s">
        <v>458</v>
      </c>
      <c r="H53" s="3">
        <f>AVERAGE(E105:E107)</f>
        <v>22.610226999999998</v>
      </c>
      <c r="J53" s="1" t="s">
        <v>393</v>
      </c>
      <c r="K53" s="1">
        <f t="shared" si="7"/>
        <v>12.068714999999999</v>
      </c>
      <c r="L53" s="1">
        <f>K53-K60</f>
        <v>-2.2385125555555554</v>
      </c>
      <c r="M53" s="1">
        <f t="shared" si="8"/>
        <v>4.7191026572380101</v>
      </c>
      <c r="O53" s="17"/>
      <c r="P53" s="17"/>
    </row>
    <row r="54" spans="2:16" x14ac:dyDescent="0.2">
      <c r="B54" s="6" t="s">
        <v>405</v>
      </c>
      <c r="C54" s="6" t="s">
        <v>389</v>
      </c>
      <c r="D54" s="6" t="s">
        <v>52</v>
      </c>
      <c r="E54" s="6">
        <v>22.529070000000001</v>
      </c>
      <c r="F54" s="6">
        <v>81.5</v>
      </c>
      <c r="G54" s="3" t="s">
        <v>459</v>
      </c>
      <c r="H54" s="3">
        <f>AVERAGE(E108:E110)</f>
        <v>20.438092333333334</v>
      </c>
      <c r="J54" s="1" t="s">
        <v>394</v>
      </c>
      <c r="K54" s="1">
        <f>H57-H9</f>
        <v>13.096401666666667</v>
      </c>
      <c r="L54" s="1">
        <f>K54-K60</f>
        <v>-1.2108258888888876</v>
      </c>
      <c r="M54" s="1">
        <f t="shared" si="8"/>
        <v>2.314701068290812</v>
      </c>
      <c r="O54" s="17"/>
      <c r="P54" s="17"/>
    </row>
    <row r="55" spans="2:16" x14ac:dyDescent="0.2">
      <c r="B55" s="6" t="s">
        <v>405</v>
      </c>
      <c r="C55" s="6" t="s">
        <v>389</v>
      </c>
      <c r="D55" s="6" t="s">
        <v>53</v>
      </c>
      <c r="E55" s="6">
        <v>22.756338</v>
      </c>
      <c r="F55" s="6">
        <v>81.5</v>
      </c>
      <c r="G55" s="3" t="s">
        <v>460</v>
      </c>
      <c r="H55" s="3">
        <f>AVERAGE(E111:E113)</f>
        <v>20.693364333333335</v>
      </c>
      <c r="J55" s="1" t="s">
        <v>395</v>
      </c>
      <c r="K55" s="1">
        <f t="shared" si="7"/>
        <v>13.641862000000001</v>
      </c>
      <c r="L55" s="1">
        <f>K55-K60</f>
        <v>-0.6653655555555531</v>
      </c>
      <c r="M55" s="1">
        <f t="shared" si="8"/>
        <v>1.5859700814427278</v>
      </c>
      <c r="O55" s="17"/>
      <c r="P55" s="17"/>
    </row>
    <row r="56" spans="2:16" x14ac:dyDescent="0.2">
      <c r="B56" s="6" t="s">
        <v>405</v>
      </c>
      <c r="C56" s="6" t="s">
        <v>389</v>
      </c>
      <c r="D56" s="6" t="s">
        <v>54</v>
      </c>
      <c r="E56" s="6">
        <v>22.502330000000001</v>
      </c>
      <c r="F56" s="6">
        <v>81.5</v>
      </c>
      <c r="G56" s="3" t="s">
        <v>461</v>
      </c>
      <c r="H56" s="3">
        <f>AVERAGE(E114:E116)</f>
        <v>20.880403666666666</v>
      </c>
      <c r="J56" s="1" t="s">
        <v>396</v>
      </c>
      <c r="K56" s="1">
        <f t="shared" si="7"/>
        <v>13.468374666666664</v>
      </c>
      <c r="L56" s="1">
        <f>K56-K60</f>
        <v>-0.83885288888889065</v>
      </c>
      <c r="M56" s="1">
        <f t="shared" si="8"/>
        <v>1.7886274085517724</v>
      </c>
    </row>
    <row r="57" spans="2:16" x14ac:dyDescent="0.2">
      <c r="B57" s="4" t="s">
        <v>405</v>
      </c>
      <c r="C57" s="4" t="s">
        <v>390</v>
      </c>
      <c r="D57" s="4" t="s">
        <v>55</v>
      </c>
      <c r="E57" s="4">
        <v>23.16675</v>
      </c>
      <c r="F57" s="4">
        <v>81.5</v>
      </c>
      <c r="G57" s="3" t="s">
        <v>462</v>
      </c>
      <c r="H57" s="3">
        <f>AVERAGE(E117:E119)</f>
        <v>22.075337333333334</v>
      </c>
      <c r="J57" s="1" t="s">
        <v>398</v>
      </c>
      <c r="K57" s="1">
        <f t="shared" si="7"/>
        <v>14.237677</v>
      </c>
      <c r="L57" s="1">
        <f>K57-K60</f>
        <v>-6.9550555555554894E-2</v>
      </c>
      <c r="M57" s="1">
        <f t="shared" si="8"/>
        <v>1.0493897151110667</v>
      </c>
    </row>
    <row r="58" spans="2:16" x14ac:dyDescent="0.2">
      <c r="B58" s="4" t="s">
        <v>405</v>
      </c>
      <c r="C58" s="4" t="s">
        <v>390</v>
      </c>
      <c r="D58" s="4" t="s">
        <v>56</v>
      </c>
      <c r="E58" s="4">
        <v>23.444541999999998</v>
      </c>
      <c r="F58" s="4">
        <v>81.8</v>
      </c>
      <c r="G58" s="3" t="s">
        <v>463</v>
      </c>
      <c r="H58" s="3">
        <f>AVERAGE(E120:E122)</f>
        <v>25.131213666666667</v>
      </c>
      <c r="J58" s="1" t="s">
        <v>398</v>
      </c>
      <c r="K58" s="1">
        <f t="shared" si="7"/>
        <v>14.372264666666663</v>
      </c>
      <c r="L58" s="1">
        <f>K58-K60</f>
        <v>6.5037111111108104E-2</v>
      </c>
      <c r="M58" s="1">
        <f t="shared" si="8"/>
        <v>0.95592072768693037</v>
      </c>
    </row>
    <row r="59" spans="2:16" ht="15" thickBot="1" x14ac:dyDescent="0.25">
      <c r="B59" s="4" t="s">
        <v>405</v>
      </c>
      <c r="C59" s="4" t="s">
        <v>390</v>
      </c>
      <c r="D59" s="4" t="s">
        <v>57</v>
      </c>
      <c r="E59" s="4">
        <v>22.867343999999999</v>
      </c>
      <c r="F59" s="4">
        <v>81.7</v>
      </c>
      <c r="G59" s="3" t="s">
        <v>464</v>
      </c>
      <c r="H59" s="3">
        <f>AVERAGE(E219:E221)</f>
        <v>24.30203333333333</v>
      </c>
      <c r="J59" s="1" t="s">
        <v>398</v>
      </c>
      <c r="K59" s="1">
        <f t="shared" si="7"/>
        <v>14.311740999999996</v>
      </c>
      <c r="L59" s="1">
        <f>K59-K60</f>
        <v>4.5134444444414612E-3</v>
      </c>
      <c r="M59" s="1">
        <f t="shared" si="8"/>
        <v>0.99687640730702487</v>
      </c>
    </row>
    <row r="60" spans="2:16" ht="15" thickBot="1" x14ac:dyDescent="0.25">
      <c r="B60" s="6" t="s">
        <v>405</v>
      </c>
      <c r="C60" s="6" t="s">
        <v>391</v>
      </c>
      <c r="D60" s="6" t="s">
        <v>58</v>
      </c>
      <c r="E60" s="6">
        <v>20.634556</v>
      </c>
      <c r="F60" s="6">
        <v>81.7</v>
      </c>
      <c r="G60" s="3" t="s">
        <v>465</v>
      </c>
      <c r="H60" s="3">
        <f>AVERAGE(E222:E224)</f>
        <v>23.756979666666666</v>
      </c>
      <c r="J60" s="1" t="s">
        <v>471</v>
      </c>
      <c r="K60" s="10">
        <f>AVERAGE(K57:K59)</f>
        <v>14.307227555555555</v>
      </c>
    </row>
    <row r="61" spans="2:16" x14ac:dyDescent="0.2">
      <c r="B61" s="6" t="s">
        <v>405</v>
      </c>
      <c r="C61" s="6" t="s">
        <v>391</v>
      </c>
      <c r="D61" s="6" t="s">
        <v>59</v>
      </c>
      <c r="E61" s="6">
        <v>20.819980000000001</v>
      </c>
      <c r="F61" s="6">
        <v>82</v>
      </c>
      <c r="G61" s="3" t="s">
        <v>466</v>
      </c>
      <c r="H61" s="3">
        <f>AVERAGE(E225:E227)</f>
        <v>23.357098666666662</v>
      </c>
    </row>
    <row r="62" spans="2:16" x14ac:dyDescent="0.2">
      <c r="B62" s="6" t="s">
        <v>405</v>
      </c>
      <c r="C62" s="6" t="s">
        <v>391</v>
      </c>
      <c r="D62" s="6" t="s">
        <v>60</v>
      </c>
      <c r="E62" s="6">
        <v>20.463884</v>
      </c>
      <c r="F62" s="6">
        <v>62.4</v>
      </c>
      <c r="G62" s="3" t="s">
        <v>467</v>
      </c>
      <c r="H62" s="3">
        <f>AVERAGE(E228:E230)</f>
        <v>23.927781999999997</v>
      </c>
    </row>
    <row r="63" spans="2:16" ht="15" thickBot="1" x14ac:dyDescent="0.25">
      <c r="B63" s="4" t="s">
        <v>405</v>
      </c>
      <c r="C63" s="4" t="s">
        <v>392</v>
      </c>
      <c r="D63" s="4" t="s">
        <v>61</v>
      </c>
      <c r="E63" s="4">
        <v>20.333193000000001</v>
      </c>
      <c r="F63" s="4">
        <v>81.7</v>
      </c>
    </row>
    <row r="64" spans="2:16" ht="21" thickBot="1" x14ac:dyDescent="0.35">
      <c r="B64" s="4" t="s">
        <v>405</v>
      </c>
      <c r="C64" s="4" t="s">
        <v>392</v>
      </c>
      <c r="D64" s="4" t="s">
        <v>62</v>
      </c>
      <c r="E64" s="4">
        <v>20.569077</v>
      </c>
      <c r="F64" s="4">
        <v>81.7</v>
      </c>
      <c r="G64" s="89" t="s">
        <v>487</v>
      </c>
      <c r="H64" s="40"/>
      <c r="I64" s="40"/>
      <c r="J64" s="101" t="s">
        <v>500</v>
      </c>
      <c r="K64" s="102"/>
      <c r="L64" s="103"/>
      <c r="M64" s="101" t="s">
        <v>506</v>
      </c>
      <c r="N64" s="102"/>
      <c r="O64" s="103"/>
    </row>
    <row r="65" spans="2:16" ht="15.75" thickBot="1" x14ac:dyDescent="0.3">
      <c r="B65" s="4" t="s">
        <v>405</v>
      </c>
      <c r="C65" s="4" t="s">
        <v>392</v>
      </c>
      <c r="D65" s="4" t="s">
        <v>63</v>
      </c>
      <c r="E65" s="4">
        <v>20.628990000000002</v>
      </c>
      <c r="F65" s="4">
        <v>81.7</v>
      </c>
      <c r="G65" s="39" t="s">
        <v>491</v>
      </c>
      <c r="H65" s="39" t="s">
        <v>488</v>
      </c>
      <c r="I65" s="39" t="s">
        <v>489</v>
      </c>
      <c r="J65" s="55" t="s">
        <v>498</v>
      </c>
      <c r="K65" s="56" t="s">
        <v>499</v>
      </c>
      <c r="L65" s="57" t="s">
        <v>503</v>
      </c>
      <c r="M65" s="55" t="s">
        <v>498</v>
      </c>
      <c r="N65" s="56" t="s">
        <v>499</v>
      </c>
      <c r="O65" s="57" t="s">
        <v>503</v>
      </c>
    </row>
    <row r="66" spans="2:16" x14ac:dyDescent="0.2">
      <c r="B66" s="6" t="s">
        <v>405</v>
      </c>
      <c r="C66" s="6" t="s">
        <v>393</v>
      </c>
      <c r="D66" s="6" t="s">
        <v>64</v>
      </c>
      <c r="E66" s="6">
        <v>21.653269000000002</v>
      </c>
      <c r="F66" s="6">
        <v>81.7</v>
      </c>
      <c r="G66" s="41" t="s">
        <v>408</v>
      </c>
      <c r="H66" s="42">
        <f>AVERAGE(E135:E137)</f>
        <v>23.276624333333334</v>
      </c>
      <c r="I66" s="42">
        <f t="shared" ref="I66:I77" si="9">H66+J130</f>
        <v>26.381631858094309</v>
      </c>
      <c r="J66" s="51">
        <f>H66-H3</f>
        <v>14.214653666666667</v>
      </c>
      <c r="K66" s="36">
        <f>2^J66</f>
        <v>19012.408267162547</v>
      </c>
      <c r="L66" s="53">
        <f>100/K66</f>
        <v>5.2597229448683733E-3</v>
      </c>
      <c r="M66" s="51">
        <f t="shared" ref="M66:M97" si="10">I66-H3</f>
        <v>17.319661191427642</v>
      </c>
      <c r="N66" s="36">
        <f>2^M66</f>
        <v>163582.76073066678</v>
      </c>
      <c r="O66" s="53">
        <f>100/N66</f>
        <v>6.1131136039846196E-4</v>
      </c>
    </row>
    <row r="67" spans="2:16" x14ac:dyDescent="0.2">
      <c r="B67" s="6" t="s">
        <v>405</v>
      </c>
      <c r="C67" s="6" t="s">
        <v>393</v>
      </c>
      <c r="D67" s="6" t="s">
        <v>65</v>
      </c>
      <c r="E67" s="6">
        <v>21.075188000000001</v>
      </c>
      <c r="F67" s="6">
        <v>81.7</v>
      </c>
      <c r="G67" s="41" t="s">
        <v>409</v>
      </c>
      <c r="H67" s="42">
        <f>AVERAGE(E138:E140)</f>
        <v>24.439415666666665</v>
      </c>
      <c r="I67" s="42">
        <f t="shared" si="9"/>
        <v>27.283399510714993</v>
      </c>
      <c r="J67" s="51">
        <f t="shared" ref="J67:J125" si="11">H67-H4</f>
        <v>15.421585666666664</v>
      </c>
      <c r="K67" s="36">
        <f t="shared" ref="K67:K125" si="12">2^J67</f>
        <v>43889.422496167776</v>
      </c>
      <c r="L67" s="53">
        <f t="shared" ref="L67:L125" si="13">100/K67</f>
        <v>2.2784533109026792E-3</v>
      </c>
      <c r="M67" s="51">
        <f t="shared" si="10"/>
        <v>18.26556951071499</v>
      </c>
      <c r="N67" s="36">
        <f t="shared" ref="N67:N125" si="14">2^M67</f>
        <v>315126.05352248473</v>
      </c>
      <c r="O67" s="53">
        <f t="shared" ref="O67:O125" si="15">100/N67</f>
        <v>3.1733333020928672E-4</v>
      </c>
    </row>
    <row r="68" spans="2:16" x14ac:dyDescent="0.2">
      <c r="B68" s="6" t="s">
        <v>405</v>
      </c>
      <c r="C68" s="6" t="s">
        <v>393</v>
      </c>
      <c r="D68" s="6" t="s">
        <v>66</v>
      </c>
      <c r="E68" s="6">
        <v>20.819485</v>
      </c>
      <c r="F68" s="6">
        <v>81.7</v>
      </c>
      <c r="G68" s="41" t="s">
        <v>410</v>
      </c>
      <c r="H68" s="42">
        <f>AVERAGE(E141:E143)</f>
        <v>24.575199999999999</v>
      </c>
      <c r="I68" s="42">
        <f t="shared" si="9"/>
        <v>26.771807044094817</v>
      </c>
      <c r="J68" s="51">
        <f t="shared" si="11"/>
        <v>15.392760999999998</v>
      </c>
      <c r="K68" s="36">
        <f t="shared" si="12"/>
        <v>43021.225457699533</v>
      </c>
      <c r="L68" s="53">
        <f t="shared" si="13"/>
        <v>2.324434019163974E-3</v>
      </c>
      <c r="M68" s="51">
        <f t="shared" si="10"/>
        <v>17.589368044094819</v>
      </c>
      <c r="N68" s="36">
        <f t="shared" si="14"/>
        <v>197209.29749809502</v>
      </c>
      <c r="O68" s="53">
        <f t="shared" si="15"/>
        <v>5.0707548411081367E-4</v>
      </c>
      <c r="P68" s="24"/>
    </row>
    <row r="69" spans="2:16" x14ac:dyDescent="0.2">
      <c r="B69" s="4" t="s">
        <v>405</v>
      </c>
      <c r="C69" s="4" t="s">
        <v>394</v>
      </c>
      <c r="D69" s="4" t="s">
        <v>67</v>
      </c>
      <c r="E69" s="4">
        <v>22.354310999999999</v>
      </c>
      <c r="F69" s="4">
        <v>81.400000000000006</v>
      </c>
      <c r="G69" s="41" t="s">
        <v>411</v>
      </c>
      <c r="H69" s="42">
        <f>AVERAGE(E144:E146)</f>
        <v>24.287042</v>
      </c>
      <c r="I69" s="42">
        <f t="shared" si="9"/>
        <v>27.766272561206335</v>
      </c>
      <c r="J69" s="51">
        <f t="shared" si="11"/>
        <v>15.684872333333333</v>
      </c>
      <c r="K69" s="36">
        <f t="shared" si="12"/>
        <v>52676.516883814802</v>
      </c>
      <c r="L69" s="53">
        <f t="shared" si="13"/>
        <v>1.8983791244315479E-3</v>
      </c>
      <c r="M69" s="51">
        <f t="shared" si="10"/>
        <v>19.164102894539667</v>
      </c>
      <c r="N69" s="36">
        <f t="shared" si="14"/>
        <v>587448.51628830109</v>
      </c>
      <c r="O69" s="53">
        <f t="shared" si="15"/>
        <v>1.7022768332420669E-4</v>
      </c>
    </row>
    <row r="70" spans="2:16" x14ac:dyDescent="0.2">
      <c r="B70" s="4" t="s">
        <v>405</v>
      </c>
      <c r="C70" s="4" t="s">
        <v>394</v>
      </c>
      <c r="D70" s="4" t="s">
        <v>68</v>
      </c>
      <c r="E70" s="4">
        <v>22.307601999999999</v>
      </c>
      <c r="F70" s="4">
        <v>81.400000000000006</v>
      </c>
      <c r="G70" s="41" t="s">
        <v>412</v>
      </c>
      <c r="H70" s="42">
        <f>AVERAGE(E243:E245)</f>
        <v>24.509530333333334</v>
      </c>
      <c r="I70" s="42">
        <f t="shared" si="9"/>
        <v>28.44913305368938</v>
      </c>
      <c r="J70" s="51">
        <f t="shared" si="11"/>
        <v>16.062666</v>
      </c>
      <c r="K70" s="36">
        <f t="shared" si="12"/>
        <v>68445.401646464423</v>
      </c>
      <c r="L70" s="53">
        <f t="shared" si="13"/>
        <v>1.4610185285568492E-3</v>
      </c>
      <c r="M70" s="51">
        <f t="shared" si="10"/>
        <v>20.002268720356049</v>
      </c>
      <c r="N70" s="36">
        <f t="shared" si="14"/>
        <v>1050226.2428633538</v>
      </c>
      <c r="O70" s="53">
        <f t="shared" si="15"/>
        <v>9.521757876413218E-5</v>
      </c>
    </row>
    <row r="71" spans="2:16" x14ac:dyDescent="0.2">
      <c r="B71" s="4" t="s">
        <v>405</v>
      </c>
      <c r="C71" s="4" t="s">
        <v>394</v>
      </c>
      <c r="D71" s="4" t="s">
        <v>69</v>
      </c>
      <c r="E71" s="4">
        <v>22.553888000000001</v>
      </c>
      <c r="F71" s="4">
        <v>81.400000000000006</v>
      </c>
      <c r="G71" s="41" t="s">
        <v>413</v>
      </c>
      <c r="H71" s="42">
        <f>AVERAGE(E246:E248)</f>
        <v>23.369827000000001</v>
      </c>
      <c r="I71" s="42">
        <f t="shared" si="9"/>
        <v>27.519086365499625</v>
      </c>
      <c r="J71" s="51">
        <f t="shared" si="11"/>
        <v>14.558138333333334</v>
      </c>
      <c r="K71" s="36">
        <f t="shared" si="12"/>
        <v>24123.277868054443</v>
      </c>
      <c r="L71" s="53">
        <f t="shared" si="13"/>
        <v>4.1453736323464677E-3</v>
      </c>
      <c r="M71" s="51">
        <f t="shared" si="10"/>
        <v>18.707397698832956</v>
      </c>
      <c r="N71" s="36">
        <f t="shared" si="14"/>
        <v>428043.44249075808</v>
      </c>
      <c r="O71" s="53">
        <f t="shared" si="15"/>
        <v>2.3362114699878648E-4</v>
      </c>
    </row>
    <row r="72" spans="2:16" x14ac:dyDescent="0.2">
      <c r="B72" s="6" t="s">
        <v>405</v>
      </c>
      <c r="C72" s="6" t="s">
        <v>395</v>
      </c>
      <c r="D72" s="6" t="s">
        <v>70</v>
      </c>
      <c r="E72" s="6">
        <v>25.294073000000001</v>
      </c>
      <c r="F72" s="6">
        <v>81.099999999999994</v>
      </c>
      <c r="G72" s="41" t="s">
        <v>414</v>
      </c>
      <c r="H72" s="42">
        <f>AVERAGE(E249:E251)</f>
        <v>23.586761333333332</v>
      </c>
      <c r="I72" s="42">
        <f t="shared" si="9"/>
        <v>26.045143337489346</v>
      </c>
      <c r="J72" s="51">
        <f t="shared" si="11"/>
        <v>14.607825666666665</v>
      </c>
      <c r="K72" s="36">
        <f t="shared" si="12"/>
        <v>24968.571549293989</v>
      </c>
      <c r="L72" s="53">
        <f t="shared" si="13"/>
        <v>4.005034881654157E-3</v>
      </c>
      <c r="M72" s="51">
        <f t="shared" si="10"/>
        <v>17.066207670822678</v>
      </c>
      <c r="N72" s="36">
        <f t="shared" si="14"/>
        <v>137227.26923491966</v>
      </c>
      <c r="O72" s="53">
        <f t="shared" si="15"/>
        <v>7.2871813712775831E-4</v>
      </c>
    </row>
    <row r="73" spans="2:16" x14ac:dyDescent="0.2">
      <c r="B73" s="6" t="s">
        <v>405</v>
      </c>
      <c r="C73" s="6" t="s">
        <v>395</v>
      </c>
      <c r="D73" s="6" t="s">
        <v>71</v>
      </c>
      <c r="E73" s="6">
        <v>25.621155000000002</v>
      </c>
      <c r="F73" s="6">
        <v>81.099999999999994</v>
      </c>
      <c r="G73" s="41" t="s">
        <v>415</v>
      </c>
      <c r="H73" s="42">
        <f>AVERAGE(E252:E254)</f>
        <v>25.705927666666668</v>
      </c>
      <c r="I73" s="42">
        <f t="shared" si="9"/>
        <v>26.610508101587985</v>
      </c>
      <c r="J73" s="51">
        <f t="shared" si="11"/>
        <v>14.216576000000002</v>
      </c>
      <c r="K73" s="36">
        <f t="shared" si="12"/>
        <v>19037.758424637057</v>
      </c>
      <c r="L73" s="53">
        <f t="shared" si="13"/>
        <v>5.252719241913925E-3</v>
      </c>
      <c r="M73" s="51">
        <f t="shared" si="10"/>
        <v>15.121156434921319</v>
      </c>
      <c r="N73" s="36">
        <f t="shared" si="14"/>
        <v>35638.683770920601</v>
      </c>
      <c r="O73" s="53">
        <f t="shared" si="15"/>
        <v>2.8059397659796585E-3</v>
      </c>
    </row>
    <row r="74" spans="2:16" x14ac:dyDescent="0.2">
      <c r="B74" s="6" t="s">
        <v>405</v>
      </c>
      <c r="C74" s="6" t="s">
        <v>395</v>
      </c>
      <c r="D74" s="6" t="s">
        <v>72</v>
      </c>
      <c r="E74" s="6">
        <v>25.880037000000002</v>
      </c>
      <c r="F74" s="6">
        <v>81.099999999999994</v>
      </c>
      <c r="G74" s="41" t="s">
        <v>416</v>
      </c>
      <c r="H74" s="42">
        <f>AVERAGE(E255:E257)</f>
        <v>24.982502666666665</v>
      </c>
      <c r="I74" s="42">
        <f t="shared" si="9"/>
        <v>27.033526669691131</v>
      </c>
      <c r="J74" s="51">
        <f t="shared" si="11"/>
        <v>14.148843999999999</v>
      </c>
      <c r="K74" s="36">
        <f t="shared" si="12"/>
        <v>18164.625480201419</v>
      </c>
      <c r="L74" s="53">
        <f t="shared" si="13"/>
        <v>5.5052057147555976E-3</v>
      </c>
      <c r="M74" s="51">
        <f t="shared" si="10"/>
        <v>16.199868003024463</v>
      </c>
      <c r="N74" s="36">
        <f t="shared" si="14"/>
        <v>75274.207989954564</v>
      </c>
      <c r="O74" s="53">
        <f t="shared" si="15"/>
        <v>1.3284762825182448E-3</v>
      </c>
    </row>
    <row r="75" spans="2:16" x14ac:dyDescent="0.2">
      <c r="B75" s="4" t="s">
        <v>406</v>
      </c>
      <c r="C75" s="4" t="s">
        <v>388</v>
      </c>
      <c r="D75" s="4" t="s">
        <v>73</v>
      </c>
      <c r="E75" s="4">
        <v>23.392021</v>
      </c>
      <c r="F75" s="4">
        <v>84</v>
      </c>
      <c r="G75" s="41" t="s">
        <v>417</v>
      </c>
      <c r="H75" s="42">
        <f>AVERAGE(E258:E260)</f>
        <v>24.604412333333332</v>
      </c>
      <c r="I75" s="42">
        <f t="shared" si="9"/>
        <v>27.908339169814028</v>
      </c>
      <c r="J75" s="51">
        <f t="shared" si="11"/>
        <v>15.085109666666666</v>
      </c>
      <c r="K75" s="36">
        <f t="shared" si="12"/>
        <v>34759.258038625485</v>
      </c>
      <c r="L75" s="53">
        <f t="shared" si="13"/>
        <v>2.8769313743370797E-3</v>
      </c>
      <c r="M75" s="51">
        <f t="shared" si="10"/>
        <v>18.389036503147359</v>
      </c>
      <c r="N75" s="36">
        <f t="shared" si="14"/>
        <v>343282.43238946458</v>
      </c>
      <c r="O75" s="53">
        <f t="shared" si="15"/>
        <v>2.9130532344441936E-4</v>
      </c>
    </row>
    <row r="76" spans="2:16" x14ac:dyDescent="0.2">
      <c r="B76" s="4" t="s">
        <v>406</v>
      </c>
      <c r="C76" s="4" t="s">
        <v>388</v>
      </c>
      <c r="D76" s="4" t="s">
        <v>74</v>
      </c>
      <c r="E76" s="4">
        <v>22.694105</v>
      </c>
      <c r="F76" s="4">
        <v>84.8</v>
      </c>
      <c r="G76" s="41" t="s">
        <v>418</v>
      </c>
      <c r="H76" s="42">
        <f>AVERAGE(E261:E263)</f>
        <v>23.446182666666669</v>
      </c>
      <c r="I76" s="42">
        <f t="shared" si="9"/>
        <v>27.558215502900484</v>
      </c>
      <c r="J76" s="51">
        <f t="shared" si="11"/>
        <v>14.46134866666667</v>
      </c>
      <c r="K76" s="36">
        <f t="shared" si="12"/>
        <v>22557.95502377957</v>
      </c>
      <c r="L76" s="53">
        <f t="shared" si="13"/>
        <v>4.4330259500289168E-3</v>
      </c>
      <c r="M76" s="51">
        <f t="shared" si="10"/>
        <v>18.573381502900485</v>
      </c>
      <c r="N76" s="36">
        <f t="shared" si="14"/>
        <v>390072.15827119548</v>
      </c>
      <c r="O76" s="53">
        <f t="shared" si="15"/>
        <v>2.5636282385085163E-4</v>
      </c>
    </row>
    <row r="77" spans="2:16" x14ac:dyDescent="0.2">
      <c r="B77" s="4" t="s">
        <v>406</v>
      </c>
      <c r="C77" s="4" t="s">
        <v>388</v>
      </c>
      <c r="D77" s="4" t="s">
        <v>75</v>
      </c>
      <c r="E77" s="4">
        <v>23.176404999999999</v>
      </c>
      <c r="F77" s="4">
        <v>84.8</v>
      </c>
      <c r="G77" s="41" t="s">
        <v>419</v>
      </c>
      <c r="H77" s="42">
        <f>AVERAGE(E264:E266)</f>
        <v>23.275509999999997</v>
      </c>
      <c r="I77" s="42">
        <f t="shared" si="9"/>
        <v>28.004083602559362</v>
      </c>
      <c r="J77" s="51">
        <f t="shared" si="11"/>
        <v>13.659468999999996</v>
      </c>
      <c r="K77" s="36">
        <f t="shared" si="12"/>
        <v>12939.273533092703</v>
      </c>
      <c r="L77" s="53">
        <f t="shared" si="13"/>
        <v>7.7284091525112331E-3</v>
      </c>
      <c r="M77" s="51">
        <f t="shared" si="10"/>
        <v>18.388042602559359</v>
      </c>
      <c r="N77" s="36">
        <f t="shared" si="14"/>
        <v>343046.01990935317</v>
      </c>
      <c r="O77" s="53">
        <f t="shared" si="15"/>
        <v>2.9150607847432277E-4</v>
      </c>
    </row>
    <row r="78" spans="2:16" x14ac:dyDescent="0.2">
      <c r="B78" s="6" t="s">
        <v>406</v>
      </c>
      <c r="C78" s="6" t="s">
        <v>389</v>
      </c>
      <c r="D78" s="6" t="s">
        <v>76</v>
      </c>
      <c r="E78" s="6">
        <v>22.302979000000001</v>
      </c>
      <c r="F78" s="6">
        <v>84.8</v>
      </c>
      <c r="G78" s="43" t="s">
        <v>420</v>
      </c>
      <c r="H78" s="44">
        <f>AVERAGE(E159:E161)</f>
        <v>24.763446000000002</v>
      </c>
      <c r="I78" s="44">
        <f t="shared" ref="I78:I89" si="16">H78+J130</f>
        <v>27.868453524760977</v>
      </c>
      <c r="J78" s="51">
        <f t="shared" si="11"/>
        <v>1.9889993333333358</v>
      </c>
      <c r="K78" s="36">
        <f t="shared" si="12"/>
        <v>3.9696156643909197</v>
      </c>
      <c r="L78" s="53">
        <f t="shared" si="13"/>
        <v>25.191355651137968</v>
      </c>
      <c r="M78" s="51">
        <f t="shared" si="10"/>
        <v>5.0940068580943105</v>
      </c>
      <c r="N78" s="36">
        <f t="shared" si="14"/>
        <v>34.15457317641949</v>
      </c>
      <c r="O78" s="53">
        <f t="shared" si="15"/>
        <v>2.9278656033400696</v>
      </c>
    </row>
    <row r="79" spans="2:16" x14ac:dyDescent="0.2">
      <c r="B79" s="6" t="s">
        <v>406</v>
      </c>
      <c r="C79" s="6" t="s">
        <v>389</v>
      </c>
      <c r="D79" s="6" t="s">
        <v>77</v>
      </c>
      <c r="E79" s="6">
        <v>22.610040000000001</v>
      </c>
      <c r="F79" s="6">
        <v>84.8</v>
      </c>
      <c r="G79" s="43" t="s">
        <v>421</v>
      </c>
      <c r="H79" s="44">
        <f>AVERAGE(E162:E164)</f>
        <v>25.615618666666666</v>
      </c>
      <c r="I79" s="44">
        <f t="shared" si="16"/>
        <v>28.459602510714994</v>
      </c>
      <c r="J79" s="51">
        <f t="shared" si="11"/>
        <v>2.7547653333333315</v>
      </c>
      <c r="K79" s="36">
        <f t="shared" si="12"/>
        <v>6.7494284275849052</v>
      </c>
      <c r="L79" s="53">
        <f t="shared" si="13"/>
        <v>14.816069400973293</v>
      </c>
      <c r="M79" s="51">
        <f t="shared" si="10"/>
        <v>5.5987491773816593</v>
      </c>
      <c r="N79" s="36">
        <f t="shared" si="14"/>
        <v>48.46089611005965</v>
      </c>
      <c r="O79" s="53">
        <f t="shared" si="15"/>
        <v>2.0635194151773377</v>
      </c>
    </row>
    <row r="80" spans="2:16" x14ac:dyDescent="0.2">
      <c r="B80" s="6" t="s">
        <v>406</v>
      </c>
      <c r="C80" s="6" t="s">
        <v>389</v>
      </c>
      <c r="D80" s="6" t="s">
        <v>78</v>
      </c>
      <c r="E80" s="6">
        <v>22.418189999999999</v>
      </c>
      <c r="F80" s="6">
        <v>84.8</v>
      </c>
      <c r="G80" s="43" t="s">
        <v>422</v>
      </c>
      <c r="H80" s="44">
        <f>AVERAGE(E165:E167)</f>
        <v>25.578728333333334</v>
      </c>
      <c r="I80" s="44">
        <f t="shared" si="16"/>
        <v>27.775335377428153</v>
      </c>
      <c r="J80" s="51">
        <f t="shared" si="11"/>
        <v>2.7168549999999989</v>
      </c>
      <c r="K80" s="36">
        <f t="shared" si="12"/>
        <v>6.5743806982025443</v>
      </c>
      <c r="L80" s="53">
        <f t="shared" si="13"/>
        <v>15.210558163651871</v>
      </c>
      <c r="M80" s="51">
        <f t="shared" si="10"/>
        <v>4.9134620440948176</v>
      </c>
      <c r="N80" s="36">
        <f t="shared" si="14"/>
        <v>30.136961120560482</v>
      </c>
      <c r="O80" s="53">
        <f t="shared" si="15"/>
        <v>3.3181845906744898</v>
      </c>
    </row>
    <row r="81" spans="2:15" x14ac:dyDescent="0.2">
      <c r="B81" s="4" t="s">
        <v>406</v>
      </c>
      <c r="C81" s="4" t="s">
        <v>390</v>
      </c>
      <c r="D81" s="4" t="s">
        <v>79</v>
      </c>
      <c r="E81" s="4">
        <v>22.316416</v>
      </c>
      <c r="F81" s="4">
        <v>85</v>
      </c>
      <c r="G81" s="43" t="s">
        <v>423</v>
      </c>
      <c r="H81" s="44">
        <f>AVERAGE(E168:E170)</f>
        <v>25.673118666666667</v>
      </c>
      <c r="I81" s="44">
        <f t="shared" si="16"/>
        <v>29.152349227873003</v>
      </c>
      <c r="J81" s="51">
        <f t="shared" si="11"/>
        <v>4.81367366666667</v>
      </c>
      <c r="K81" s="36">
        <f t="shared" si="12"/>
        <v>28.122903912329686</v>
      </c>
      <c r="L81" s="53">
        <f t="shared" si="13"/>
        <v>3.5558205621915824</v>
      </c>
      <c r="M81" s="51">
        <f t="shared" si="10"/>
        <v>8.2929042278730059</v>
      </c>
      <c r="N81" s="36">
        <f t="shared" si="14"/>
        <v>313.62662443030052</v>
      </c>
      <c r="O81" s="53">
        <f t="shared" si="15"/>
        <v>0.31885048082779627</v>
      </c>
    </row>
    <row r="82" spans="2:15" x14ac:dyDescent="0.2">
      <c r="B82" s="4" t="s">
        <v>406</v>
      </c>
      <c r="C82" s="4" t="s">
        <v>390</v>
      </c>
      <c r="D82" s="4" t="s">
        <v>80</v>
      </c>
      <c r="E82" s="4">
        <v>22.755082999999999</v>
      </c>
      <c r="F82" s="4">
        <v>85</v>
      </c>
      <c r="G82" s="43" t="s">
        <v>424</v>
      </c>
      <c r="H82" s="44">
        <f>AVERAGE(E267:E269)</f>
        <v>25.641953666666666</v>
      </c>
      <c r="I82" s="44">
        <f t="shared" si="16"/>
        <v>29.581556387022708</v>
      </c>
      <c r="J82" s="51">
        <f t="shared" si="11"/>
        <v>5.0289199999999994</v>
      </c>
      <c r="K82" s="36">
        <f t="shared" si="12"/>
        <v>32.647938659624494</v>
      </c>
      <c r="L82" s="53">
        <f t="shared" si="13"/>
        <v>3.0629805159389556</v>
      </c>
      <c r="M82" s="51">
        <f t="shared" si="10"/>
        <v>8.9685227203560416</v>
      </c>
      <c r="N82" s="36">
        <f t="shared" si="14"/>
        <v>500.9499707932776</v>
      </c>
      <c r="O82" s="53">
        <f t="shared" si="15"/>
        <v>0.19962073226922311</v>
      </c>
    </row>
    <row r="83" spans="2:15" x14ac:dyDescent="0.2">
      <c r="B83" s="4" t="s">
        <v>406</v>
      </c>
      <c r="C83" s="4" t="s">
        <v>390</v>
      </c>
      <c r="D83" s="4" t="s">
        <v>81</v>
      </c>
      <c r="E83" s="4">
        <v>21.358757000000001</v>
      </c>
      <c r="F83" s="4">
        <v>85</v>
      </c>
      <c r="G83" s="43" t="s">
        <v>425</v>
      </c>
      <c r="H83" s="44">
        <f>AVERAGE(E270:E272)</f>
        <v>24.797323666666667</v>
      </c>
      <c r="I83" s="44">
        <f t="shared" si="16"/>
        <v>28.946583032166291</v>
      </c>
      <c r="J83" s="51">
        <f t="shared" si="11"/>
        <v>3.8356853333333376</v>
      </c>
      <c r="K83" s="36">
        <f t="shared" si="12"/>
        <v>14.27763710403929</v>
      </c>
      <c r="L83" s="53">
        <f t="shared" si="13"/>
        <v>7.003960058048329</v>
      </c>
      <c r="M83" s="51">
        <f t="shared" si="10"/>
        <v>7.9849446988329618</v>
      </c>
      <c r="N83" s="36">
        <f t="shared" si="14"/>
        <v>253.34239277407337</v>
      </c>
      <c r="O83" s="53">
        <f t="shared" si="15"/>
        <v>0.39472272644546458</v>
      </c>
    </row>
    <row r="84" spans="2:15" x14ac:dyDescent="0.2">
      <c r="B84" s="6" t="s">
        <v>406</v>
      </c>
      <c r="C84" s="6" t="s">
        <v>391</v>
      </c>
      <c r="D84" s="6" t="s">
        <v>82</v>
      </c>
      <c r="E84" s="6">
        <v>20.969018999999999</v>
      </c>
      <c r="F84" s="6">
        <v>85.3</v>
      </c>
      <c r="G84" s="43" t="s">
        <v>426</v>
      </c>
      <c r="H84" s="44">
        <f>AVERAGE(E273:E275)</f>
        <v>24.603926666666666</v>
      </c>
      <c r="I84" s="44">
        <f t="shared" si="16"/>
        <v>27.062308670822681</v>
      </c>
      <c r="J84" s="51">
        <f t="shared" si="11"/>
        <v>2.1994766666666692</v>
      </c>
      <c r="K84" s="36">
        <f t="shared" si="12"/>
        <v>4.5931269746142105</v>
      </c>
      <c r="L84" s="53">
        <f t="shared" si="13"/>
        <v>21.771660255135725</v>
      </c>
      <c r="M84" s="51">
        <f t="shared" si="10"/>
        <v>4.6578586708226837</v>
      </c>
      <c r="N84" s="36">
        <f t="shared" si="14"/>
        <v>25.243825852479731</v>
      </c>
      <c r="O84" s="53">
        <f t="shared" si="15"/>
        <v>3.9613646752430309</v>
      </c>
    </row>
    <row r="85" spans="2:15" x14ac:dyDescent="0.2">
      <c r="B85" s="6" t="s">
        <v>406</v>
      </c>
      <c r="C85" s="6" t="s">
        <v>391</v>
      </c>
      <c r="D85" s="6" t="s">
        <v>83</v>
      </c>
      <c r="E85" s="6">
        <v>20.887861000000001</v>
      </c>
      <c r="F85" s="6">
        <v>85.3</v>
      </c>
      <c r="G85" s="43" t="s">
        <v>427</v>
      </c>
      <c r="H85" s="44">
        <f>AVERAGE(E276:E278)</f>
        <v>26.779293666666664</v>
      </c>
      <c r="I85" s="44">
        <f t="shared" si="16"/>
        <v>27.683874101587982</v>
      </c>
      <c r="J85" s="51">
        <f t="shared" si="11"/>
        <v>1.198878999999998</v>
      </c>
      <c r="K85" s="36">
        <f t="shared" si="12"/>
        <v>2.2956122847766225</v>
      </c>
      <c r="L85" s="53">
        <f t="shared" si="13"/>
        <v>43.561362980652731</v>
      </c>
      <c r="M85" s="51">
        <f t="shared" si="10"/>
        <v>2.1034594349213158</v>
      </c>
      <c r="N85" s="36">
        <f t="shared" si="14"/>
        <v>4.2973861971018383</v>
      </c>
      <c r="O85" s="53">
        <f t="shared" si="15"/>
        <v>23.269958857186282</v>
      </c>
    </row>
    <row r="86" spans="2:15" x14ac:dyDescent="0.2">
      <c r="B86" s="6" t="s">
        <v>406</v>
      </c>
      <c r="C86" s="6" t="s">
        <v>391</v>
      </c>
      <c r="D86" s="6" t="s">
        <v>84</v>
      </c>
      <c r="E86" s="6">
        <v>20.825790000000001</v>
      </c>
      <c r="F86" s="6">
        <v>85.3</v>
      </c>
      <c r="G86" s="43" t="s">
        <v>428</v>
      </c>
      <c r="H86" s="44">
        <f>AVERAGE(E279:E281)</f>
        <v>25.840411</v>
      </c>
      <c r="I86" s="44">
        <f t="shared" si="16"/>
        <v>27.891435003024466</v>
      </c>
      <c r="J86" s="51">
        <f t="shared" si="11"/>
        <v>1.5039556666666662</v>
      </c>
      <c r="K86" s="36">
        <f t="shared" si="12"/>
        <v>2.8361929151586844</v>
      </c>
      <c r="L86" s="53">
        <f t="shared" si="13"/>
        <v>35.258532473417809</v>
      </c>
      <c r="M86" s="51">
        <f t="shared" si="10"/>
        <v>3.5549796696911322</v>
      </c>
      <c r="N86" s="36">
        <f t="shared" si="14"/>
        <v>11.75318344041758</v>
      </c>
      <c r="O86" s="53">
        <f t="shared" si="15"/>
        <v>8.5083331258247679</v>
      </c>
    </row>
    <row r="87" spans="2:15" x14ac:dyDescent="0.2">
      <c r="B87" s="4" t="s">
        <v>406</v>
      </c>
      <c r="C87" s="4" t="s">
        <v>392</v>
      </c>
      <c r="D87" s="4" t="s">
        <v>85</v>
      </c>
      <c r="E87" s="4">
        <v>20.858899999999998</v>
      </c>
      <c r="F87" s="4">
        <v>85</v>
      </c>
      <c r="G87" s="43" t="s">
        <v>429</v>
      </c>
      <c r="H87" s="44">
        <f>AVERAGE(E282:E284)</f>
        <v>25.815054000000003</v>
      </c>
      <c r="I87" s="44">
        <f t="shared" si="16"/>
        <v>29.118980836480699</v>
      </c>
      <c r="J87" s="51">
        <f t="shared" si="11"/>
        <v>1.3530386666666736</v>
      </c>
      <c r="K87" s="36">
        <f t="shared" si="12"/>
        <v>2.5544959822852449</v>
      </c>
      <c r="L87" s="53">
        <f t="shared" si="13"/>
        <v>39.146665601932277</v>
      </c>
      <c r="M87" s="51">
        <f t="shared" si="10"/>
        <v>4.6569655031473687</v>
      </c>
      <c r="N87" s="36">
        <f t="shared" si="14"/>
        <v>25.228202321049078</v>
      </c>
      <c r="O87" s="53">
        <f t="shared" si="15"/>
        <v>3.9638179021802631</v>
      </c>
    </row>
    <row r="88" spans="2:15" x14ac:dyDescent="0.2">
      <c r="B88" s="4" t="s">
        <v>406</v>
      </c>
      <c r="C88" s="4" t="s">
        <v>392</v>
      </c>
      <c r="D88" s="4" t="s">
        <v>86</v>
      </c>
      <c r="E88" s="4">
        <v>20.642223000000001</v>
      </c>
      <c r="F88" s="4">
        <v>85.3</v>
      </c>
      <c r="G88" s="43" t="s">
        <v>430</v>
      </c>
      <c r="H88" s="44">
        <f>AVERAGE(E285:E287)</f>
        <v>25.262324000000003</v>
      </c>
      <c r="I88" s="44">
        <f t="shared" si="16"/>
        <v>29.374356836233819</v>
      </c>
      <c r="J88" s="51">
        <f t="shared" si="11"/>
        <v>0.97429833333333349</v>
      </c>
      <c r="K88" s="36">
        <f t="shared" si="12"/>
        <v>1.9646854236781097</v>
      </c>
      <c r="L88" s="53">
        <f t="shared" si="13"/>
        <v>50.898733606313868</v>
      </c>
      <c r="M88" s="51">
        <f t="shared" si="10"/>
        <v>5.0863311695671491</v>
      </c>
      <c r="N88" s="36">
        <f t="shared" si="14"/>
        <v>33.973340346241841</v>
      </c>
      <c r="O88" s="53">
        <f t="shared" si="15"/>
        <v>2.9434844787366363</v>
      </c>
    </row>
    <row r="89" spans="2:15" x14ac:dyDescent="0.2">
      <c r="B89" s="4" t="s">
        <v>406</v>
      </c>
      <c r="C89" s="4" t="s">
        <v>392</v>
      </c>
      <c r="D89" s="4" t="s">
        <v>87</v>
      </c>
      <c r="E89" s="4">
        <v>20.950261999999999</v>
      </c>
      <c r="F89" s="4">
        <v>85</v>
      </c>
      <c r="G89" s="43" t="s">
        <v>431</v>
      </c>
      <c r="H89" s="44">
        <f>AVERAGE(E288:E290)</f>
        <v>24.728200000000001</v>
      </c>
      <c r="I89" s="44">
        <f t="shared" si="16"/>
        <v>29.456773602559366</v>
      </c>
      <c r="J89" s="51">
        <f t="shared" si="11"/>
        <v>-9.6719333333336266E-2</v>
      </c>
      <c r="K89" s="36">
        <f t="shared" si="12"/>
        <v>0.93515710861415191</v>
      </c>
      <c r="L89" s="53">
        <f t="shared" si="13"/>
        <v>106.93390348942987</v>
      </c>
      <c r="M89" s="51">
        <f t="shared" si="10"/>
        <v>4.6318542692260287</v>
      </c>
      <c r="N89" s="36">
        <f t="shared" si="14"/>
        <v>24.792885263578398</v>
      </c>
      <c r="O89" s="53">
        <f t="shared" si="15"/>
        <v>4.0334151889495269</v>
      </c>
    </row>
    <row r="90" spans="2:15" x14ac:dyDescent="0.2">
      <c r="B90" s="6" t="s">
        <v>406</v>
      </c>
      <c r="C90" s="6" t="s">
        <v>393</v>
      </c>
      <c r="D90" s="6" t="s">
        <v>88</v>
      </c>
      <c r="E90" s="6">
        <v>21.034732999999999</v>
      </c>
      <c r="F90" s="6">
        <v>85</v>
      </c>
      <c r="G90" s="45" t="s">
        <v>432</v>
      </c>
      <c r="H90" s="46">
        <f>AVERAGE(E183:E185)</f>
        <v>24.400628000000001</v>
      </c>
      <c r="I90" s="46">
        <f t="shared" ref="I90:I101" si="17">H90+J130</f>
        <v>27.505635524760976</v>
      </c>
      <c r="J90" s="51">
        <f t="shared" si="11"/>
        <v>1.4465670000000017</v>
      </c>
      <c r="K90" s="36">
        <f t="shared" si="12"/>
        <v>2.7255870539116502</v>
      </c>
      <c r="L90" s="53">
        <f t="shared" si="13"/>
        <v>36.689343624700641</v>
      </c>
      <c r="M90" s="51">
        <f t="shared" si="10"/>
        <v>4.5515745247609765</v>
      </c>
      <c r="N90" s="36">
        <f t="shared" si="14"/>
        <v>23.450951011855846</v>
      </c>
      <c r="O90" s="53">
        <f t="shared" si="15"/>
        <v>4.2642193892027693</v>
      </c>
    </row>
    <row r="91" spans="2:15" x14ac:dyDescent="0.2">
      <c r="B91" s="6" t="s">
        <v>406</v>
      </c>
      <c r="C91" s="6" t="s">
        <v>393</v>
      </c>
      <c r="D91" s="6" t="s">
        <v>89</v>
      </c>
      <c r="E91" s="6">
        <v>21.234691999999999</v>
      </c>
      <c r="F91" s="6">
        <v>84.9</v>
      </c>
      <c r="G91" s="45" t="s">
        <v>433</v>
      </c>
      <c r="H91" s="46">
        <f>AVERAGE(E186:E188)</f>
        <v>25.784263666666664</v>
      </c>
      <c r="I91" s="46">
        <f t="shared" si="17"/>
        <v>28.628247510714992</v>
      </c>
      <c r="J91" s="51">
        <f t="shared" si="11"/>
        <v>3.1883509999999973</v>
      </c>
      <c r="K91" s="36">
        <f t="shared" si="12"/>
        <v>9.1156845453852178</v>
      </c>
      <c r="L91" s="53">
        <f t="shared" si="13"/>
        <v>10.970103177892947</v>
      </c>
      <c r="M91" s="51">
        <f t="shared" si="10"/>
        <v>6.0323348440483251</v>
      </c>
      <c r="N91" s="36">
        <f t="shared" si="14"/>
        <v>65.450615035865908</v>
      </c>
      <c r="O91" s="53">
        <f t="shared" si="15"/>
        <v>1.5278695233834176</v>
      </c>
    </row>
    <row r="92" spans="2:15" x14ac:dyDescent="0.2">
      <c r="B92" s="6" t="s">
        <v>406</v>
      </c>
      <c r="C92" s="6" t="s">
        <v>393</v>
      </c>
      <c r="D92" s="6" t="s">
        <v>90</v>
      </c>
      <c r="E92" s="6">
        <v>20.746700000000001</v>
      </c>
      <c r="F92" s="6">
        <v>84.9</v>
      </c>
      <c r="G92" s="45" t="s">
        <v>434</v>
      </c>
      <c r="H92" s="46">
        <f>AVERAGE(E189:E191)</f>
        <v>26.082652666666672</v>
      </c>
      <c r="I92" s="46">
        <f t="shared" si="17"/>
        <v>28.27925971076149</v>
      </c>
      <c r="J92" s="51">
        <f t="shared" si="11"/>
        <v>2.9231073333333413</v>
      </c>
      <c r="K92" s="36">
        <f t="shared" si="12"/>
        <v>7.5847799909636651</v>
      </c>
      <c r="L92" s="53">
        <f t="shared" si="13"/>
        <v>13.184298044127546</v>
      </c>
      <c r="M92" s="51">
        <f t="shared" si="10"/>
        <v>5.1197143774281599</v>
      </c>
      <c r="N92" s="36">
        <f t="shared" si="14"/>
        <v>34.768631478577454</v>
      </c>
      <c r="O92" s="53">
        <f t="shared" si="15"/>
        <v>2.8761557687887307</v>
      </c>
    </row>
    <row r="93" spans="2:15" x14ac:dyDescent="0.2">
      <c r="B93" s="4" t="s">
        <v>406</v>
      </c>
      <c r="C93" s="4" t="s">
        <v>394</v>
      </c>
      <c r="D93" s="4" t="s">
        <v>91</v>
      </c>
      <c r="E93" s="4">
        <v>21.895123999999999</v>
      </c>
      <c r="F93" s="4">
        <v>84.6</v>
      </c>
      <c r="G93" s="45" t="s">
        <v>435</v>
      </c>
      <c r="H93" s="46">
        <f>AVERAGE(E192:E194)</f>
        <v>26.261008</v>
      </c>
      <c r="I93" s="46">
        <f t="shared" si="17"/>
        <v>29.740238561206336</v>
      </c>
      <c r="J93" s="51">
        <f t="shared" si="11"/>
        <v>5.6215346666666655</v>
      </c>
      <c r="K93" s="36">
        <f t="shared" si="12"/>
        <v>49.232348861172312</v>
      </c>
      <c r="L93" s="53">
        <f t="shared" si="13"/>
        <v>2.0311848269109545</v>
      </c>
      <c r="M93" s="51">
        <f t="shared" si="10"/>
        <v>9.1007652278730014</v>
      </c>
      <c r="N93" s="36">
        <f t="shared" si="14"/>
        <v>549.03915449979354</v>
      </c>
      <c r="O93" s="53">
        <f t="shared" si="15"/>
        <v>0.18213637257092491</v>
      </c>
    </row>
    <row r="94" spans="2:15" x14ac:dyDescent="0.2">
      <c r="B94" s="4" t="s">
        <v>406</v>
      </c>
      <c r="C94" s="4" t="s">
        <v>394</v>
      </c>
      <c r="D94" s="4" t="s">
        <v>92</v>
      </c>
      <c r="E94" s="4">
        <v>23.0273</v>
      </c>
      <c r="F94" s="4">
        <v>84.6</v>
      </c>
      <c r="G94" s="45" t="s">
        <v>436</v>
      </c>
      <c r="H94" s="46">
        <f>AVERAGE(E291:E293)</f>
        <v>24.918906000000003</v>
      </c>
      <c r="I94" s="46">
        <f t="shared" si="17"/>
        <v>28.858508720356049</v>
      </c>
      <c r="J94" s="51">
        <f t="shared" si="11"/>
        <v>4.4084860000000035</v>
      </c>
      <c r="K94" s="36">
        <f t="shared" si="12"/>
        <v>21.236675033441536</v>
      </c>
      <c r="L94" s="53">
        <f t="shared" si="13"/>
        <v>4.7088350621050292</v>
      </c>
      <c r="M94" s="51">
        <f t="shared" si="10"/>
        <v>8.3480887203560492</v>
      </c>
      <c r="N94" s="36">
        <f t="shared" si="14"/>
        <v>325.85554171312737</v>
      </c>
      <c r="O94" s="53">
        <f t="shared" si="15"/>
        <v>0.30688445399537428</v>
      </c>
    </row>
    <row r="95" spans="2:15" x14ac:dyDescent="0.2">
      <c r="B95" s="4" t="s">
        <v>406</v>
      </c>
      <c r="C95" s="4" t="s">
        <v>394</v>
      </c>
      <c r="D95" s="4" t="s">
        <v>93</v>
      </c>
      <c r="E95" s="4">
        <v>21.950443</v>
      </c>
      <c r="F95" s="4">
        <v>84.6</v>
      </c>
      <c r="G95" s="45" t="s">
        <v>437</v>
      </c>
      <c r="H95" s="46">
        <f>AVERAGE(E294:E296)</f>
        <v>24.823016666666671</v>
      </c>
      <c r="I95" s="46">
        <f t="shared" si="17"/>
        <v>28.972276032166295</v>
      </c>
      <c r="J95" s="51">
        <f t="shared" si="11"/>
        <v>3.6403693333333358</v>
      </c>
      <c r="K95" s="36">
        <f t="shared" si="12"/>
        <v>12.469825170640217</v>
      </c>
      <c r="L95" s="53">
        <f t="shared" si="13"/>
        <v>8.0193586222400803</v>
      </c>
      <c r="M95" s="51">
        <f t="shared" si="10"/>
        <v>7.7896286988329599</v>
      </c>
      <c r="N95" s="36">
        <f t="shared" si="14"/>
        <v>221.26457782784021</v>
      </c>
      <c r="O95" s="53">
        <f t="shared" si="15"/>
        <v>0.45194762298467495</v>
      </c>
    </row>
    <row r="96" spans="2:15" x14ac:dyDescent="0.2">
      <c r="B96" s="6" t="s">
        <v>406</v>
      </c>
      <c r="C96" s="6" t="s">
        <v>395</v>
      </c>
      <c r="D96" s="6" t="s">
        <v>94</v>
      </c>
      <c r="E96" s="6">
        <v>24.994373</v>
      </c>
      <c r="F96" s="6">
        <v>84.4</v>
      </c>
      <c r="G96" s="45" t="s">
        <v>438</v>
      </c>
      <c r="H96" s="46">
        <f>AVERAGE(E297:E299)</f>
        <v>24.955482666666668</v>
      </c>
      <c r="I96" s="46">
        <f t="shared" si="17"/>
        <v>27.413864670822683</v>
      </c>
      <c r="J96" s="51">
        <f t="shared" si="11"/>
        <v>2.55021566666667</v>
      </c>
      <c r="K96" s="36">
        <f t="shared" si="12"/>
        <v>5.8572183065364039</v>
      </c>
      <c r="L96" s="53">
        <f t="shared" si="13"/>
        <v>17.07295080471976</v>
      </c>
      <c r="M96" s="51">
        <f t="shared" si="10"/>
        <v>5.0085976708226845</v>
      </c>
      <c r="N96" s="36">
        <f t="shared" si="14"/>
        <v>32.191271812724096</v>
      </c>
      <c r="O96" s="53">
        <f t="shared" si="15"/>
        <v>3.1064320969286294</v>
      </c>
    </row>
    <row r="97" spans="2:15" x14ac:dyDescent="0.2">
      <c r="B97" s="6" t="s">
        <v>406</v>
      </c>
      <c r="C97" s="6" t="s">
        <v>395</v>
      </c>
      <c r="D97" s="6" t="s">
        <v>95</v>
      </c>
      <c r="E97" s="6">
        <v>24.969799999999999</v>
      </c>
      <c r="F97" s="6">
        <v>84.4</v>
      </c>
      <c r="G97" s="45" t="s">
        <v>439</v>
      </c>
      <c r="H97" s="46">
        <f>AVERAGE(E300:E302)</f>
        <v>26.901893666666666</v>
      </c>
      <c r="I97" s="46">
        <f t="shared" si="17"/>
        <v>27.806474101587984</v>
      </c>
      <c r="J97" s="51">
        <f t="shared" si="11"/>
        <v>1.3034719999999993</v>
      </c>
      <c r="K97" s="36">
        <f t="shared" si="12"/>
        <v>2.4682217244562019</v>
      </c>
      <c r="L97" s="53">
        <f t="shared" si="13"/>
        <v>40.514998717156168</v>
      </c>
      <c r="M97" s="51">
        <f t="shared" si="10"/>
        <v>2.2080524349213171</v>
      </c>
      <c r="N97" s="36">
        <f t="shared" si="14"/>
        <v>4.6205110681820116</v>
      </c>
      <c r="O97" s="53">
        <f t="shared" si="15"/>
        <v>21.642627519848372</v>
      </c>
    </row>
    <row r="98" spans="2:15" x14ac:dyDescent="0.2">
      <c r="B98" s="6" t="s">
        <v>406</v>
      </c>
      <c r="C98" s="6" t="s">
        <v>395</v>
      </c>
      <c r="D98" s="6" t="s">
        <v>96</v>
      </c>
      <c r="E98" s="6">
        <v>25.218257999999999</v>
      </c>
      <c r="F98" s="6">
        <v>84.3</v>
      </c>
      <c r="G98" s="45" t="s">
        <v>440</v>
      </c>
      <c r="H98" s="46">
        <f>AVERAGE(E303:E305)</f>
        <v>25.726949333333334</v>
      </c>
      <c r="I98" s="46">
        <f t="shared" si="17"/>
        <v>27.7779733363578</v>
      </c>
      <c r="J98" s="51">
        <f t="shared" si="11"/>
        <v>0.72498866666666828</v>
      </c>
      <c r="K98" s="36">
        <f t="shared" si="12"/>
        <v>1.6528876517207143</v>
      </c>
      <c r="L98" s="53">
        <f t="shared" si="13"/>
        <v>60.500179728426474</v>
      </c>
      <c r="M98" s="51">
        <f t="shared" ref="M98:M125" si="18">I98-H35</f>
        <v>2.7760126696911342</v>
      </c>
      <c r="N98" s="36">
        <f t="shared" si="14"/>
        <v>6.8495664287306361</v>
      </c>
      <c r="O98" s="53">
        <f t="shared" si="15"/>
        <v>14.599464220180142</v>
      </c>
    </row>
    <row r="99" spans="2:15" x14ac:dyDescent="0.2">
      <c r="B99" s="4" t="s">
        <v>407</v>
      </c>
      <c r="C99" s="4" t="s">
        <v>388</v>
      </c>
      <c r="D99" s="4" t="s">
        <v>97</v>
      </c>
      <c r="E99" s="4">
        <v>22.956354000000001</v>
      </c>
      <c r="F99" s="4">
        <v>83.7</v>
      </c>
      <c r="G99" s="45" t="s">
        <v>441</v>
      </c>
      <c r="H99" s="46">
        <f>AVERAGE(E306:E308)</f>
        <v>25.954359333333333</v>
      </c>
      <c r="I99" s="46">
        <f t="shared" si="17"/>
        <v>29.258286169814028</v>
      </c>
      <c r="J99" s="51">
        <f t="shared" si="11"/>
        <v>1.402435999999998</v>
      </c>
      <c r="K99" s="36">
        <f t="shared" si="12"/>
        <v>2.643475581105093</v>
      </c>
      <c r="L99" s="53">
        <f t="shared" si="13"/>
        <v>37.8289857166736</v>
      </c>
      <c r="M99" s="51">
        <f t="shared" si="18"/>
        <v>4.7063628364806931</v>
      </c>
      <c r="N99" s="36">
        <f t="shared" si="14"/>
        <v>26.106964838993903</v>
      </c>
      <c r="O99" s="53">
        <f t="shared" si="15"/>
        <v>3.830395475564357</v>
      </c>
    </row>
    <row r="100" spans="2:15" x14ac:dyDescent="0.2">
      <c r="B100" s="4" t="s">
        <v>407</v>
      </c>
      <c r="C100" s="4" t="s">
        <v>388</v>
      </c>
      <c r="D100" s="4" t="s">
        <v>98</v>
      </c>
      <c r="E100" s="4">
        <v>22.567758999999999</v>
      </c>
      <c r="F100" s="4">
        <v>84</v>
      </c>
      <c r="G100" s="45" t="s">
        <v>442</v>
      </c>
      <c r="H100" s="46">
        <f>AVERAGE(E309:E311)</f>
        <v>25.057312666666665</v>
      </c>
      <c r="I100" s="46">
        <f t="shared" si="17"/>
        <v>29.16934550290048</v>
      </c>
      <c r="J100" s="51">
        <f t="shared" si="11"/>
        <v>0.96305066666666406</v>
      </c>
      <c r="K100" s="36">
        <f t="shared" si="12"/>
        <v>1.949427723424316</v>
      </c>
      <c r="L100" s="53">
        <f t="shared" si="13"/>
        <v>51.297105708716657</v>
      </c>
      <c r="M100" s="51">
        <f t="shared" si="18"/>
        <v>5.0750835029004797</v>
      </c>
      <c r="N100" s="36">
        <f t="shared" si="14"/>
        <v>33.709504193453249</v>
      </c>
      <c r="O100" s="53">
        <f t="shared" si="15"/>
        <v>2.9665224212767001</v>
      </c>
    </row>
    <row r="101" spans="2:15" x14ac:dyDescent="0.2">
      <c r="B101" s="4" t="s">
        <v>407</v>
      </c>
      <c r="C101" s="4" t="s">
        <v>388</v>
      </c>
      <c r="D101" s="4" t="s">
        <v>99</v>
      </c>
      <c r="E101" s="4">
        <v>22.296068000000002</v>
      </c>
      <c r="F101" s="4">
        <v>84.2</v>
      </c>
      <c r="G101" s="45" t="s">
        <v>443</v>
      </c>
      <c r="H101" s="46">
        <f>AVERAGE(E312:E314)</f>
        <v>24.676180333333335</v>
      </c>
      <c r="I101" s="46">
        <f t="shared" si="17"/>
        <v>29.4047539358927</v>
      </c>
      <c r="J101" s="51">
        <f t="shared" si="11"/>
        <v>-0.5534130000000026</v>
      </c>
      <c r="K101" s="36">
        <f t="shared" si="12"/>
        <v>0.68140620970829557</v>
      </c>
      <c r="L101" s="53">
        <f t="shared" si="13"/>
        <v>146.75534002369773</v>
      </c>
      <c r="M101" s="51">
        <f t="shared" si="18"/>
        <v>4.1751606025593624</v>
      </c>
      <c r="N101" s="36">
        <f t="shared" si="14"/>
        <v>18.065441431786336</v>
      </c>
      <c r="O101" s="53">
        <f t="shared" si="15"/>
        <v>5.5354307492342221</v>
      </c>
    </row>
    <row r="102" spans="2:15" x14ac:dyDescent="0.2">
      <c r="B102" s="6" t="s">
        <v>407</v>
      </c>
      <c r="C102" s="6" t="s">
        <v>389</v>
      </c>
      <c r="D102" s="6" t="s">
        <v>100</v>
      </c>
      <c r="E102" s="6">
        <v>22.428744999999999</v>
      </c>
      <c r="F102" s="6">
        <v>84.2</v>
      </c>
      <c r="G102" s="47" t="s">
        <v>444</v>
      </c>
      <c r="H102" s="48">
        <f>AVERAGE(E207:E209)</f>
        <v>23.927638666666667</v>
      </c>
      <c r="I102" s="48">
        <f t="shared" ref="I102:I113" si="19">H102+J130</f>
        <v>27.032646191427641</v>
      </c>
      <c r="J102" s="51">
        <f t="shared" si="11"/>
        <v>0.84012833333333603</v>
      </c>
      <c r="K102" s="36">
        <f t="shared" si="12"/>
        <v>1.7902093808584481</v>
      </c>
      <c r="L102" s="53">
        <f t="shared" si="13"/>
        <v>55.859387772869127</v>
      </c>
      <c r="M102" s="51">
        <f t="shared" si="18"/>
        <v>3.9451358580943108</v>
      </c>
      <c r="N102" s="36">
        <f t="shared" si="14"/>
        <v>15.402961512906097</v>
      </c>
      <c r="O102" s="53">
        <f t="shared" si="15"/>
        <v>6.4922579931275086</v>
      </c>
    </row>
    <row r="103" spans="2:15" x14ac:dyDescent="0.2">
      <c r="B103" s="6" t="s">
        <v>407</v>
      </c>
      <c r="C103" s="6" t="s">
        <v>389</v>
      </c>
      <c r="D103" s="6" t="s">
        <v>101</v>
      </c>
      <c r="E103" s="6">
        <v>23.771844999999999</v>
      </c>
      <c r="F103" s="6">
        <v>61.9</v>
      </c>
      <c r="G103" s="47" t="s">
        <v>445</v>
      </c>
      <c r="H103" s="48">
        <f>AVERAGE(E210:E212)</f>
        <v>25.410188666666667</v>
      </c>
      <c r="I103" s="48">
        <f t="shared" si="19"/>
        <v>28.254172510714994</v>
      </c>
      <c r="J103" s="51">
        <f t="shared" si="11"/>
        <v>2.9664523333333328</v>
      </c>
      <c r="K103" s="36">
        <f t="shared" si="12"/>
        <v>7.8161184631246465</v>
      </c>
      <c r="L103" s="53">
        <f t="shared" si="13"/>
        <v>12.794074254604253</v>
      </c>
      <c r="M103" s="51">
        <f t="shared" si="18"/>
        <v>5.8104361773816606</v>
      </c>
      <c r="N103" s="36">
        <f t="shared" si="14"/>
        <v>56.119730565235031</v>
      </c>
      <c r="O103" s="53">
        <f t="shared" si="15"/>
        <v>1.7819044922847127</v>
      </c>
    </row>
    <row r="104" spans="2:15" x14ac:dyDescent="0.2">
      <c r="B104" s="6" t="s">
        <v>407</v>
      </c>
      <c r="C104" s="6" t="s">
        <v>389</v>
      </c>
      <c r="D104" s="6" t="s">
        <v>102</v>
      </c>
      <c r="E104" s="6">
        <v>21.724945000000002</v>
      </c>
      <c r="F104" s="6">
        <v>84.2</v>
      </c>
      <c r="G104" s="47" t="s">
        <v>446</v>
      </c>
      <c r="H104" s="48">
        <f>AVERAGE(E213:E215)</f>
        <v>25.818666333333329</v>
      </c>
      <c r="I104" s="48">
        <f t="shared" si="19"/>
        <v>28.015273377428148</v>
      </c>
      <c r="J104" s="51">
        <f t="shared" si="11"/>
        <v>3.6752476666666638</v>
      </c>
      <c r="K104" s="36">
        <f t="shared" si="12"/>
        <v>12.77496706506723</v>
      </c>
      <c r="L104" s="53">
        <f t="shared" si="13"/>
        <v>7.8278088303998095</v>
      </c>
      <c r="M104" s="51">
        <f t="shared" si="18"/>
        <v>5.8718547107614825</v>
      </c>
      <c r="N104" s="36">
        <f t="shared" si="14"/>
        <v>58.560449026268209</v>
      </c>
      <c r="O104" s="53">
        <f t="shared" si="15"/>
        <v>1.7076371794065894</v>
      </c>
    </row>
    <row r="105" spans="2:15" x14ac:dyDescent="0.2">
      <c r="B105" s="4" t="s">
        <v>407</v>
      </c>
      <c r="C105" s="4" t="s">
        <v>390</v>
      </c>
      <c r="D105" s="4" t="s">
        <v>103</v>
      </c>
      <c r="E105" s="4">
        <v>22.696124999999999</v>
      </c>
      <c r="F105" s="4">
        <v>84.5</v>
      </c>
      <c r="G105" s="47" t="s">
        <v>447</v>
      </c>
      <c r="H105" s="48">
        <f>AVERAGE(E216:E218)</f>
        <v>25.626308666666663</v>
      </c>
      <c r="I105" s="48">
        <f t="shared" si="19"/>
        <v>29.105539227872999</v>
      </c>
      <c r="J105" s="51">
        <f t="shared" si="11"/>
        <v>4.7320853333333304</v>
      </c>
      <c r="K105" s="36">
        <f t="shared" si="12"/>
        <v>26.576612692774354</v>
      </c>
      <c r="L105" s="53">
        <f t="shared" si="13"/>
        <v>3.7627067510822396</v>
      </c>
      <c r="M105" s="51">
        <f t="shared" si="18"/>
        <v>8.2113158945396663</v>
      </c>
      <c r="N105" s="36">
        <f t="shared" si="14"/>
        <v>296.38238474981944</v>
      </c>
      <c r="O105" s="53">
        <f t="shared" si="15"/>
        <v>0.33740196835385955</v>
      </c>
    </row>
    <row r="106" spans="2:15" x14ac:dyDescent="0.2">
      <c r="B106" s="4" t="s">
        <v>407</v>
      </c>
      <c r="C106" s="4" t="s">
        <v>390</v>
      </c>
      <c r="D106" s="4" t="s">
        <v>104</v>
      </c>
      <c r="E106" s="4">
        <v>22.643196</v>
      </c>
      <c r="F106" s="4">
        <v>84.2</v>
      </c>
      <c r="G106" s="47" t="s">
        <v>448</v>
      </c>
      <c r="H106" s="48">
        <f>AVERAGE(E315:E317)</f>
        <v>25.969481000000002</v>
      </c>
      <c r="I106" s="48">
        <f t="shared" si="19"/>
        <v>29.909083720356044</v>
      </c>
      <c r="J106" s="51">
        <f t="shared" si="11"/>
        <v>5.152352666666669</v>
      </c>
      <c r="K106" s="36">
        <f t="shared" si="12"/>
        <v>35.564171912937248</v>
      </c>
      <c r="L106" s="53">
        <f t="shared" si="13"/>
        <v>2.8118185977956878</v>
      </c>
      <c r="M106" s="51">
        <f t="shared" si="18"/>
        <v>9.0919553870227112</v>
      </c>
      <c r="N106" s="36">
        <f t="shared" si="14"/>
        <v>545.69665383210861</v>
      </c>
      <c r="O106" s="53">
        <f t="shared" si="15"/>
        <v>0.18325199412119986</v>
      </c>
    </row>
    <row r="107" spans="2:15" x14ac:dyDescent="0.2">
      <c r="B107" s="4" t="s">
        <v>407</v>
      </c>
      <c r="C107" s="4" t="s">
        <v>390</v>
      </c>
      <c r="D107" s="4" t="s">
        <v>105</v>
      </c>
      <c r="E107" s="4">
        <v>22.49136</v>
      </c>
      <c r="F107" s="4">
        <v>84.5</v>
      </c>
      <c r="G107" s="47" t="s">
        <v>449</v>
      </c>
      <c r="H107" s="48">
        <f>AVERAGE(E318:E320)</f>
        <v>24.567077999999999</v>
      </c>
      <c r="I107" s="48">
        <f t="shared" si="19"/>
        <v>28.716337365499623</v>
      </c>
      <c r="J107" s="51">
        <f t="shared" si="11"/>
        <v>3.5617029999999978</v>
      </c>
      <c r="K107" s="36">
        <f t="shared" si="12"/>
        <v>11.808084127384969</v>
      </c>
      <c r="L107" s="53">
        <f t="shared" si="13"/>
        <v>8.4687743516395582</v>
      </c>
      <c r="M107" s="51">
        <f t="shared" si="18"/>
        <v>7.710962365499622</v>
      </c>
      <c r="N107" s="36">
        <f t="shared" si="14"/>
        <v>209.52264475631901</v>
      </c>
      <c r="O107" s="53">
        <f t="shared" si="15"/>
        <v>0.47727538050267998</v>
      </c>
    </row>
    <row r="108" spans="2:15" x14ac:dyDescent="0.2">
      <c r="B108" s="6" t="s">
        <v>407</v>
      </c>
      <c r="C108" s="6" t="s">
        <v>391</v>
      </c>
      <c r="D108" s="6" t="s">
        <v>106</v>
      </c>
      <c r="E108" s="6">
        <v>20.492414</v>
      </c>
      <c r="F108" s="6">
        <v>84.5</v>
      </c>
      <c r="G108" s="47" t="s">
        <v>450</v>
      </c>
      <c r="H108" s="48">
        <f>AVERAGE(E321:E323)</f>
        <v>24.876570999999998</v>
      </c>
      <c r="I108" s="48">
        <f t="shared" si="19"/>
        <v>27.334953004156013</v>
      </c>
      <c r="J108" s="51">
        <f t="shared" si="11"/>
        <v>2.5856153333333332</v>
      </c>
      <c r="K108" s="36">
        <f t="shared" si="12"/>
        <v>6.0027156688931305</v>
      </c>
      <c r="L108" s="53">
        <f t="shared" si="13"/>
        <v>16.659126554704777</v>
      </c>
      <c r="M108" s="51">
        <f t="shared" si="18"/>
        <v>5.0439973374893476</v>
      </c>
      <c r="N108" s="36">
        <f t="shared" si="14"/>
        <v>32.990925316236684</v>
      </c>
      <c r="O108" s="53">
        <f t="shared" si="15"/>
        <v>3.0311365638109096</v>
      </c>
    </row>
    <row r="109" spans="2:15" x14ac:dyDescent="0.2">
      <c r="B109" s="6" t="s">
        <v>407</v>
      </c>
      <c r="C109" s="6" t="s">
        <v>391</v>
      </c>
      <c r="D109" s="6" t="s">
        <v>107</v>
      </c>
      <c r="E109" s="6">
        <v>20.591536999999999</v>
      </c>
      <c r="F109" s="6">
        <v>84.5</v>
      </c>
      <c r="G109" s="47" t="s">
        <v>451</v>
      </c>
      <c r="H109" s="48">
        <f>AVERAGE(E324:E326)</f>
        <v>27.069115666666665</v>
      </c>
      <c r="I109" s="48">
        <f t="shared" si="19"/>
        <v>27.973696101587983</v>
      </c>
      <c r="J109" s="51">
        <f t="shared" si="11"/>
        <v>2.0083053333333289</v>
      </c>
      <c r="K109" s="36">
        <f t="shared" si="12"/>
        <v>4.0230936828244817</v>
      </c>
      <c r="L109" s="53">
        <f t="shared" si="13"/>
        <v>24.85649300858271</v>
      </c>
      <c r="M109" s="51">
        <f t="shared" si="18"/>
        <v>2.9128857682546467</v>
      </c>
      <c r="N109" s="36">
        <f t="shared" si="14"/>
        <v>7.5312313742474304</v>
      </c>
      <c r="O109" s="53">
        <f t="shared" si="15"/>
        <v>13.278041137063413</v>
      </c>
    </row>
    <row r="110" spans="2:15" x14ac:dyDescent="0.2">
      <c r="B110" s="6" t="s">
        <v>407</v>
      </c>
      <c r="C110" s="6" t="s">
        <v>391</v>
      </c>
      <c r="D110" s="6" t="s">
        <v>108</v>
      </c>
      <c r="E110" s="6">
        <v>20.230326000000002</v>
      </c>
      <c r="F110" s="6">
        <v>84.5</v>
      </c>
      <c r="G110" s="47" t="s">
        <v>452</v>
      </c>
      <c r="H110" s="48">
        <f>AVERAGE(E327:E329)</f>
        <v>25.994316999999999</v>
      </c>
      <c r="I110" s="48">
        <f t="shared" si="19"/>
        <v>28.045341003024465</v>
      </c>
      <c r="J110" s="51">
        <f t="shared" si="11"/>
        <v>1.7335599999999971</v>
      </c>
      <c r="K110" s="36">
        <f t="shared" si="12"/>
        <v>3.3254740199292283</v>
      </c>
      <c r="L110" s="53">
        <f t="shared" si="13"/>
        <v>30.070900990568607</v>
      </c>
      <c r="M110" s="51">
        <f t="shared" si="18"/>
        <v>3.7845840030244631</v>
      </c>
      <c r="N110" s="36">
        <f t="shared" si="14"/>
        <v>13.78076433858671</v>
      </c>
      <c r="O110" s="53">
        <f t="shared" si="15"/>
        <v>7.2564915517781454</v>
      </c>
    </row>
    <row r="111" spans="2:15" x14ac:dyDescent="0.2">
      <c r="B111" s="4" t="s">
        <v>407</v>
      </c>
      <c r="C111" s="4" t="s">
        <v>392</v>
      </c>
      <c r="D111" s="4" t="s">
        <v>109</v>
      </c>
      <c r="E111" s="4">
        <v>20.769663000000001</v>
      </c>
      <c r="F111" s="4">
        <v>84.1</v>
      </c>
      <c r="G111" s="47" t="s">
        <v>453</v>
      </c>
      <c r="H111" s="48">
        <f>AVERAGE(E330:E332)</f>
        <v>25.612863333333337</v>
      </c>
      <c r="I111" s="48">
        <f t="shared" si="19"/>
        <v>28.916790169814032</v>
      </c>
      <c r="J111" s="51">
        <f t="shared" si="11"/>
        <v>1.8772833333333381</v>
      </c>
      <c r="K111" s="36">
        <f t="shared" si="12"/>
        <v>3.6738260873142079</v>
      </c>
      <c r="L111" s="53">
        <f t="shared" si="13"/>
        <v>27.219579158986846</v>
      </c>
      <c r="M111" s="51">
        <f t="shared" si="18"/>
        <v>5.1812101698140332</v>
      </c>
      <c r="N111" s="36">
        <f t="shared" si="14"/>
        <v>36.282706438315117</v>
      </c>
      <c r="O111" s="53">
        <f t="shared" si="15"/>
        <v>2.756133977216165</v>
      </c>
    </row>
    <row r="112" spans="2:15" x14ac:dyDescent="0.2">
      <c r="B112" s="4" t="s">
        <v>407</v>
      </c>
      <c r="C112" s="4" t="s">
        <v>392</v>
      </c>
      <c r="D112" s="4" t="s">
        <v>110</v>
      </c>
      <c r="E112" s="4">
        <v>20.854990000000001</v>
      </c>
      <c r="F112" s="4">
        <v>84.4</v>
      </c>
      <c r="G112" s="47" t="s">
        <v>454</v>
      </c>
      <c r="H112" s="48">
        <f>AVERAGE(E333:E335)</f>
        <v>25.017113999999996</v>
      </c>
      <c r="I112" s="48">
        <f t="shared" si="19"/>
        <v>29.129146836233812</v>
      </c>
      <c r="J112" s="51">
        <f t="shared" si="11"/>
        <v>1.3163003333333307</v>
      </c>
      <c r="K112" s="36">
        <f t="shared" si="12"/>
        <v>2.4902668286109773</v>
      </c>
      <c r="L112" s="53">
        <f t="shared" si="13"/>
        <v>40.15633941354713</v>
      </c>
      <c r="M112" s="51">
        <f t="shared" si="18"/>
        <v>5.4283331695671464</v>
      </c>
      <c r="N112" s="36">
        <f t="shared" si="14"/>
        <v>43.061694000340978</v>
      </c>
      <c r="O112" s="53">
        <f t="shared" si="15"/>
        <v>2.3222495612738356</v>
      </c>
    </row>
    <row r="113" spans="2:15" x14ac:dyDescent="0.2">
      <c r="B113" s="4" t="s">
        <v>407</v>
      </c>
      <c r="C113" s="4" t="s">
        <v>392</v>
      </c>
      <c r="D113" s="4" t="s">
        <v>111</v>
      </c>
      <c r="E113" s="4">
        <v>20.455439999999999</v>
      </c>
      <c r="F113" s="4">
        <v>84.7</v>
      </c>
      <c r="G113" s="47" t="s">
        <v>455</v>
      </c>
      <c r="H113" s="48">
        <f>AVERAGE(E336:E338)</f>
        <v>24.717431999999999</v>
      </c>
      <c r="I113" s="48">
        <f t="shared" si="19"/>
        <v>29.446005602559364</v>
      </c>
      <c r="J113" s="51">
        <f t="shared" si="11"/>
        <v>0.32253599999999949</v>
      </c>
      <c r="K113" s="36">
        <f t="shared" si="12"/>
        <v>1.2505268206283979</v>
      </c>
      <c r="L113" s="53">
        <f t="shared" si="13"/>
        <v>79.966297683842839</v>
      </c>
      <c r="M113" s="51">
        <f t="shared" si="18"/>
        <v>5.0511096025593645</v>
      </c>
      <c r="N113" s="36">
        <f t="shared" si="14"/>
        <v>33.15396706850008</v>
      </c>
      <c r="O113" s="53">
        <f t="shared" si="15"/>
        <v>3.0162302988775966</v>
      </c>
    </row>
    <row r="114" spans="2:15" x14ac:dyDescent="0.2">
      <c r="B114" s="6" t="s">
        <v>407</v>
      </c>
      <c r="C114" s="6" t="s">
        <v>393</v>
      </c>
      <c r="D114" s="6" t="s">
        <v>112</v>
      </c>
      <c r="E114" s="6">
        <v>21.09854</v>
      </c>
      <c r="F114" s="6">
        <v>84.4</v>
      </c>
      <c r="G114" s="49" t="s">
        <v>456</v>
      </c>
      <c r="H114" s="50">
        <f>AVERAGE(E231:E233)</f>
        <v>24.341622000000001</v>
      </c>
      <c r="I114" s="50">
        <f t="shared" ref="I114:I125" si="20">H114+J130</f>
        <v>27.446629524760976</v>
      </c>
      <c r="J114" s="51">
        <f t="shared" si="11"/>
        <v>1.7348949999999981</v>
      </c>
      <c r="K114" s="36">
        <f t="shared" si="12"/>
        <v>3.3285526764553985</v>
      </c>
      <c r="L114" s="53">
        <f t="shared" si="13"/>
        <v>30.043087708165931</v>
      </c>
      <c r="M114" s="51">
        <f t="shared" si="18"/>
        <v>4.8399025247609728</v>
      </c>
      <c r="N114" s="36">
        <f t="shared" si="14"/>
        <v>28.638867228222264</v>
      </c>
      <c r="O114" s="53">
        <f t="shared" si="15"/>
        <v>3.4917582180574054</v>
      </c>
    </row>
    <row r="115" spans="2:15" x14ac:dyDescent="0.2">
      <c r="B115" s="6" t="s">
        <v>407</v>
      </c>
      <c r="C115" s="6" t="s">
        <v>393</v>
      </c>
      <c r="D115" s="6" t="s">
        <v>113</v>
      </c>
      <c r="E115" s="6">
        <v>20.864393</v>
      </c>
      <c r="F115" s="6">
        <v>84.1</v>
      </c>
      <c r="G115" s="49" t="s">
        <v>457</v>
      </c>
      <c r="H115" s="50">
        <f>AVERAGE(E234:E236)</f>
        <v>25.575229666666669</v>
      </c>
      <c r="I115" s="50">
        <f t="shared" si="20"/>
        <v>28.419213510714997</v>
      </c>
      <c r="J115" s="51">
        <f t="shared" si="11"/>
        <v>2.9333846666666687</v>
      </c>
      <c r="K115" s="36">
        <f t="shared" si="12"/>
        <v>7.6390046341133173</v>
      </c>
      <c r="L115" s="53">
        <f t="shared" si="13"/>
        <v>13.090710739123319</v>
      </c>
      <c r="M115" s="51">
        <f t="shared" si="18"/>
        <v>5.7773685107149966</v>
      </c>
      <c r="N115" s="36">
        <f t="shared" si="14"/>
        <v>54.848053272933683</v>
      </c>
      <c r="O115" s="53">
        <f t="shared" si="15"/>
        <v>1.8232187658946104</v>
      </c>
    </row>
    <row r="116" spans="2:15" x14ac:dyDescent="0.2">
      <c r="B116" s="6" t="s">
        <v>407</v>
      </c>
      <c r="C116" s="6" t="s">
        <v>393</v>
      </c>
      <c r="D116" s="6" t="s">
        <v>114</v>
      </c>
      <c r="E116" s="6">
        <v>20.678277999999999</v>
      </c>
      <c r="F116" s="6">
        <v>84.7</v>
      </c>
      <c r="G116" s="49" t="s">
        <v>458</v>
      </c>
      <c r="H116" s="50">
        <f>AVERAGE(E237:E239)</f>
        <v>25.140795999999998</v>
      </c>
      <c r="I116" s="50">
        <f t="shared" si="20"/>
        <v>27.337403044094817</v>
      </c>
      <c r="J116" s="51">
        <f t="shared" si="11"/>
        <v>2.5305689999999998</v>
      </c>
      <c r="K116" s="36">
        <f t="shared" si="12"/>
        <v>5.7779951783670764</v>
      </c>
      <c r="L116" s="53">
        <f t="shared" si="13"/>
        <v>17.307041095223113</v>
      </c>
      <c r="M116" s="51">
        <f t="shared" si="18"/>
        <v>4.7271760440948185</v>
      </c>
      <c r="N116" s="36">
        <f t="shared" si="14"/>
        <v>26.48632989763469</v>
      </c>
      <c r="O116" s="53">
        <f t="shared" si="15"/>
        <v>3.7755325251359309</v>
      </c>
    </row>
    <row r="117" spans="2:15" x14ac:dyDescent="0.2">
      <c r="B117" s="4" t="s">
        <v>407</v>
      </c>
      <c r="C117" s="4" t="s">
        <v>394</v>
      </c>
      <c r="D117" s="4" t="s">
        <v>115</v>
      </c>
      <c r="E117" s="4">
        <v>22.411460000000002</v>
      </c>
      <c r="F117" s="4">
        <v>84.1</v>
      </c>
      <c r="G117" s="49" t="s">
        <v>459</v>
      </c>
      <c r="H117" s="50">
        <f>AVERAGE(E240:E242)</f>
        <v>25.479161000000001</v>
      </c>
      <c r="I117" s="50">
        <f t="shared" si="20"/>
        <v>28.958391561206337</v>
      </c>
      <c r="J117" s="51">
        <f t="shared" si="11"/>
        <v>5.0410686666666678</v>
      </c>
      <c r="K117" s="36">
        <f t="shared" si="12"/>
        <v>32.924021670540668</v>
      </c>
      <c r="L117" s="53">
        <f t="shared" si="13"/>
        <v>3.0372960205367838</v>
      </c>
      <c r="M117" s="51">
        <f t="shared" si="18"/>
        <v>8.5202992278730036</v>
      </c>
      <c r="N117" s="36">
        <f t="shared" si="14"/>
        <v>367.16868966986954</v>
      </c>
      <c r="O117" s="53">
        <f t="shared" si="15"/>
        <v>0.27235437773823384</v>
      </c>
    </row>
    <row r="118" spans="2:15" x14ac:dyDescent="0.2">
      <c r="B118" s="4" t="s">
        <v>407</v>
      </c>
      <c r="C118" s="4" t="s">
        <v>394</v>
      </c>
      <c r="D118" s="4" t="s">
        <v>116</v>
      </c>
      <c r="E118" s="4">
        <v>22.086317000000001</v>
      </c>
      <c r="F118" s="4">
        <v>84.1</v>
      </c>
      <c r="G118" s="49" t="s">
        <v>460</v>
      </c>
      <c r="H118" s="50">
        <f>AVERAGE(E339:E341)</f>
        <v>25.413120000000003</v>
      </c>
      <c r="I118" s="50">
        <f t="shared" si="20"/>
        <v>29.352722720356049</v>
      </c>
      <c r="J118" s="51">
        <f t="shared" si="11"/>
        <v>4.7197556666666678</v>
      </c>
      <c r="K118" s="36">
        <f t="shared" si="12"/>
        <v>26.350449489892632</v>
      </c>
      <c r="L118" s="53">
        <f t="shared" si="13"/>
        <v>3.7950016768540316</v>
      </c>
      <c r="M118" s="51">
        <f t="shared" si="18"/>
        <v>8.6593583870227135</v>
      </c>
      <c r="N118" s="36">
        <f t="shared" si="14"/>
        <v>404.3212969729131</v>
      </c>
      <c r="O118" s="53">
        <f t="shared" si="15"/>
        <v>0.24732805506087241</v>
      </c>
    </row>
    <row r="119" spans="2:15" x14ac:dyDescent="0.2">
      <c r="B119" s="4" t="s">
        <v>407</v>
      </c>
      <c r="C119" s="4" t="s">
        <v>394</v>
      </c>
      <c r="D119" s="4" t="s">
        <v>117</v>
      </c>
      <c r="E119" s="4">
        <v>21.728235000000002</v>
      </c>
      <c r="F119" s="4">
        <v>84.1</v>
      </c>
      <c r="G119" s="49" t="s">
        <v>461</v>
      </c>
      <c r="H119" s="50">
        <f>AVERAGE(E342:E344)</f>
        <v>24.367020999999998</v>
      </c>
      <c r="I119" s="50">
        <f t="shared" si="20"/>
        <v>28.516280365499622</v>
      </c>
      <c r="J119" s="51">
        <f t="shared" si="11"/>
        <v>3.4866173333333315</v>
      </c>
      <c r="K119" s="36">
        <f t="shared" si="12"/>
        <v>11.209246009452604</v>
      </c>
      <c r="L119" s="53">
        <f t="shared" si="13"/>
        <v>8.9212066463410089</v>
      </c>
      <c r="M119" s="51">
        <f t="shared" si="18"/>
        <v>7.6358766988329556</v>
      </c>
      <c r="N119" s="36">
        <f t="shared" si="14"/>
        <v>198.8968611917272</v>
      </c>
      <c r="O119" s="53">
        <f t="shared" si="15"/>
        <v>0.50277314282805452</v>
      </c>
    </row>
    <row r="120" spans="2:15" x14ac:dyDescent="0.2">
      <c r="B120" s="6" t="s">
        <v>407</v>
      </c>
      <c r="C120" s="6" t="s">
        <v>395</v>
      </c>
      <c r="D120" s="6" t="s">
        <v>118</v>
      </c>
      <c r="E120" s="6">
        <v>25.054970000000001</v>
      </c>
      <c r="F120" s="6">
        <v>83.8</v>
      </c>
      <c r="G120" s="49" t="s">
        <v>462</v>
      </c>
      <c r="H120" s="50">
        <f>AVERAGE(E345:E347)</f>
        <v>24.652320333333336</v>
      </c>
      <c r="I120" s="50">
        <f t="shared" si="20"/>
        <v>27.11070233748935</v>
      </c>
      <c r="J120" s="51">
        <f t="shared" si="11"/>
        <v>2.576983000000002</v>
      </c>
      <c r="K120" s="36">
        <f t="shared" si="12"/>
        <v>5.9669057953048261</v>
      </c>
      <c r="L120" s="53">
        <f t="shared" si="13"/>
        <v>16.759104874537638</v>
      </c>
      <c r="M120" s="51">
        <f t="shared" si="18"/>
        <v>5.0353650041560165</v>
      </c>
      <c r="N120" s="36">
        <f t="shared" si="14"/>
        <v>32.794114250995364</v>
      </c>
      <c r="O120" s="53">
        <f t="shared" si="15"/>
        <v>3.0493276700395957</v>
      </c>
    </row>
    <row r="121" spans="2:15" x14ac:dyDescent="0.2">
      <c r="B121" s="6" t="s">
        <v>407</v>
      </c>
      <c r="C121" s="6" t="s">
        <v>395</v>
      </c>
      <c r="D121" s="6" t="s">
        <v>119</v>
      </c>
      <c r="E121" s="6">
        <v>25.219942</v>
      </c>
      <c r="F121" s="6">
        <v>83.8</v>
      </c>
      <c r="G121" s="49" t="s">
        <v>463</v>
      </c>
      <c r="H121" s="50">
        <f>AVERAGE(E348:E350)</f>
        <v>26.713298999999996</v>
      </c>
      <c r="I121" s="50">
        <f t="shared" si="20"/>
        <v>27.617879434921313</v>
      </c>
      <c r="J121" s="51">
        <f t="shared" si="11"/>
        <v>1.5820853333333282</v>
      </c>
      <c r="K121" s="36">
        <f t="shared" si="12"/>
        <v>2.9940230604989644</v>
      </c>
      <c r="L121" s="53">
        <f t="shared" si="13"/>
        <v>33.399876346755541</v>
      </c>
      <c r="M121" s="51">
        <f t="shared" si="18"/>
        <v>2.486665768254646</v>
      </c>
      <c r="N121" s="36">
        <f t="shared" si="14"/>
        <v>5.604811169254063</v>
      </c>
      <c r="O121" s="53">
        <f t="shared" si="15"/>
        <v>17.841814287796758</v>
      </c>
    </row>
    <row r="122" spans="2:15" x14ac:dyDescent="0.2">
      <c r="B122" s="6" t="s">
        <v>407</v>
      </c>
      <c r="C122" s="6" t="s">
        <v>395</v>
      </c>
      <c r="D122" s="6" t="s">
        <v>120</v>
      </c>
      <c r="E122" s="6">
        <v>25.118728999999998</v>
      </c>
      <c r="F122" s="6">
        <v>84.1</v>
      </c>
      <c r="G122" s="49" t="s">
        <v>464</v>
      </c>
      <c r="H122" s="50">
        <f>AVERAGE(E351:E353)</f>
        <v>25.629258000000004</v>
      </c>
      <c r="I122" s="50">
        <f t="shared" si="20"/>
        <v>27.68028200302447</v>
      </c>
      <c r="J122" s="51">
        <f t="shared" si="11"/>
        <v>1.3272246666666732</v>
      </c>
      <c r="K122" s="36">
        <f t="shared" si="12"/>
        <v>2.5091951282151941</v>
      </c>
      <c r="L122" s="53">
        <f t="shared" si="13"/>
        <v>39.853417088024806</v>
      </c>
      <c r="M122" s="51">
        <f t="shared" si="18"/>
        <v>3.3782486696911391</v>
      </c>
      <c r="N122" s="36">
        <f t="shared" si="14"/>
        <v>10.39810461132376</v>
      </c>
      <c r="O122" s="53">
        <f t="shared" si="15"/>
        <v>9.6171373281913173</v>
      </c>
    </row>
    <row r="123" spans="2:15" x14ac:dyDescent="0.2">
      <c r="B123" s="4" t="s">
        <v>403</v>
      </c>
      <c r="C123" s="4" t="s">
        <v>396</v>
      </c>
      <c r="D123" s="4" t="s">
        <v>121</v>
      </c>
      <c r="E123" s="4">
        <v>10.861794</v>
      </c>
      <c r="F123" s="4">
        <v>81.5</v>
      </c>
      <c r="G123" s="49" t="s">
        <v>465</v>
      </c>
      <c r="H123" s="50">
        <f>AVERAGE(E354:E356)</f>
        <v>25.119185333333334</v>
      </c>
      <c r="I123" s="50">
        <f t="shared" si="20"/>
        <v>28.423112169814029</v>
      </c>
      <c r="J123" s="51">
        <f t="shared" si="11"/>
        <v>1.362205666666668</v>
      </c>
      <c r="K123" s="36">
        <f t="shared" si="12"/>
        <v>2.5707791320727522</v>
      </c>
      <c r="L123" s="53">
        <f t="shared" si="13"/>
        <v>38.898713138134354</v>
      </c>
      <c r="M123" s="51">
        <f t="shared" si="18"/>
        <v>4.6661325031473631</v>
      </c>
      <c r="N123" s="36">
        <f t="shared" si="14"/>
        <v>25.389014708350498</v>
      </c>
      <c r="O123" s="53">
        <f t="shared" si="15"/>
        <v>3.9387113343594935</v>
      </c>
    </row>
    <row r="124" spans="2:15" x14ac:dyDescent="0.2">
      <c r="B124" s="4" t="s">
        <v>403</v>
      </c>
      <c r="C124" s="4" t="s">
        <v>396</v>
      </c>
      <c r="D124" s="4" t="s">
        <v>122</v>
      </c>
      <c r="E124" s="4">
        <v>10.933781</v>
      </c>
      <c r="F124" s="4">
        <v>81.8</v>
      </c>
      <c r="G124" s="49" t="s">
        <v>466</v>
      </c>
      <c r="H124" s="50">
        <f>AVERAGE(E357:E359)</f>
        <v>24.482584666666668</v>
      </c>
      <c r="I124" s="50">
        <f t="shared" si="20"/>
        <v>28.594617502900483</v>
      </c>
      <c r="J124" s="51">
        <f t="shared" si="11"/>
        <v>1.1254860000000058</v>
      </c>
      <c r="K124" s="36">
        <f t="shared" si="12"/>
        <v>2.1817503067506046</v>
      </c>
      <c r="L124" s="53">
        <f t="shared" si="13"/>
        <v>45.834759225465746</v>
      </c>
      <c r="M124" s="51">
        <f t="shared" si="18"/>
        <v>5.2375188362338214</v>
      </c>
      <c r="N124" s="36">
        <f t="shared" si="14"/>
        <v>37.726826304331418</v>
      </c>
      <c r="O124" s="53">
        <f t="shared" si="15"/>
        <v>2.6506337743156254</v>
      </c>
    </row>
    <row r="125" spans="2:15" ht="15" thickBot="1" x14ac:dyDescent="0.25">
      <c r="B125" s="4" t="s">
        <v>403</v>
      </c>
      <c r="C125" s="4" t="s">
        <v>396</v>
      </c>
      <c r="D125" s="4" t="s">
        <v>123</v>
      </c>
      <c r="E125" s="4">
        <v>10.705401</v>
      </c>
      <c r="F125" s="4">
        <v>81.8</v>
      </c>
      <c r="G125" s="49" t="s">
        <v>467</v>
      </c>
      <c r="H125" s="50">
        <f>AVERAGE(E360:E362)</f>
        <v>23.769594999999999</v>
      </c>
      <c r="I125" s="50">
        <f t="shared" si="20"/>
        <v>28.498168602559364</v>
      </c>
      <c r="J125" s="52">
        <f t="shared" si="11"/>
        <v>-0.15818699999999808</v>
      </c>
      <c r="K125" s="38">
        <f t="shared" si="12"/>
        <v>0.89615053433255054</v>
      </c>
      <c r="L125" s="54">
        <f t="shared" si="13"/>
        <v>111.58839521808645</v>
      </c>
      <c r="M125" s="52">
        <f t="shared" si="18"/>
        <v>4.5703866025593669</v>
      </c>
      <c r="N125" s="38">
        <f t="shared" si="14"/>
        <v>23.758742966224577</v>
      </c>
      <c r="O125" s="54">
        <f t="shared" si="15"/>
        <v>4.2089768866206416</v>
      </c>
    </row>
    <row r="126" spans="2:15" ht="15" thickBot="1" x14ac:dyDescent="0.25">
      <c r="B126" s="6" t="s">
        <v>403</v>
      </c>
      <c r="C126" s="6" t="s">
        <v>398</v>
      </c>
      <c r="D126" s="6" t="s">
        <v>124</v>
      </c>
      <c r="E126" s="6">
        <v>9.4145819999999993</v>
      </c>
      <c r="F126" s="6">
        <v>82.1</v>
      </c>
    </row>
    <row r="127" spans="2:15" ht="15" x14ac:dyDescent="0.25">
      <c r="B127" s="6" t="s">
        <v>403</v>
      </c>
      <c r="C127" s="6" t="s">
        <v>398</v>
      </c>
      <c r="D127" s="6" t="s">
        <v>125</v>
      </c>
      <c r="E127" s="6">
        <v>9.6707509999999992</v>
      </c>
      <c r="F127" s="6">
        <v>82.1</v>
      </c>
      <c r="G127" s="28" t="s">
        <v>504</v>
      </c>
      <c r="H127" s="29"/>
      <c r="I127" s="29"/>
      <c r="J127" s="29" t="s">
        <v>490</v>
      </c>
      <c r="K127" s="30"/>
      <c r="L127" s="32"/>
    </row>
    <row r="128" spans="2:15" ht="15" x14ac:dyDescent="0.25">
      <c r="B128" s="6" t="s">
        <v>403</v>
      </c>
      <c r="C128" s="6" t="s">
        <v>398</v>
      </c>
      <c r="D128" s="6" t="s">
        <v>126</v>
      </c>
      <c r="E128" s="6">
        <v>9.4725750000000009</v>
      </c>
      <c r="F128" s="6">
        <v>82.1</v>
      </c>
      <c r="G128" s="91" t="s">
        <v>505</v>
      </c>
      <c r="H128" s="32"/>
      <c r="I128" s="32"/>
      <c r="J128" s="32"/>
      <c r="K128" s="33"/>
      <c r="L128" s="32"/>
    </row>
    <row r="129" spans="1:12" ht="15" x14ac:dyDescent="0.25">
      <c r="B129" s="4" t="s">
        <v>403</v>
      </c>
      <c r="C129" s="4" t="s">
        <v>399</v>
      </c>
      <c r="D129" s="4" t="s">
        <v>127</v>
      </c>
      <c r="E129" s="4">
        <v>8.8338210000000004</v>
      </c>
      <c r="F129" s="4">
        <v>82</v>
      </c>
      <c r="G129" s="31" t="s">
        <v>477</v>
      </c>
      <c r="H129" s="34" t="s">
        <v>485</v>
      </c>
      <c r="I129" s="34" t="s">
        <v>508</v>
      </c>
      <c r="J129" s="34" t="s">
        <v>507</v>
      </c>
      <c r="K129" s="33"/>
      <c r="L129" s="32"/>
    </row>
    <row r="130" spans="1:12" ht="15" x14ac:dyDescent="0.25">
      <c r="B130" s="4" t="s">
        <v>403</v>
      </c>
      <c r="C130" s="4" t="s">
        <v>399</v>
      </c>
      <c r="D130" s="4" t="s">
        <v>128</v>
      </c>
      <c r="E130" s="4">
        <v>9.2510469999999998</v>
      </c>
      <c r="F130" s="4">
        <v>82.3</v>
      </c>
      <c r="G130" s="35" t="s">
        <v>408</v>
      </c>
      <c r="H130" s="32">
        <v>215.1</v>
      </c>
      <c r="I130" s="36">
        <f>H130/25</f>
        <v>8.6039999999999992</v>
      </c>
      <c r="J130" s="92">
        <f t="shared" ref="J130:J141" si="21">LOG(I130,2)</f>
        <v>3.1050075247609739</v>
      </c>
      <c r="K130" s="94"/>
      <c r="L130" s="32"/>
    </row>
    <row r="131" spans="1:12" ht="15" x14ac:dyDescent="0.25">
      <c r="B131" s="4" t="s">
        <v>403</v>
      </c>
      <c r="C131" s="4" t="s">
        <v>399</v>
      </c>
      <c r="D131" s="4" t="s">
        <v>129</v>
      </c>
      <c r="E131" s="4">
        <v>8.8696339999999996</v>
      </c>
      <c r="F131" s="4">
        <v>82.3</v>
      </c>
      <c r="G131" s="35" t="s">
        <v>409</v>
      </c>
      <c r="H131" s="32">
        <v>179.5</v>
      </c>
      <c r="I131" s="36">
        <f t="shared" ref="I131:I141" si="22">H131/25</f>
        <v>7.18</v>
      </c>
      <c r="J131" s="92">
        <f t="shared" si="21"/>
        <v>2.8439838440483269</v>
      </c>
      <c r="K131" s="94"/>
      <c r="L131" s="32"/>
    </row>
    <row r="132" spans="1:12" ht="15" x14ac:dyDescent="0.25">
      <c r="B132" s="6" t="s">
        <v>403</v>
      </c>
      <c r="C132" s="6" t="s">
        <v>400</v>
      </c>
      <c r="D132" s="6" t="s">
        <v>130</v>
      </c>
      <c r="E132" s="6">
        <v>9.7395019999999999</v>
      </c>
      <c r="F132" s="6">
        <v>82.6</v>
      </c>
      <c r="G132" s="35" t="s">
        <v>410</v>
      </c>
      <c r="H132" s="32">
        <v>114.6</v>
      </c>
      <c r="I132" s="36">
        <f t="shared" si="22"/>
        <v>4.5839999999999996</v>
      </c>
      <c r="J132" s="92">
        <f t="shared" si="21"/>
        <v>2.1966070440948178</v>
      </c>
      <c r="K132" s="94"/>
      <c r="L132" s="32"/>
    </row>
    <row r="133" spans="1:12" ht="15" x14ac:dyDescent="0.25">
      <c r="B133" s="6" t="s">
        <v>403</v>
      </c>
      <c r="C133" s="6" t="s">
        <v>400</v>
      </c>
      <c r="D133" s="6" t="s">
        <v>131</v>
      </c>
      <c r="E133" s="6">
        <v>9.6523470000000007</v>
      </c>
      <c r="F133" s="6">
        <v>82.6</v>
      </c>
      <c r="G133" s="35" t="s">
        <v>411</v>
      </c>
      <c r="H133" s="32">
        <v>278.8</v>
      </c>
      <c r="I133" s="36">
        <f t="shared" si="22"/>
        <v>11.152000000000001</v>
      </c>
      <c r="J133" s="92">
        <f t="shared" si="21"/>
        <v>3.4792305612063359</v>
      </c>
      <c r="K133" s="94"/>
      <c r="L133" s="32"/>
    </row>
    <row r="134" spans="1:12" ht="15.75" thickBot="1" x14ac:dyDescent="0.3">
      <c r="B134" s="6" t="s">
        <v>403</v>
      </c>
      <c r="C134" s="6" t="s">
        <v>400</v>
      </c>
      <c r="D134" s="6" t="s">
        <v>132</v>
      </c>
      <c r="E134" s="6">
        <v>9.4562740000000005</v>
      </c>
      <c r="F134" s="6">
        <v>82.5</v>
      </c>
      <c r="G134" s="35" t="s">
        <v>412</v>
      </c>
      <c r="H134" s="32">
        <v>383.6</v>
      </c>
      <c r="I134" s="36">
        <f t="shared" si="22"/>
        <v>15.344000000000001</v>
      </c>
      <c r="J134" s="92">
        <f t="shared" si="21"/>
        <v>3.939602720356044</v>
      </c>
      <c r="K134" s="94"/>
      <c r="L134" s="32"/>
    </row>
    <row r="135" spans="1:12" ht="16.5" customHeight="1" x14ac:dyDescent="0.25">
      <c r="A135" s="98" t="s">
        <v>501</v>
      </c>
      <c r="B135" s="79" t="s">
        <v>403</v>
      </c>
      <c r="C135" s="79" t="s">
        <v>388</v>
      </c>
      <c r="D135" s="79" t="s">
        <v>133</v>
      </c>
      <c r="E135" s="79">
        <v>23.173819000000002</v>
      </c>
      <c r="F135" s="80">
        <v>82</v>
      </c>
      <c r="G135" s="35" t="s">
        <v>413</v>
      </c>
      <c r="H135" s="32">
        <v>443.6</v>
      </c>
      <c r="I135" s="36">
        <f t="shared" si="22"/>
        <v>17.744</v>
      </c>
      <c r="J135" s="92">
        <f t="shared" si="21"/>
        <v>4.1492593654996233</v>
      </c>
      <c r="K135" s="94"/>
      <c r="L135" s="32"/>
    </row>
    <row r="136" spans="1:12" ht="15" x14ac:dyDescent="0.25">
      <c r="A136" s="99"/>
      <c r="B136" s="81" t="s">
        <v>403</v>
      </c>
      <c r="C136" s="81" t="s">
        <v>388</v>
      </c>
      <c r="D136" s="81" t="s">
        <v>134</v>
      </c>
      <c r="E136" s="81">
        <v>23.330029</v>
      </c>
      <c r="F136" s="82">
        <v>82.5</v>
      </c>
      <c r="G136" s="35" t="s">
        <v>414</v>
      </c>
      <c r="H136" s="32">
        <v>137.4</v>
      </c>
      <c r="I136" s="36">
        <f t="shared" si="22"/>
        <v>5.4960000000000004</v>
      </c>
      <c r="J136" s="92">
        <f t="shared" si="21"/>
        <v>2.4583820041560132</v>
      </c>
      <c r="K136" s="94"/>
      <c r="L136" s="32"/>
    </row>
    <row r="137" spans="1:12" ht="15" x14ac:dyDescent="0.25">
      <c r="A137" s="99"/>
      <c r="B137" s="81" t="s">
        <v>403</v>
      </c>
      <c r="C137" s="81" t="s">
        <v>388</v>
      </c>
      <c r="D137" s="81" t="s">
        <v>135</v>
      </c>
      <c r="E137" s="81">
        <v>23.326025000000001</v>
      </c>
      <c r="F137" s="82">
        <v>82.2</v>
      </c>
      <c r="G137" s="35" t="s">
        <v>415</v>
      </c>
      <c r="H137" s="32">
        <v>46.8</v>
      </c>
      <c r="I137" s="36">
        <f t="shared" si="22"/>
        <v>1.8719999999999999</v>
      </c>
      <c r="J137" s="92">
        <f t="shared" si="21"/>
        <v>0.90458043492131734</v>
      </c>
      <c r="K137" s="94"/>
      <c r="L137" s="32"/>
    </row>
    <row r="138" spans="1:12" ht="15" x14ac:dyDescent="0.25">
      <c r="A138" s="99"/>
      <c r="B138" s="83" t="s">
        <v>403</v>
      </c>
      <c r="C138" s="83" t="s">
        <v>389</v>
      </c>
      <c r="D138" s="83" t="s">
        <v>136</v>
      </c>
      <c r="E138" s="83">
        <v>24.824093000000001</v>
      </c>
      <c r="F138" s="84">
        <v>82</v>
      </c>
      <c r="G138" s="35" t="s">
        <v>416</v>
      </c>
      <c r="H138" s="32">
        <v>103.6</v>
      </c>
      <c r="I138" s="36">
        <f t="shared" si="22"/>
        <v>4.1440000000000001</v>
      </c>
      <c r="J138" s="92">
        <f t="shared" si="21"/>
        <v>2.0510240030244669</v>
      </c>
      <c r="K138" s="94"/>
      <c r="L138" s="32"/>
    </row>
    <row r="139" spans="1:12" ht="15" x14ac:dyDescent="0.25">
      <c r="A139" s="99"/>
      <c r="B139" s="83" t="s">
        <v>403</v>
      </c>
      <c r="C139" s="83" t="s">
        <v>389</v>
      </c>
      <c r="D139" s="83" t="s">
        <v>137</v>
      </c>
      <c r="E139" s="83">
        <v>24.187795999999999</v>
      </c>
      <c r="F139" s="84">
        <v>82</v>
      </c>
      <c r="G139" s="35" t="s">
        <v>417</v>
      </c>
      <c r="H139" s="32">
        <v>246.9</v>
      </c>
      <c r="I139" s="36">
        <f t="shared" si="22"/>
        <v>9.8759999999999994</v>
      </c>
      <c r="J139" s="92">
        <f t="shared" si="21"/>
        <v>3.3039268364806946</v>
      </c>
      <c r="K139" s="94"/>
      <c r="L139" s="32"/>
    </row>
    <row r="140" spans="1:12" ht="15" x14ac:dyDescent="0.25">
      <c r="A140" s="99"/>
      <c r="B140" s="83" t="s">
        <v>403</v>
      </c>
      <c r="C140" s="83" t="s">
        <v>389</v>
      </c>
      <c r="D140" s="83" t="s">
        <v>138</v>
      </c>
      <c r="E140" s="83">
        <v>24.306357999999999</v>
      </c>
      <c r="F140" s="84">
        <v>81.900000000000006</v>
      </c>
      <c r="G140" s="35" t="s">
        <v>418</v>
      </c>
      <c r="H140" s="32">
        <v>432.3</v>
      </c>
      <c r="I140" s="36">
        <f t="shared" si="22"/>
        <v>17.292000000000002</v>
      </c>
      <c r="J140" s="92">
        <f t="shared" si="21"/>
        <v>4.1120328362338165</v>
      </c>
      <c r="K140" s="94"/>
      <c r="L140" s="32"/>
    </row>
    <row r="141" spans="1:12" ht="15.75" thickBot="1" x14ac:dyDescent="0.3">
      <c r="A141" s="99"/>
      <c r="B141" s="81" t="s">
        <v>403</v>
      </c>
      <c r="C141" s="81" t="s">
        <v>390</v>
      </c>
      <c r="D141" s="81" t="s">
        <v>139</v>
      </c>
      <c r="E141" s="81">
        <v>24.454229999999999</v>
      </c>
      <c r="F141" s="82">
        <v>81.599999999999994</v>
      </c>
      <c r="G141" s="95" t="s">
        <v>419</v>
      </c>
      <c r="H141" s="37">
        <v>662.8</v>
      </c>
      <c r="I141" s="38">
        <f t="shared" si="22"/>
        <v>26.511999999999997</v>
      </c>
      <c r="J141" s="93">
        <f t="shared" si="21"/>
        <v>4.728573602559365</v>
      </c>
      <c r="K141" s="96"/>
      <c r="L141" s="32"/>
    </row>
    <row r="142" spans="1:12" x14ac:dyDescent="0.2">
      <c r="A142" s="99"/>
      <c r="B142" s="81" t="s">
        <v>403</v>
      </c>
      <c r="C142" s="81" t="s">
        <v>390</v>
      </c>
      <c r="D142" s="81" t="s">
        <v>140</v>
      </c>
      <c r="E142" s="81">
        <v>24.787872</v>
      </c>
      <c r="F142" s="82">
        <v>81.599999999999994</v>
      </c>
    </row>
    <row r="143" spans="1:12" ht="15" thickBot="1" x14ac:dyDescent="0.25">
      <c r="A143" s="99"/>
      <c r="B143" s="81" t="s">
        <v>403</v>
      </c>
      <c r="C143" s="81" t="s">
        <v>390</v>
      </c>
      <c r="D143" s="81" t="s">
        <v>141</v>
      </c>
      <c r="E143" s="81">
        <v>24.483498000000001</v>
      </c>
      <c r="F143" s="82">
        <v>81.599999999999994</v>
      </c>
    </row>
    <row r="144" spans="1:12" ht="15" x14ac:dyDescent="0.25">
      <c r="A144" s="99"/>
      <c r="B144" s="83" t="s">
        <v>403</v>
      </c>
      <c r="C144" s="83" t="s">
        <v>391</v>
      </c>
      <c r="D144" s="83" t="s">
        <v>142</v>
      </c>
      <c r="E144" s="83">
        <v>24.294136000000002</v>
      </c>
      <c r="F144" s="84">
        <v>81.400000000000006</v>
      </c>
      <c r="G144" s="87" t="s">
        <v>492</v>
      </c>
      <c r="H144" s="25"/>
    </row>
    <row r="145" spans="1:8" x14ac:dyDescent="0.2">
      <c r="A145" s="99"/>
      <c r="B145" s="83" t="s">
        <v>403</v>
      </c>
      <c r="C145" s="83" t="s">
        <v>391</v>
      </c>
      <c r="D145" s="83" t="s">
        <v>143</v>
      </c>
      <c r="E145" s="83">
        <v>24.220966000000001</v>
      </c>
      <c r="F145" s="84">
        <v>81.400000000000006</v>
      </c>
      <c r="G145" s="88" t="s">
        <v>493</v>
      </c>
      <c r="H145" s="26">
        <f>AVERAGE(E363:E365)</f>
        <v>32.703566666666667</v>
      </c>
    </row>
    <row r="146" spans="1:8" ht="15" thickBot="1" x14ac:dyDescent="0.25">
      <c r="A146" s="100"/>
      <c r="B146" s="85" t="s">
        <v>403</v>
      </c>
      <c r="C146" s="85" t="s">
        <v>391</v>
      </c>
      <c r="D146" s="85" t="s">
        <v>144</v>
      </c>
      <c r="E146" s="85">
        <v>24.346024</v>
      </c>
      <c r="F146" s="86">
        <v>81.599999999999994</v>
      </c>
      <c r="G146" s="88" t="s">
        <v>494</v>
      </c>
      <c r="H146" s="26">
        <f>AVERAGE(E366:E368)</f>
        <v>30.704266000000001</v>
      </c>
    </row>
    <row r="147" spans="1:8" x14ac:dyDescent="0.2">
      <c r="B147" s="4" t="s">
        <v>404</v>
      </c>
      <c r="C147" s="4" t="s">
        <v>396</v>
      </c>
      <c r="D147" s="4" t="s">
        <v>145</v>
      </c>
      <c r="E147" s="4">
        <v>24.332733000000001</v>
      </c>
      <c r="F147" s="4">
        <v>81</v>
      </c>
      <c r="G147" s="11" t="s">
        <v>495</v>
      </c>
      <c r="H147" s="26">
        <f>AVERAGE(E369:E371)</f>
        <v>31.119986000000001</v>
      </c>
    </row>
    <row r="148" spans="1:8" x14ac:dyDescent="0.2">
      <c r="B148" s="4" t="s">
        <v>404</v>
      </c>
      <c r="C148" s="4" t="s">
        <v>396</v>
      </c>
      <c r="D148" s="4" t="s">
        <v>146</v>
      </c>
      <c r="E148" s="4">
        <v>24.298943000000001</v>
      </c>
      <c r="F148" s="4">
        <v>81.5</v>
      </c>
      <c r="G148" s="11" t="s">
        <v>496</v>
      </c>
      <c r="H148" s="26">
        <f>AVERAGE(E372:E374)</f>
        <v>31.187782666666667</v>
      </c>
    </row>
    <row r="149" spans="1:8" ht="15" thickBot="1" x14ac:dyDescent="0.25">
      <c r="B149" s="4" t="s">
        <v>404</v>
      </c>
      <c r="C149" s="4" t="s">
        <v>396</v>
      </c>
      <c r="D149" s="4" t="s">
        <v>147</v>
      </c>
      <c r="E149" s="4">
        <v>24.377690000000001</v>
      </c>
      <c r="F149" s="4">
        <v>81.8</v>
      </c>
      <c r="G149" s="12" t="s">
        <v>497</v>
      </c>
      <c r="H149" s="27">
        <f>AVERAGE(E375:E377)</f>
        <v>33.555610000000001</v>
      </c>
    </row>
    <row r="150" spans="1:8" x14ac:dyDescent="0.2">
      <c r="B150" s="6" t="s">
        <v>404</v>
      </c>
      <c r="C150" s="6" t="s">
        <v>398</v>
      </c>
      <c r="D150" s="6" t="s">
        <v>148</v>
      </c>
      <c r="E150" s="6">
        <v>24.596271999999999</v>
      </c>
      <c r="F150" s="6">
        <v>81.8</v>
      </c>
    </row>
    <row r="151" spans="1:8" x14ac:dyDescent="0.2">
      <c r="B151" s="6" t="s">
        <v>404</v>
      </c>
      <c r="C151" s="6" t="s">
        <v>398</v>
      </c>
      <c r="D151" s="6" t="s">
        <v>149</v>
      </c>
      <c r="E151" s="6">
        <v>24.279636</v>
      </c>
      <c r="F151" s="6">
        <v>81.5</v>
      </c>
    </row>
    <row r="152" spans="1:8" x14ac:dyDescent="0.2">
      <c r="B152" s="6" t="s">
        <v>404</v>
      </c>
      <c r="C152" s="6" t="s">
        <v>398</v>
      </c>
      <c r="D152" s="6" t="s">
        <v>150</v>
      </c>
      <c r="E152" s="6">
        <v>24.510138000000001</v>
      </c>
      <c r="F152" s="6">
        <v>81.8</v>
      </c>
    </row>
    <row r="153" spans="1:8" x14ac:dyDescent="0.2">
      <c r="B153" s="4" t="s">
        <v>404</v>
      </c>
      <c r="C153" s="4" t="s">
        <v>399</v>
      </c>
      <c r="D153" s="4" t="s">
        <v>151</v>
      </c>
      <c r="E153" s="4">
        <v>24.254469</v>
      </c>
      <c r="F153" s="4">
        <v>81.8</v>
      </c>
    </row>
    <row r="154" spans="1:8" x14ac:dyDescent="0.2">
      <c r="B154" s="4" t="s">
        <v>404</v>
      </c>
      <c r="C154" s="4" t="s">
        <v>399</v>
      </c>
      <c r="D154" s="4" t="s">
        <v>152</v>
      </c>
      <c r="E154" s="4">
        <v>24.229544000000001</v>
      </c>
      <c r="F154" s="4">
        <v>82</v>
      </c>
    </row>
    <row r="155" spans="1:8" x14ac:dyDescent="0.2">
      <c r="B155" s="4" t="s">
        <v>404</v>
      </c>
      <c r="C155" s="4" t="s">
        <v>399</v>
      </c>
      <c r="D155" s="4" t="s">
        <v>153</v>
      </c>
      <c r="E155" s="4">
        <v>24.380064000000001</v>
      </c>
      <c r="F155" s="4">
        <v>82</v>
      </c>
    </row>
    <row r="156" spans="1:8" x14ac:dyDescent="0.2">
      <c r="B156" s="6" t="s">
        <v>404</v>
      </c>
      <c r="C156" s="6" t="s">
        <v>400</v>
      </c>
      <c r="D156" s="6" t="s">
        <v>154</v>
      </c>
      <c r="E156" s="6">
        <v>25.286777000000001</v>
      </c>
      <c r="F156" s="6">
        <v>82</v>
      </c>
    </row>
    <row r="157" spans="1:8" x14ac:dyDescent="0.2">
      <c r="B157" s="6" t="s">
        <v>404</v>
      </c>
      <c r="C157" s="6" t="s">
        <v>400</v>
      </c>
      <c r="D157" s="6" t="s">
        <v>155</v>
      </c>
      <c r="E157" s="6">
        <v>24.604375999999998</v>
      </c>
      <c r="F157" s="6">
        <v>82.3</v>
      </c>
    </row>
    <row r="158" spans="1:8" ht="15" thickBot="1" x14ac:dyDescent="0.25">
      <c r="B158" s="6" t="s">
        <v>404</v>
      </c>
      <c r="C158" s="6" t="s">
        <v>400</v>
      </c>
      <c r="D158" s="6" t="s">
        <v>156</v>
      </c>
      <c r="E158" s="6">
        <v>24.583604999999999</v>
      </c>
      <c r="F158" s="6">
        <v>82.3</v>
      </c>
    </row>
    <row r="159" spans="1:8" x14ac:dyDescent="0.2">
      <c r="A159" s="98" t="s">
        <v>501</v>
      </c>
      <c r="B159" s="79" t="s">
        <v>404</v>
      </c>
      <c r="C159" s="79" t="s">
        <v>388</v>
      </c>
      <c r="D159" s="79" t="s">
        <v>157</v>
      </c>
      <c r="E159" s="79">
        <v>24.704160000000002</v>
      </c>
      <c r="F159" s="80">
        <v>82</v>
      </c>
    </row>
    <row r="160" spans="1:8" x14ac:dyDescent="0.2">
      <c r="A160" s="99"/>
      <c r="B160" s="81" t="s">
        <v>404</v>
      </c>
      <c r="C160" s="81" t="s">
        <v>388</v>
      </c>
      <c r="D160" s="81" t="s">
        <v>158</v>
      </c>
      <c r="E160" s="81">
        <v>24.921524000000002</v>
      </c>
      <c r="F160" s="82">
        <v>82</v>
      </c>
    </row>
    <row r="161" spans="1:6" x14ac:dyDescent="0.2">
      <c r="A161" s="99"/>
      <c r="B161" s="81" t="s">
        <v>404</v>
      </c>
      <c r="C161" s="81" t="s">
        <v>388</v>
      </c>
      <c r="D161" s="81" t="s">
        <v>159</v>
      </c>
      <c r="E161" s="81">
        <v>24.664653999999999</v>
      </c>
      <c r="F161" s="82">
        <v>82</v>
      </c>
    </row>
    <row r="162" spans="1:6" x14ac:dyDescent="0.2">
      <c r="A162" s="99"/>
      <c r="B162" s="83" t="s">
        <v>404</v>
      </c>
      <c r="C162" s="83" t="s">
        <v>389</v>
      </c>
      <c r="D162" s="83" t="s">
        <v>160</v>
      </c>
      <c r="E162" s="83">
        <v>25.570473</v>
      </c>
      <c r="F162" s="84">
        <v>81.7</v>
      </c>
    </row>
    <row r="163" spans="1:6" x14ac:dyDescent="0.2">
      <c r="A163" s="99"/>
      <c r="B163" s="83" t="s">
        <v>404</v>
      </c>
      <c r="C163" s="83" t="s">
        <v>389</v>
      </c>
      <c r="D163" s="83" t="s">
        <v>161</v>
      </c>
      <c r="E163" s="83">
        <v>25.618373999999999</v>
      </c>
      <c r="F163" s="84">
        <v>82</v>
      </c>
    </row>
    <row r="164" spans="1:6" x14ac:dyDescent="0.2">
      <c r="A164" s="99"/>
      <c r="B164" s="83" t="s">
        <v>404</v>
      </c>
      <c r="C164" s="83" t="s">
        <v>389</v>
      </c>
      <c r="D164" s="83" t="s">
        <v>162</v>
      </c>
      <c r="E164" s="83">
        <v>25.658009</v>
      </c>
      <c r="F164" s="84">
        <v>81.7</v>
      </c>
    </row>
    <row r="165" spans="1:6" x14ac:dyDescent="0.2">
      <c r="A165" s="99"/>
      <c r="B165" s="81" t="s">
        <v>404</v>
      </c>
      <c r="C165" s="81" t="s">
        <v>390</v>
      </c>
      <c r="D165" s="81" t="s">
        <v>163</v>
      </c>
      <c r="E165" s="81">
        <v>25.741453</v>
      </c>
      <c r="F165" s="82">
        <v>81.599999999999994</v>
      </c>
    </row>
    <row r="166" spans="1:6" x14ac:dyDescent="0.2">
      <c r="A166" s="99"/>
      <c r="B166" s="81" t="s">
        <v>404</v>
      </c>
      <c r="C166" s="81" t="s">
        <v>390</v>
      </c>
      <c r="D166" s="81" t="s">
        <v>164</v>
      </c>
      <c r="E166" s="81">
        <v>25.210785000000001</v>
      </c>
      <c r="F166" s="82">
        <v>81.599999999999994</v>
      </c>
    </row>
    <row r="167" spans="1:6" x14ac:dyDescent="0.2">
      <c r="A167" s="99"/>
      <c r="B167" s="81" t="s">
        <v>404</v>
      </c>
      <c r="C167" s="81" t="s">
        <v>390</v>
      </c>
      <c r="D167" s="81" t="s">
        <v>165</v>
      </c>
      <c r="E167" s="81">
        <v>25.783947000000001</v>
      </c>
      <c r="F167" s="82">
        <v>81.400000000000006</v>
      </c>
    </row>
    <row r="168" spans="1:6" x14ac:dyDescent="0.2">
      <c r="A168" s="99"/>
      <c r="B168" s="83" t="s">
        <v>404</v>
      </c>
      <c r="C168" s="83" t="s">
        <v>391</v>
      </c>
      <c r="D168" s="83" t="s">
        <v>166</v>
      </c>
      <c r="E168" s="83">
        <v>25.656614000000001</v>
      </c>
      <c r="F168" s="84">
        <v>81.400000000000006</v>
      </c>
    </row>
    <row r="169" spans="1:6" x14ac:dyDescent="0.2">
      <c r="A169" s="99"/>
      <c r="B169" s="83" t="s">
        <v>404</v>
      </c>
      <c r="C169" s="83" t="s">
        <v>391</v>
      </c>
      <c r="D169" s="83" t="s">
        <v>167</v>
      </c>
      <c r="E169" s="83">
        <v>25.977609999999999</v>
      </c>
      <c r="F169" s="84">
        <v>81.400000000000006</v>
      </c>
    </row>
    <row r="170" spans="1:6" ht="15" thickBot="1" x14ac:dyDescent="0.25">
      <c r="A170" s="100"/>
      <c r="B170" s="85" t="s">
        <v>404</v>
      </c>
      <c r="C170" s="85" t="s">
        <v>391</v>
      </c>
      <c r="D170" s="85" t="s">
        <v>168</v>
      </c>
      <c r="E170" s="85">
        <v>25.385131999999999</v>
      </c>
      <c r="F170" s="86">
        <v>81.099999999999994</v>
      </c>
    </row>
    <row r="171" spans="1:6" x14ac:dyDescent="0.2">
      <c r="B171" s="4" t="s">
        <v>405</v>
      </c>
      <c r="C171" s="4" t="s">
        <v>396</v>
      </c>
      <c r="D171" s="4" t="s">
        <v>169</v>
      </c>
      <c r="E171" s="4">
        <v>24.716757000000001</v>
      </c>
      <c r="F171" s="4">
        <v>81</v>
      </c>
    </row>
    <row r="172" spans="1:6" x14ac:dyDescent="0.2">
      <c r="B172" s="4" t="s">
        <v>405</v>
      </c>
      <c r="C172" s="4" t="s">
        <v>396</v>
      </c>
      <c r="D172" s="4" t="s">
        <v>170</v>
      </c>
      <c r="E172" s="4">
        <v>24.925284999999999</v>
      </c>
      <c r="F172" s="4">
        <v>81.5</v>
      </c>
    </row>
    <row r="173" spans="1:6" x14ac:dyDescent="0.2">
      <c r="B173" s="4" t="s">
        <v>405</v>
      </c>
      <c r="C173" s="4" t="s">
        <v>396</v>
      </c>
      <c r="D173" s="4" t="s">
        <v>171</v>
      </c>
      <c r="E173" s="4">
        <v>25.36384</v>
      </c>
      <c r="F173" s="4">
        <v>81.3</v>
      </c>
    </row>
    <row r="174" spans="1:6" x14ac:dyDescent="0.2">
      <c r="B174" s="6" t="s">
        <v>405</v>
      </c>
      <c r="C174" s="6" t="s">
        <v>398</v>
      </c>
      <c r="D174" s="6" t="s">
        <v>172</v>
      </c>
      <c r="E174" s="6">
        <v>24.765506999999999</v>
      </c>
      <c r="F174" s="6">
        <v>81.5</v>
      </c>
    </row>
    <row r="175" spans="1:6" x14ac:dyDescent="0.2">
      <c r="B175" s="6" t="s">
        <v>405</v>
      </c>
      <c r="C175" s="6" t="s">
        <v>398</v>
      </c>
      <c r="D175" s="6" t="s">
        <v>173</v>
      </c>
      <c r="E175" s="6">
        <v>24.279696000000001</v>
      </c>
      <c r="F175" s="6">
        <v>81.5</v>
      </c>
    </row>
    <row r="176" spans="1:6" x14ac:dyDescent="0.2">
      <c r="B176" s="6" t="s">
        <v>405</v>
      </c>
      <c r="C176" s="6" t="s">
        <v>398</v>
      </c>
      <c r="D176" s="6" t="s">
        <v>174</v>
      </c>
      <c r="E176" s="6">
        <v>24.610567</v>
      </c>
      <c r="F176" s="6">
        <v>81.8</v>
      </c>
    </row>
    <row r="177" spans="1:6" x14ac:dyDescent="0.2">
      <c r="B177" s="4" t="s">
        <v>405</v>
      </c>
      <c r="C177" s="4" t="s">
        <v>399</v>
      </c>
      <c r="D177" s="4" t="s">
        <v>175</v>
      </c>
      <c r="E177" s="4">
        <v>24.121759999999998</v>
      </c>
      <c r="F177" s="4">
        <v>82</v>
      </c>
    </row>
    <row r="178" spans="1:6" x14ac:dyDescent="0.2">
      <c r="B178" s="4" t="s">
        <v>405</v>
      </c>
      <c r="C178" s="4" t="s">
        <v>399</v>
      </c>
      <c r="D178" s="4" t="s">
        <v>176</v>
      </c>
      <c r="E178" s="4">
        <v>23.752597999999999</v>
      </c>
      <c r="F178" s="4">
        <v>81.8</v>
      </c>
    </row>
    <row r="179" spans="1:6" x14ac:dyDescent="0.2">
      <c r="B179" s="4" t="s">
        <v>405</v>
      </c>
      <c r="C179" s="4" t="s">
        <v>399</v>
      </c>
      <c r="D179" s="4" t="s">
        <v>177</v>
      </c>
      <c r="E179" s="4">
        <v>24.408428000000001</v>
      </c>
      <c r="F179" s="4">
        <v>82</v>
      </c>
    </row>
    <row r="180" spans="1:6" x14ac:dyDescent="0.2">
      <c r="B180" s="6" t="s">
        <v>405</v>
      </c>
      <c r="C180" s="6" t="s">
        <v>400</v>
      </c>
      <c r="D180" s="6" t="s">
        <v>178</v>
      </c>
      <c r="E180" s="6">
        <v>24.912002999999999</v>
      </c>
      <c r="F180" s="6">
        <v>82</v>
      </c>
    </row>
    <row r="181" spans="1:6" x14ac:dyDescent="0.2">
      <c r="B181" s="6" t="s">
        <v>405</v>
      </c>
      <c r="C181" s="6" t="s">
        <v>400</v>
      </c>
      <c r="D181" s="6" t="s">
        <v>179</v>
      </c>
      <c r="E181" s="6">
        <v>25.455701999999999</v>
      </c>
      <c r="F181" s="6">
        <v>82.3</v>
      </c>
    </row>
    <row r="182" spans="1:6" ht="15" thickBot="1" x14ac:dyDescent="0.25">
      <c r="B182" s="6" t="s">
        <v>405</v>
      </c>
      <c r="C182" s="6" t="s">
        <v>400</v>
      </c>
      <c r="D182" s="6" t="s">
        <v>180</v>
      </c>
      <c r="E182" s="6">
        <v>25.321075</v>
      </c>
      <c r="F182" s="6">
        <v>82.3</v>
      </c>
    </row>
    <row r="183" spans="1:6" ht="14.25" customHeight="1" x14ac:dyDescent="0.2">
      <c r="A183" s="98" t="s">
        <v>501</v>
      </c>
      <c r="B183" s="79" t="s">
        <v>405</v>
      </c>
      <c r="C183" s="79" t="s">
        <v>388</v>
      </c>
      <c r="D183" s="79" t="s">
        <v>181</v>
      </c>
      <c r="E183" s="79">
        <v>24.088073999999999</v>
      </c>
      <c r="F183" s="80">
        <v>82</v>
      </c>
    </row>
    <row r="184" spans="1:6" x14ac:dyDescent="0.2">
      <c r="A184" s="99"/>
      <c r="B184" s="81" t="s">
        <v>405</v>
      </c>
      <c r="C184" s="81" t="s">
        <v>388</v>
      </c>
      <c r="D184" s="81" t="s">
        <v>182</v>
      </c>
      <c r="E184" s="81">
        <v>24.669985</v>
      </c>
      <c r="F184" s="82">
        <v>82</v>
      </c>
    </row>
    <row r="185" spans="1:6" x14ac:dyDescent="0.2">
      <c r="A185" s="99"/>
      <c r="B185" s="81" t="s">
        <v>405</v>
      </c>
      <c r="C185" s="81" t="s">
        <v>388</v>
      </c>
      <c r="D185" s="81" t="s">
        <v>183</v>
      </c>
      <c r="E185" s="81">
        <v>24.443825</v>
      </c>
      <c r="F185" s="82">
        <v>82</v>
      </c>
    </row>
    <row r="186" spans="1:6" x14ac:dyDescent="0.2">
      <c r="A186" s="99"/>
      <c r="B186" s="83" t="s">
        <v>405</v>
      </c>
      <c r="C186" s="83" t="s">
        <v>389</v>
      </c>
      <c r="D186" s="83" t="s">
        <v>184</v>
      </c>
      <c r="E186" s="83">
        <v>25.88111</v>
      </c>
      <c r="F186" s="84">
        <v>81.7</v>
      </c>
    </row>
    <row r="187" spans="1:6" x14ac:dyDescent="0.2">
      <c r="A187" s="99"/>
      <c r="B187" s="83" t="s">
        <v>405</v>
      </c>
      <c r="C187" s="83" t="s">
        <v>389</v>
      </c>
      <c r="D187" s="83" t="s">
        <v>185</v>
      </c>
      <c r="E187" s="83">
        <v>25.976091</v>
      </c>
      <c r="F187" s="84">
        <v>82</v>
      </c>
    </row>
    <row r="188" spans="1:6" x14ac:dyDescent="0.2">
      <c r="A188" s="99"/>
      <c r="B188" s="83" t="s">
        <v>405</v>
      </c>
      <c r="C188" s="83" t="s">
        <v>389</v>
      </c>
      <c r="D188" s="83" t="s">
        <v>186</v>
      </c>
      <c r="E188" s="83">
        <v>25.49559</v>
      </c>
      <c r="F188" s="84">
        <v>81.900000000000006</v>
      </c>
    </row>
    <row r="189" spans="1:6" x14ac:dyDescent="0.2">
      <c r="A189" s="99"/>
      <c r="B189" s="81" t="s">
        <v>405</v>
      </c>
      <c r="C189" s="81" t="s">
        <v>390</v>
      </c>
      <c r="D189" s="81" t="s">
        <v>187</v>
      </c>
      <c r="E189" s="81">
        <v>25.471838000000002</v>
      </c>
      <c r="F189" s="82">
        <v>81.599999999999994</v>
      </c>
    </row>
    <row r="190" spans="1:6" x14ac:dyDescent="0.2">
      <c r="A190" s="99"/>
      <c r="B190" s="81" t="s">
        <v>405</v>
      </c>
      <c r="C190" s="81" t="s">
        <v>390</v>
      </c>
      <c r="D190" s="81" t="s">
        <v>188</v>
      </c>
      <c r="E190" s="81">
        <v>26.504683</v>
      </c>
      <c r="F190" s="82">
        <v>81.400000000000006</v>
      </c>
    </row>
    <row r="191" spans="1:6" x14ac:dyDescent="0.2">
      <c r="A191" s="99"/>
      <c r="B191" s="81" t="s">
        <v>405</v>
      </c>
      <c r="C191" s="81" t="s">
        <v>390</v>
      </c>
      <c r="D191" s="81" t="s">
        <v>189</v>
      </c>
      <c r="E191" s="81">
        <v>26.271436999999999</v>
      </c>
      <c r="F191" s="82">
        <v>81.599999999999994</v>
      </c>
    </row>
    <row r="192" spans="1:6" x14ac:dyDescent="0.2">
      <c r="A192" s="99"/>
      <c r="B192" s="83" t="s">
        <v>405</v>
      </c>
      <c r="C192" s="83" t="s">
        <v>391</v>
      </c>
      <c r="D192" s="83" t="s">
        <v>190</v>
      </c>
      <c r="E192" s="83">
        <v>26.218924999999999</v>
      </c>
      <c r="F192" s="84">
        <v>81.400000000000006</v>
      </c>
    </row>
    <row r="193" spans="1:6" x14ac:dyDescent="0.2">
      <c r="A193" s="99"/>
      <c r="B193" s="83" t="s">
        <v>405</v>
      </c>
      <c r="C193" s="83" t="s">
        <v>391</v>
      </c>
      <c r="D193" s="83" t="s">
        <v>191</v>
      </c>
      <c r="E193" s="83">
        <v>26.699362000000001</v>
      </c>
      <c r="F193" s="84">
        <v>81.400000000000006</v>
      </c>
    </row>
    <row r="194" spans="1:6" ht="15" thickBot="1" x14ac:dyDescent="0.25">
      <c r="A194" s="100"/>
      <c r="B194" s="85" t="s">
        <v>405</v>
      </c>
      <c r="C194" s="85" t="s">
        <v>391</v>
      </c>
      <c r="D194" s="85" t="s">
        <v>192</v>
      </c>
      <c r="E194" s="85">
        <v>25.864737000000002</v>
      </c>
      <c r="F194" s="86">
        <v>81.3</v>
      </c>
    </row>
    <row r="195" spans="1:6" x14ac:dyDescent="0.2">
      <c r="B195" s="4" t="s">
        <v>406</v>
      </c>
      <c r="C195" s="4" t="s">
        <v>396</v>
      </c>
      <c r="D195" s="4" t="s">
        <v>193</v>
      </c>
      <c r="E195" s="4">
        <v>24.618198</v>
      </c>
      <c r="F195" s="4">
        <v>84</v>
      </c>
    </row>
    <row r="196" spans="1:6" x14ac:dyDescent="0.2">
      <c r="B196" s="4" t="s">
        <v>406</v>
      </c>
      <c r="C196" s="4" t="s">
        <v>396</v>
      </c>
      <c r="D196" s="4" t="s">
        <v>194</v>
      </c>
      <c r="E196" s="4">
        <v>24.376083000000001</v>
      </c>
      <c r="F196" s="4">
        <v>84.8</v>
      </c>
    </row>
    <row r="197" spans="1:6" x14ac:dyDescent="0.2">
      <c r="B197" s="4" t="s">
        <v>406</v>
      </c>
      <c r="C197" s="4" t="s">
        <v>396</v>
      </c>
      <c r="D197" s="4" t="s">
        <v>195</v>
      </c>
      <c r="E197" s="4">
        <v>23.787990000000001</v>
      </c>
      <c r="F197" s="4">
        <v>84.8</v>
      </c>
    </row>
    <row r="198" spans="1:6" x14ac:dyDescent="0.2">
      <c r="B198" s="6" t="s">
        <v>406</v>
      </c>
      <c r="C198" s="6" t="s">
        <v>398</v>
      </c>
      <c r="D198" s="6" t="s">
        <v>196</v>
      </c>
      <c r="E198" s="6">
        <v>23.500247999999999</v>
      </c>
      <c r="F198" s="6">
        <v>85.1</v>
      </c>
    </row>
    <row r="199" spans="1:6" x14ac:dyDescent="0.2">
      <c r="B199" s="6" t="s">
        <v>406</v>
      </c>
      <c r="C199" s="6" t="s">
        <v>398</v>
      </c>
      <c r="D199" s="6" t="s">
        <v>197</v>
      </c>
      <c r="E199" s="6">
        <v>23.878547999999999</v>
      </c>
      <c r="F199" s="6">
        <v>84.8</v>
      </c>
    </row>
    <row r="200" spans="1:6" x14ac:dyDescent="0.2">
      <c r="B200" s="6" t="s">
        <v>406</v>
      </c>
      <c r="C200" s="6" t="s">
        <v>398</v>
      </c>
      <c r="D200" s="6" t="s">
        <v>198</v>
      </c>
      <c r="E200" s="6">
        <v>23.827943999999999</v>
      </c>
      <c r="F200" s="6">
        <v>85.1</v>
      </c>
    </row>
    <row r="201" spans="1:6" x14ac:dyDescent="0.2">
      <c r="B201" s="4" t="s">
        <v>406</v>
      </c>
      <c r="C201" s="4" t="s">
        <v>399</v>
      </c>
      <c r="D201" s="4" t="s">
        <v>199</v>
      </c>
      <c r="E201" s="4">
        <v>23.983022999999999</v>
      </c>
      <c r="F201" s="4">
        <v>85</v>
      </c>
    </row>
    <row r="202" spans="1:6" x14ac:dyDescent="0.2">
      <c r="B202" s="4" t="s">
        <v>406</v>
      </c>
      <c r="C202" s="4" t="s">
        <v>399</v>
      </c>
      <c r="D202" s="4" t="s">
        <v>200</v>
      </c>
      <c r="E202" s="4">
        <v>23.338902000000001</v>
      </c>
      <c r="F202" s="4">
        <v>85</v>
      </c>
    </row>
    <row r="203" spans="1:6" x14ac:dyDescent="0.2">
      <c r="B203" s="4" t="s">
        <v>406</v>
      </c>
      <c r="C203" s="4" t="s">
        <v>399</v>
      </c>
      <c r="D203" s="4" t="s">
        <v>201</v>
      </c>
      <c r="E203" s="4">
        <v>23.780515999999999</v>
      </c>
      <c r="F203" s="4">
        <v>85.3</v>
      </c>
    </row>
    <row r="204" spans="1:6" x14ac:dyDescent="0.2">
      <c r="B204" s="6" t="s">
        <v>406</v>
      </c>
      <c r="C204" s="6" t="s">
        <v>400</v>
      </c>
      <c r="D204" s="6" t="s">
        <v>202</v>
      </c>
      <c r="E204" s="6">
        <v>24.422225999999998</v>
      </c>
      <c r="F204" s="6">
        <v>85.3</v>
      </c>
    </row>
    <row r="205" spans="1:6" x14ac:dyDescent="0.2">
      <c r="B205" s="6" t="s">
        <v>406</v>
      </c>
      <c r="C205" s="6" t="s">
        <v>400</v>
      </c>
      <c r="D205" s="6" t="s">
        <v>203</v>
      </c>
      <c r="E205" s="6">
        <v>24.372335</v>
      </c>
      <c r="F205" s="6">
        <v>85.3</v>
      </c>
    </row>
    <row r="206" spans="1:6" ht="15" thickBot="1" x14ac:dyDescent="0.25">
      <c r="B206" s="6" t="s">
        <v>406</v>
      </c>
      <c r="C206" s="6" t="s">
        <v>400</v>
      </c>
      <c r="D206" s="6" t="s">
        <v>204</v>
      </c>
      <c r="E206" s="6">
        <v>24.390127</v>
      </c>
      <c r="F206" s="6">
        <v>85.3</v>
      </c>
    </row>
    <row r="207" spans="1:6" ht="14.25" customHeight="1" x14ac:dyDescent="0.2">
      <c r="A207" s="98" t="s">
        <v>501</v>
      </c>
      <c r="B207" s="79" t="s">
        <v>406</v>
      </c>
      <c r="C207" s="79" t="s">
        <v>388</v>
      </c>
      <c r="D207" s="79" t="s">
        <v>205</v>
      </c>
      <c r="E207" s="79">
        <v>23.704097999999998</v>
      </c>
      <c r="F207" s="80">
        <v>85.3</v>
      </c>
    </row>
    <row r="208" spans="1:6" x14ac:dyDescent="0.2">
      <c r="A208" s="99"/>
      <c r="B208" s="81" t="s">
        <v>406</v>
      </c>
      <c r="C208" s="81" t="s">
        <v>388</v>
      </c>
      <c r="D208" s="81" t="s">
        <v>206</v>
      </c>
      <c r="E208" s="81">
        <v>23.471738999999999</v>
      </c>
      <c r="F208" s="82">
        <v>85.5</v>
      </c>
    </row>
    <row r="209" spans="1:6" x14ac:dyDescent="0.2">
      <c r="A209" s="99"/>
      <c r="B209" s="81" t="s">
        <v>406</v>
      </c>
      <c r="C209" s="81" t="s">
        <v>388</v>
      </c>
      <c r="D209" s="81" t="s">
        <v>207</v>
      </c>
      <c r="E209" s="81">
        <v>24.607078999999999</v>
      </c>
      <c r="F209" s="82">
        <v>85.3</v>
      </c>
    </row>
    <row r="210" spans="1:6" x14ac:dyDescent="0.2">
      <c r="A210" s="99"/>
      <c r="B210" s="83" t="s">
        <v>406</v>
      </c>
      <c r="C210" s="83" t="s">
        <v>389</v>
      </c>
      <c r="D210" s="83" t="s">
        <v>208</v>
      </c>
      <c r="E210" s="83">
        <v>24.576129999999999</v>
      </c>
      <c r="F210" s="84">
        <v>85</v>
      </c>
    </row>
    <row r="211" spans="1:6" x14ac:dyDescent="0.2">
      <c r="A211" s="99"/>
      <c r="B211" s="83" t="s">
        <v>406</v>
      </c>
      <c r="C211" s="83" t="s">
        <v>389</v>
      </c>
      <c r="D211" s="83" t="s">
        <v>209</v>
      </c>
      <c r="E211" s="83">
        <v>25.727523999999999</v>
      </c>
      <c r="F211" s="84">
        <v>85.2</v>
      </c>
    </row>
    <row r="212" spans="1:6" x14ac:dyDescent="0.2">
      <c r="A212" s="99"/>
      <c r="B212" s="83" t="s">
        <v>406</v>
      </c>
      <c r="C212" s="83" t="s">
        <v>389</v>
      </c>
      <c r="D212" s="83" t="s">
        <v>210</v>
      </c>
      <c r="E212" s="83">
        <v>25.926912000000002</v>
      </c>
      <c r="F212" s="84">
        <v>84.9</v>
      </c>
    </row>
    <row r="213" spans="1:6" x14ac:dyDescent="0.2">
      <c r="A213" s="99"/>
      <c r="B213" s="81" t="s">
        <v>406</v>
      </c>
      <c r="C213" s="81" t="s">
        <v>390</v>
      </c>
      <c r="D213" s="81" t="s">
        <v>211</v>
      </c>
      <c r="E213" s="81">
        <v>25.987477999999999</v>
      </c>
      <c r="F213" s="82">
        <v>84.9</v>
      </c>
    </row>
    <row r="214" spans="1:6" x14ac:dyDescent="0.2">
      <c r="A214" s="99"/>
      <c r="B214" s="81" t="s">
        <v>406</v>
      </c>
      <c r="C214" s="81" t="s">
        <v>390</v>
      </c>
      <c r="D214" s="81" t="s">
        <v>212</v>
      </c>
      <c r="E214" s="81">
        <v>24.948865999999999</v>
      </c>
      <c r="F214" s="82">
        <v>84.9</v>
      </c>
    </row>
    <row r="215" spans="1:6" x14ac:dyDescent="0.2">
      <c r="A215" s="99"/>
      <c r="B215" s="81" t="s">
        <v>406</v>
      </c>
      <c r="C215" s="81" t="s">
        <v>390</v>
      </c>
      <c r="D215" s="81" t="s">
        <v>213</v>
      </c>
      <c r="E215" s="81">
        <v>26.519655</v>
      </c>
      <c r="F215" s="82">
        <v>84.9</v>
      </c>
    </row>
    <row r="216" spans="1:6" x14ac:dyDescent="0.2">
      <c r="A216" s="99"/>
      <c r="B216" s="83" t="s">
        <v>406</v>
      </c>
      <c r="C216" s="83" t="s">
        <v>391</v>
      </c>
      <c r="D216" s="83" t="s">
        <v>214</v>
      </c>
      <c r="E216" s="83">
        <v>25.679110000000001</v>
      </c>
      <c r="F216" s="84">
        <v>84.6</v>
      </c>
    </row>
    <row r="217" spans="1:6" x14ac:dyDescent="0.2">
      <c r="A217" s="99"/>
      <c r="B217" s="83" t="s">
        <v>406</v>
      </c>
      <c r="C217" s="83" t="s">
        <v>391</v>
      </c>
      <c r="D217" s="83" t="s">
        <v>215</v>
      </c>
      <c r="E217" s="83">
        <v>25.757259999999999</v>
      </c>
      <c r="F217" s="84">
        <v>84.6</v>
      </c>
    </row>
    <row r="218" spans="1:6" ht="15" thickBot="1" x14ac:dyDescent="0.25">
      <c r="A218" s="100"/>
      <c r="B218" s="85" t="s">
        <v>406</v>
      </c>
      <c r="C218" s="85" t="s">
        <v>391</v>
      </c>
      <c r="D218" s="85" t="s">
        <v>216</v>
      </c>
      <c r="E218" s="85">
        <v>25.442556</v>
      </c>
      <c r="F218" s="86">
        <v>84.3</v>
      </c>
    </row>
    <row r="219" spans="1:6" x14ac:dyDescent="0.2">
      <c r="B219" s="4" t="s">
        <v>407</v>
      </c>
      <c r="C219" s="4" t="s">
        <v>396</v>
      </c>
      <c r="D219" s="4" t="s">
        <v>217</v>
      </c>
      <c r="E219" s="4">
        <v>24.529606000000001</v>
      </c>
      <c r="F219" s="4">
        <v>83.7</v>
      </c>
    </row>
    <row r="220" spans="1:6" x14ac:dyDescent="0.2">
      <c r="B220" s="4" t="s">
        <v>407</v>
      </c>
      <c r="C220" s="4" t="s">
        <v>396</v>
      </c>
      <c r="D220" s="4" t="s">
        <v>218</v>
      </c>
      <c r="E220" s="4">
        <v>24.157523999999999</v>
      </c>
      <c r="F220" s="4">
        <v>84</v>
      </c>
    </row>
    <row r="221" spans="1:6" x14ac:dyDescent="0.2">
      <c r="B221" s="4" t="s">
        <v>407</v>
      </c>
      <c r="C221" s="4" t="s">
        <v>396</v>
      </c>
      <c r="D221" s="4" t="s">
        <v>219</v>
      </c>
      <c r="E221" s="4">
        <v>24.218969999999999</v>
      </c>
      <c r="F221" s="4">
        <v>84.2</v>
      </c>
    </row>
    <row r="222" spans="1:6" x14ac:dyDescent="0.2">
      <c r="B222" s="6" t="s">
        <v>407</v>
      </c>
      <c r="C222" s="6" t="s">
        <v>398</v>
      </c>
      <c r="D222" s="6" t="s">
        <v>220</v>
      </c>
      <c r="E222" s="6">
        <v>23.543087</v>
      </c>
      <c r="F222" s="6">
        <v>84.2</v>
      </c>
    </row>
    <row r="223" spans="1:6" x14ac:dyDescent="0.2">
      <c r="B223" s="6" t="s">
        <v>407</v>
      </c>
      <c r="C223" s="6" t="s">
        <v>398</v>
      </c>
      <c r="D223" s="6" t="s">
        <v>221</v>
      </c>
      <c r="E223" s="6">
        <v>23.664259000000001</v>
      </c>
      <c r="F223" s="6">
        <v>83.9</v>
      </c>
    </row>
    <row r="224" spans="1:6" x14ac:dyDescent="0.2">
      <c r="B224" s="6" t="s">
        <v>407</v>
      </c>
      <c r="C224" s="6" t="s">
        <v>398</v>
      </c>
      <c r="D224" s="6" t="s">
        <v>222</v>
      </c>
      <c r="E224" s="6">
        <v>24.063593000000001</v>
      </c>
      <c r="F224" s="6">
        <v>84.5</v>
      </c>
    </row>
    <row r="225" spans="1:6" x14ac:dyDescent="0.2">
      <c r="B225" s="4" t="s">
        <v>407</v>
      </c>
      <c r="C225" s="4" t="s">
        <v>399</v>
      </c>
      <c r="D225" s="4" t="s">
        <v>223</v>
      </c>
      <c r="E225" s="4">
        <v>23.7531</v>
      </c>
      <c r="F225" s="4">
        <v>84.2</v>
      </c>
    </row>
    <row r="226" spans="1:6" x14ac:dyDescent="0.2">
      <c r="B226" s="4" t="s">
        <v>407</v>
      </c>
      <c r="C226" s="4" t="s">
        <v>399</v>
      </c>
      <c r="D226" s="4" t="s">
        <v>224</v>
      </c>
      <c r="E226" s="4">
        <v>23.105899999999998</v>
      </c>
      <c r="F226" s="4">
        <v>84.5</v>
      </c>
    </row>
    <row r="227" spans="1:6" x14ac:dyDescent="0.2">
      <c r="B227" s="4" t="s">
        <v>407</v>
      </c>
      <c r="C227" s="4" t="s">
        <v>399</v>
      </c>
      <c r="D227" s="4" t="s">
        <v>225</v>
      </c>
      <c r="E227" s="4">
        <v>23.212295999999998</v>
      </c>
      <c r="F227" s="4">
        <v>84.7</v>
      </c>
    </row>
    <row r="228" spans="1:6" x14ac:dyDescent="0.2">
      <c r="B228" s="6" t="s">
        <v>407</v>
      </c>
      <c r="C228" s="6" t="s">
        <v>400</v>
      </c>
      <c r="D228" s="6" t="s">
        <v>226</v>
      </c>
      <c r="E228" s="6">
        <v>23.700665999999998</v>
      </c>
      <c r="F228" s="6">
        <v>84.5</v>
      </c>
    </row>
    <row r="229" spans="1:6" x14ac:dyDescent="0.2">
      <c r="B229" s="6" t="s">
        <v>407</v>
      </c>
      <c r="C229" s="6" t="s">
        <v>400</v>
      </c>
      <c r="D229" s="6" t="s">
        <v>227</v>
      </c>
      <c r="E229" s="6">
        <v>23.913530000000002</v>
      </c>
      <c r="F229" s="6">
        <v>84.7</v>
      </c>
    </row>
    <row r="230" spans="1:6" ht="15" thickBot="1" x14ac:dyDescent="0.25">
      <c r="B230" s="6" t="s">
        <v>407</v>
      </c>
      <c r="C230" s="6" t="s">
        <v>400</v>
      </c>
      <c r="D230" s="6" t="s">
        <v>228</v>
      </c>
      <c r="E230" s="6">
        <v>24.169149999999998</v>
      </c>
      <c r="F230" s="6">
        <v>85</v>
      </c>
    </row>
    <row r="231" spans="1:6" ht="14.25" customHeight="1" x14ac:dyDescent="0.2">
      <c r="A231" s="98" t="s">
        <v>501</v>
      </c>
      <c r="B231" s="79" t="s">
        <v>407</v>
      </c>
      <c r="C231" s="79" t="s">
        <v>388</v>
      </c>
      <c r="D231" s="79" t="s">
        <v>229</v>
      </c>
      <c r="E231" s="79">
        <v>23.968464000000001</v>
      </c>
      <c r="F231" s="80">
        <v>84.7</v>
      </c>
    </row>
    <row r="232" spans="1:6" ht="15" customHeight="1" x14ac:dyDescent="0.2">
      <c r="A232" s="99"/>
      <c r="B232" s="81" t="s">
        <v>407</v>
      </c>
      <c r="C232" s="81" t="s">
        <v>388</v>
      </c>
      <c r="D232" s="81" t="s">
        <v>230</v>
      </c>
      <c r="E232" s="81">
        <v>23.820447999999999</v>
      </c>
      <c r="F232" s="82">
        <v>84.4</v>
      </c>
    </row>
    <row r="233" spans="1:6" ht="15" customHeight="1" x14ac:dyDescent="0.2">
      <c r="A233" s="99"/>
      <c r="B233" s="81" t="s">
        <v>407</v>
      </c>
      <c r="C233" s="81" t="s">
        <v>388</v>
      </c>
      <c r="D233" s="81" t="s">
        <v>231</v>
      </c>
      <c r="E233" s="81">
        <v>25.235954</v>
      </c>
      <c r="F233" s="82">
        <v>85.3</v>
      </c>
    </row>
    <row r="234" spans="1:6" ht="15" customHeight="1" x14ac:dyDescent="0.2">
      <c r="A234" s="99"/>
      <c r="B234" s="83" t="s">
        <v>407</v>
      </c>
      <c r="C234" s="83" t="s">
        <v>389</v>
      </c>
      <c r="D234" s="83" t="s">
        <v>232</v>
      </c>
      <c r="E234" s="83">
        <v>25.537212</v>
      </c>
      <c r="F234" s="84">
        <v>84.1</v>
      </c>
    </row>
    <row r="235" spans="1:6" ht="15" customHeight="1" x14ac:dyDescent="0.2">
      <c r="A235" s="99"/>
      <c r="B235" s="83" t="s">
        <v>407</v>
      </c>
      <c r="C235" s="83" t="s">
        <v>389</v>
      </c>
      <c r="D235" s="83" t="s">
        <v>233</v>
      </c>
      <c r="E235" s="83">
        <v>25.768336999999999</v>
      </c>
      <c r="F235" s="84">
        <v>84.1</v>
      </c>
    </row>
    <row r="236" spans="1:6" ht="15" customHeight="1" x14ac:dyDescent="0.2">
      <c r="A236" s="99"/>
      <c r="B236" s="83" t="s">
        <v>407</v>
      </c>
      <c r="C236" s="83" t="s">
        <v>389</v>
      </c>
      <c r="D236" s="83" t="s">
        <v>234</v>
      </c>
      <c r="E236" s="83">
        <v>25.42014</v>
      </c>
      <c r="F236" s="84">
        <v>84.7</v>
      </c>
    </row>
    <row r="237" spans="1:6" ht="15" customHeight="1" x14ac:dyDescent="0.2">
      <c r="A237" s="99"/>
      <c r="B237" s="81" t="s">
        <v>407</v>
      </c>
      <c r="C237" s="81" t="s">
        <v>390</v>
      </c>
      <c r="D237" s="81" t="s">
        <v>235</v>
      </c>
      <c r="E237" s="81">
        <v>24.975338000000001</v>
      </c>
      <c r="F237" s="82">
        <v>84.4</v>
      </c>
    </row>
    <row r="238" spans="1:6" ht="15" customHeight="1" x14ac:dyDescent="0.2">
      <c r="A238" s="99"/>
      <c r="B238" s="81" t="s">
        <v>407</v>
      </c>
      <c r="C238" s="81" t="s">
        <v>390</v>
      </c>
      <c r="D238" s="81" t="s">
        <v>236</v>
      </c>
      <c r="E238" s="81">
        <v>25.393297</v>
      </c>
      <c r="F238" s="82">
        <v>83.8</v>
      </c>
    </row>
    <row r="239" spans="1:6" ht="15" customHeight="1" x14ac:dyDescent="0.2">
      <c r="A239" s="99"/>
      <c r="B239" s="81" t="s">
        <v>407</v>
      </c>
      <c r="C239" s="81" t="s">
        <v>390</v>
      </c>
      <c r="D239" s="81" t="s">
        <v>237</v>
      </c>
      <c r="E239" s="81">
        <v>25.053753</v>
      </c>
      <c r="F239" s="82">
        <v>84.4</v>
      </c>
    </row>
    <row r="240" spans="1:6" ht="15" customHeight="1" x14ac:dyDescent="0.2">
      <c r="A240" s="99"/>
      <c r="B240" s="83" t="s">
        <v>407</v>
      </c>
      <c r="C240" s="83" t="s">
        <v>391</v>
      </c>
      <c r="D240" s="83" t="s">
        <v>238</v>
      </c>
      <c r="E240" s="83">
        <v>24.895430000000001</v>
      </c>
      <c r="F240" s="84">
        <v>84.1</v>
      </c>
    </row>
    <row r="241" spans="1:6" ht="15" customHeight="1" x14ac:dyDescent="0.2">
      <c r="A241" s="99"/>
      <c r="B241" s="83" t="s">
        <v>407</v>
      </c>
      <c r="C241" s="83" t="s">
        <v>391</v>
      </c>
      <c r="D241" s="83" t="s">
        <v>239</v>
      </c>
      <c r="E241" s="83">
        <v>25.778948</v>
      </c>
      <c r="F241" s="84">
        <v>83.8</v>
      </c>
    </row>
    <row r="242" spans="1:6" ht="15" customHeight="1" x14ac:dyDescent="0.2">
      <c r="A242" s="99"/>
      <c r="B242" s="83" t="s">
        <v>407</v>
      </c>
      <c r="C242" s="83" t="s">
        <v>391</v>
      </c>
      <c r="D242" s="83" t="s">
        <v>240</v>
      </c>
      <c r="E242" s="83">
        <v>25.763104999999999</v>
      </c>
      <c r="F242" s="84">
        <v>84.1</v>
      </c>
    </row>
    <row r="243" spans="1:6" ht="14.25" customHeight="1" x14ac:dyDescent="0.2">
      <c r="A243" s="99"/>
      <c r="B243" s="81" t="s">
        <v>403</v>
      </c>
      <c r="C243" s="81" t="s">
        <v>392</v>
      </c>
      <c r="D243" s="81" t="s">
        <v>241</v>
      </c>
      <c r="E243" s="81">
        <v>24.653862</v>
      </c>
      <c r="F243" s="82">
        <v>81.3</v>
      </c>
    </row>
    <row r="244" spans="1:6" ht="15" customHeight="1" x14ac:dyDescent="0.2">
      <c r="A244" s="99"/>
      <c r="B244" s="81" t="s">
        <v>403</v>
      </c>
      <c r="C244" s="81" t="s">
        <v>392</v>
      </c>
      <c r="D244" s="81" t="s">
        <v>242</v>
      </c>
      <c r="E244" s="81">
        <v>24.383452999999999</v>
      </c>
      <c r="F244" s="82">
        <v>81.8</v>
      </c>
    </row>
    <row r="245" spans="1:6" ht="15" customHeight="1" x14ac:dyDescent="0.2">
      <c r="A245" s="99"/>
      <c r="B245" s="81" t="s">
        <v>403</v>
      </c>
      <c r="C245" s="81" t="s">
        <v>392</v>
      </c>
      <c r="D245" s="81" t="s">
        <v>243</v>
      </c>
      <c r="E245" s="81">
        <v>24.491275999999999</v>
      </c>
      <c r="F245" s="82">
        <v>82.1</v>
      </c>
    </row>
    <row r="246" spans="1:6" ht="15" customHeight="1" x14ac:dyDescent="0.2">
      <c r="A246" s="99"/>
      <c r="B246" s="83" t="s">
        <v>403</v>
      </c>
      <c r="C246" s="83" t="s">
        <v>393</v>
      </c>
      <c r="D246" s="83" t="s">
        <v>244</v>
      </c>
      <c r="E246" s="83">
        <v>23.408860000000001</v>
      </c>
      <c r="F246" s="84">
        <v>82.1</v>
      </c>
    </row>
    <row r="247" spans="1:6" ht="15" customHeight="1" x14ac:dyDescent="0.2">
      <c r="A247" s="99"/>
      <c r="B247" s="83" t="s">
        <v>403</v>
      </c>
      <c r="C247" s="83" t="s">
        <v>393</v>
      </c>
      <c r="D247" s="83" t="s">
        <v>245</v>
      </c>
      <c r="E247" s="83">
        <v>23.472913999999999</v>
      </c>
      <c r="F247" s="84">
        <v>82.1</v>
      </c>
    </row>
    <row r="248" spans="1:6" ht="15" customHeight="1" x14ac:dyDescent="0.2">
      <c r="A248" s="99"/>
      <c r="B248" s="83" t="s">
        <v>403</v>
      </c>
      <c r="C248" s="83" t="s">
        <v>393</v>
      </c>
      <c r="D248" s="83" t="s">
        <v>246</v>
      </c>
      <c r="E248" s="83">
        <v>23.227706999999999</v>
      </c>
      <c r="F248" s="84">
        <v>82.1</v>
      </c>
    </row>
    <row r="249" spans="1:6" ht="15" customHeight="1" x14ac:dyDescent="0.2">
      <c r="A249" s="99"/>
      <c r="B249" s="81" t="s">
        <v>403</v>
      </c>
      <c r="C249" s="81" t="s">
        <v>394</v>
      </c>
      <c r="D249" s="81" t="s">
        <v>247</v>
      </c>
      <c r="E249" s="81">
        <v>23.742751999999999</v>
      </c>
      <c r="F249" s="82">
        <v>82.3</v>
      </c>
    </row>
    <row r="250" spans="1:6" ht="15" customHeight="1" x14ac:dyDescent="0.2">
      <c r="A250" s="99"/>
      <c r="B250" s="81" t="s">
        <v>403</v>
      </c>
      <c r="C250" s="81" t="s">
        <v>394</v>
      </c>
      <c r="D250" s="81" t="s">
        <v>248</v>
      </c>
      <c r="E250" s="81">
        <v>23.429714000000001</v>
      </c>
      <c r="F250" s="82">
        <v>82.3</v>
      </c>
    </row>
    <row r="251" spans="1:6" ht="15" customHeight="1" x14ac:dyDescent="0.2">
      <c r="A251" s="99"/>
      <c r="B251" s="81" t="s">
        <v>403</v>
      </c>
      <c r="C251" s="81" t="s">
        <v>394</v>
      </c>
      <c r="D251" s="81" t="s">
        <v>249</v>
      </c>
      <c r="E251" s="81">
        <v>23.587817999999999</v>
      </c>
      <c r="F251" s="82">
        <v>82.3</v>
      </c>
    </row>
    <row r="252" spans="1:6" ht="15" customHeight="1" x14ac:dyDescent="0.2">
      <c r="A252" s="99"/>
      <c r="B252" s="83" t="s">
        <v>403</v>
      </c>
      <c r="C252" s="83" t="s">
        <v>395</v>
      </c>
      <c r="D252" s="83" t="s">
        <v>250</v>
      </c>
      <c r="E252" s="83">
        <v>25.990316</v>
      </c>
      <c r="F252" s="84">
        <v>82</v>
      </c>
    </row>
    <row r="253" spans="1:6" ht="15" customHeight="1" x14ac:dyDescent="0.2">
      <c r="A253" s="99"/>
      <c r="B253" s="83" t="s">
        <v>403</v>
      </c>
      <c r="C253" s="83" t="s">
        <v>395</v>
      </c>
      <c r="D253" s="83" t="s">
        <v>251</v>
      </c>
      <c r="E253" s="83">
        <v>25.393217</v>
      </c>
      <c r="F253" s="84">
        <v>82.6</v>
      </c>
    </row>
    <row r="254" spans="1:6" ht="15" customHeight="1" x14ac:dyDescent="0.2">
      <c r="A254" s="99"/>
      <c r="B254" s="83" t="s">
        <v>403</v>
      </c>
      <c r="C254" s="83" t="s">
        <v>395</v>
      </c>
      <c r="D254" s="83" t="s">
        <v>252</v>
      </c>
      <c r="E254" s="83">
        <v>25.734249999999999</v>
      </c>
      <c r="F254" s="84">
        <v>82.3</v>
      </c>
    </row>
    <row r="255" spans="1:6" ht="14.25" customHeight="1" x14ac:dyDescent="0.2">
      <c r="A255" s="99"/>
      <c r="B255" s="81" t="s">
        <v>403</v>
      </c>
      <c r="C255" s="81" t="s">
        <v>396</v>
      </c>
      <c r="D255" s="81" t="s">
        <v>253</v>
      </c>
      <c r="E255" s="81">
        <v>24.681830000000001</v>
      </c>
      <c r="F255" s="82">
        <v>82.2</v>
      </c>
    </row>
    <row r="256" spans="1:6" ht="15" customHeight="1" x14ac:dyDescent="0.2">
      <c r="A256" s="99"/>
      <c r="B256" s="81" t="s">
        <v>403</v>
      </c>
      <c r="C256" s="81" t="s">
        <v>396</v>
      </c>
      <c r="D256" s="81" t="s">
        <v>254</v>
      </c>
      <c r="E256" s="81">
        <v>25.157195999999999</v>
      </c>
      <c r="F256" s="82">
        <v>82.2</v>
      </c>
    </row>
    <row r="257" spans="1:6" ht="15" customHeight="1" x14ac:dyDescent="0.2">
      <c r="A257" s="99"/>
      <c r="B257" s="81" t="s">
        <v>403</v>
      </c>
      <c r="C257" s="81" t="s">
        <v>396</v>
      </c>
      <c r="D257" s="81" t="s">
        <v>255</v>
      </c>
      <c r="E257" s="81">
        <v>25.108481999999999</v>
      </c>
      <c r="F257" s="82">
        <v>82.2</v>
      </c>
    </row>
    <row r="258" spans="1:6" ht="15" customHeight="1" x14ac:dyDescent="0.2">
      <c r="A258" s="99"/>
      <c r="B258" s="83" t="s">
        <v>403</v>
      </c>
      <c r="C258" s="83" t="s">
        <v>398</v>
      </c>
      <c r="D258" s="83" t="s">
        <v>256</v>
      </c>
      <c r="E258" s="83">
        <v>24.663709999999998</v>
      </c>
      <c r="F258" s="84">
        <v>82.2</v>
      </c>
    </row>
    <row r="259" spans="1:6" ht="15" customHeight="1" x14ac:dyDescent="0.2">
      <c r="A259" s="99"/>
      <c r="B259" s="83" t="s">
        <v>403</v>
      </c>
      <c r="C259" s="83" t="s">
        <v>398</v>
      </c>
      <c r="D259" s="83" t="s">
        <v>257</v>
      </c>
      <c r="E259" s="83">
        <v>24.528969</v>
      </c>
      <c r="F259" s="84">
        <v>82.2</v>
      </c>
    </row>
    <row r="260" spans="1:6" ht="15" customHeight="1" x14ac:dyDescent="0.2">
      <c r="A260" s="99"/>
      <c r="B260" s="83" t="s">
        <v>403</v>
      </c>
      <c r="C260" s="83" t="s">
        <v>398</v>
      </c>
      <c r="D260" s="83" t="s">
        <v>258</v>
      </c>
      <c r="E260" s="83">
        <v>24.620557999999999</v>
      </c>
      <c r="F260" s="84">
        <v>82.2</v>
      </c>
    </row>
    <row r="261" spans="1:6" ht="15" customHeight="1" x14ac:dyDescent="0.2">
      <c r="A261" s="99"/>
      <c r="B261" s="81" t="s">
        <v>403</v>
      </c>
      <c r="C261" s="81" t="s">
        <v>399</v>
      </c>
      <c r="D261" s="81" t="s">
        <v>259</v>
      </c>
      <c r="E261" s="81">
        <v>23.608566</v>
      </c>
      <c r="F261" s="82">
        <v>82.2</v>
      </c>
    </row>
    <row r="262" spans="1:6" ht="15" customHeight="1" x14ac:dyDescent="0.2">
      <c r="A262" s="99"/>
      <c r="B262" s="81" t="s">
        <v>403</v>
      </c>
      <c r="C262" s="81" t="s">
        <v>399</v>
      </c>
      <c r="D262" s="81" t="s">
        <v>260</v>
      </c>
      <c r="E262" s="81">
        <v>23.479209999999998</v>
      </c>
      <c r="F262" s="82">
        <v>81.900000000000006</v>
      </c>
    </row>
    <row r="263" spans="1:6" ht="15" customHeight="1" x14ac:dyDescent="0.2">
      <c r="A263" s="99"/>
      <c r="B263" s="81" t="s">
        <v>403</v>
      </c>
      <c r="C263" s="81" t="s">
        <v>399</v>
      </c>
      <c r="D263" s="81" t="s">
        <v>261</v>
      </c>
      <c r="E263" s="81">
        <v>23.250772000000001</v>
      </c>
      <c r="F263" s="82">
        <v>81.599999999999994</v>
      </c>
    </row>
    <row r="264" spans="1:6" ht="15" customHeight="1" x14ac:dyDescent="0.2">
      <c r="A264" s="99"/>
      <c r="B264" s="83" t="s">
        <v>403</v>
      </c>
      <c r="C264" s="83" t="s">
        <v>400</v>
      </c>
      <c r="D264" s="83" t="s">
        <v>262</v>
      </c>
      <c r="E264" s="83">
        <v>23.224855000000002</v>
      </c>
      <c r="F264" s="84">
        <v>81.599999999999994</v>
      </c>
    </row>
    <row r="265" spans="1:6" ht="15" customHeight="1" x14ac:dyDescent="0.2">
      <c r="A265" s="99"/>
      <c r="B265" s="83" t="s">
        <v>403</v>
      </c>
      <c r="C265" s="83" t="s">
        <v>400</v>
      </c>
      <c r="D265" s="83" t="s">
        <v>263</v>
      </c>
      <c r="E265" s="83">
        <v>23.375273</v>
      </c>
      <c r="F265" s="84">
        <v>81.900000000000006</v>
      </c>
    </row>
    <row r="266" spans="1:6" ht="15" customHeight="1" x14ac:dyDescent="0.2">
      <c r="A266" s="99"/>
      <c r="B266" s="83" t="s">
        <v>403</v>
      </c>
      <c r="C266" s="83" t="s">
        <v>400</v>
      </c>
      <c r="D266" s="83" t="s">
        <v>264</v>
      </c>
      <c r="E266" s="83">
        <v>23.226402</v>
      </c>
      <c r="F266" s="84">
        <v>81.599999999999994</v>
      </c>
    </row>
    <row r="267" spans="1:6" ht="14.25" customHeight="1" x14ac:dyDescent="0.2">
      <c r="A267" s="99"/>
      <c r="B267" s="81" t="s">
        <v>404</v>
      </c>
      <c r="C267" s="81" t="s">
        <v>392</v>
      </c>
      <c r="D267" s="81" t="s">
        <v>265</v>
      </c>
      <c r="E267" s="81">
        <v>25.492402999999999</v>
      </c>
      <c r="F267" s="82">
        <v>80.7</v>
      </c>
    </row>
    <row r="268" spans="1:6" ht="15" customHeight="1" x14ac:dyDescent="0.2">
      <c r="A268" s="99"/>
      <c r="B268" s="81" t="s">
        <v>404</v>
      </c>
      <c r="C268" s="81" t="s">
        <v>392</v>
      </c>
      <c r="D268" s="81" t="s">
        <v>266</v>
      </c>
      <c r="E268" s="81">
        <v>25.499210000000001</v>
      </c>
      <c r="F268" s="82">
        <v>81.5</v>
      </c>
    </row>
    <row r="269" spans="1:6" ht="15" customHeight="1" x14ac:dyDescent="0.2">
      <c r="A269" s="99"/>
      <c r="B269" s="81" t="s">
        <v>404</v>
      </c>
      <c r="C269" s="81" t="s">
        <v>392</v>
      </c>
      <c r="D269" s="81" t="s">
        <v>267</v>
      </c>
      <c r="E269" s="81">
        <v>25.934248</v>
      </c>
      <c r="F269" s="82">
        <v>81.5</v>
      </c>
    </row>
    <row r="270" spans="1:6" ht="15" customHeight="1" x14ac:dyDescent="0.2">
      <c r="A270" s="99"/>
      <c r="B270" s="83" t="s">
        <v>404</v>
      </c>
      <c r="C270" s="83" t="s">
        <v>393</v>
      </c>
      <c r="D270" s="83" t="s">
        <v>268</v>
      </c>
      <c r="E270" s="83">
        <v>24.526506000000001</v>
      </c>
      <c r="F270" s="84">
        <v>81.5</v>
      </c>
    </row>
    <row r="271" spans="1:6" ht="15" customHeight="1" x14ac:dyDescent="0.2">
      <c r="A271" s="99"/>
      <c r="B271" s="83" t="s">
        <v>404</v>
      </c>
      <c r="C271" s="83" t="s">
        <v>393</v>
      </c>
      <c r="D271" s="83" t="s">
        <v>269</v>
      </c>
      <c r="E271" s="83">
        <v>24.683418</v>
      </c>
      <c r="F271" s="84">
        <v>81.5</v>
      </c>
    </row>
    <row r="272" spans="1:6" ht="15" customHeight="1" x14ac:dyDescent="0.2">
      <c r="A272" s="99"/>
      <c r="B272" s="83" t="s">
        <v>404</v>
      </c>
      <c r="C272" s="83" t="s">
        <v>393</v>
      </c>
      <c r="D272" s="83" t="s">
        <v>270</v>
      </c>
      <c r="E272" s="83">
        <v>25.182047000000001</v>
      </c>
      <c r="F272" s="84">
        <v>81.8</v>
      </c>
    </row>
    <row r="273" spans="1:6" ht="15" customHeight="1" x14ac:dyDescent="0.2">
      <c r="A273" s="99"/>
      <c r="B273" s="81" t="s">
        <v>404</v>
      </c>
      <c r="C273" s="81" t="s">
        <v>394</v>
      </c>
      <c r="D273" s="81" t="s">
        <v>271</v>
      </c>
      <c r="E273" s="81">
        <v>24.36403</v>
      </c>
      <c r="F273" s="82">
        <v>81.8</v>
      </c>
    </row>
    <row r="274" spans="1:6" ht="15" customHeight="1" x14ac:dyDescent="0.2">
      <c r="A274" s="99"/>
      <c r="B274" s="81" t="s">
        <v>404</v>
      </c>
      <c r="C274" s="81" t="s">
        <v>394</v>
      </c>
      <c r="D274" s="81" t="s">
        <v>272</v>
      </c>
      <c r="E274" s="81">
        <v>24.678546999999998</v>
      </c>
      <c r="F274" s="82">
        <v>81.8</v>
      </c>
    </row>
    <row r="275" spans="1:6" ht="15" customHeight="1" x14ac:dyDescent="0.2">
      <c r="A275" s="99"/>
      <c r="B275" s="81" t="s">
        <v>404</v>
      </c>
      <c r="C275" s="81" t="s">
        <v>394</v>
      </c>
      <c r="D275" s="81" t="s">
        <v>273</v>
      </c>
      <c r="E275" s="81">
        <v>24.769203000000001</v>
      </c>
      <c r="F275" s="82">
        <v>82</v>
      </c>
    </row>
    <row r="276" spans="1:6" ht="15" customHeight="1" x14ac:dyDescent="0.2">
      <c r="A276" s="99"/>
      <c r="B276" s="83" t="s">
        <v>404</v>
      </c>
      <c r="C276" s="83" t="s">
        <v>395</v>
      </c>
      <c r="D276" s="83" t="s">
        <v>274</v>
      </c>
      <c r="E276" s="83">
        <v>26.070713000000001</v>
      </c>
      <c r="F276" s="84">
        <v>82</v>
      </c>
    </row>
    <row r="277" spans="1:6" ht="15" customHeight="1" x14ac:dyDescent="0.2">
      <c r="A277" s="99"/>
      <c r="B277" s="83" t="s">
        <v>404</v>
      </c>
      <c r="C277" s="83" t="s">
        <v>395</v>
      </c>
      <c r="D277" s="83" t="s">
        <v>275</v>
      </c>
      <c r="E277" s="83">
        <v>26.627056</v>
      </c>
      <c r="F277" s="84">
        <v>82</v>
      </c>
    </row>
    <row r="278" spans="1:6" ht="15" customHeight="1" x14ac:dyDescent="0.2">
      <c r="A278" s="99"/>
      <c r="B278" s="83" t="s">
        <v>404</v>
      </c>
      <c r="C278" s="83" t="s">
        <v>395</v>
      </c>
      <c r="D278" s="83" t="s">
        <v>276</v>
      </c>
      <c r="E278" s="83">
        <v>27.640111999999998</v>
      </c>
      <c r="F278" s="84">
        <v>82</v>
      </c>
    </row>
    <row r="279" spans="1:6" ht="14.25" customHeight="1" x14ac:dyDescent="0.2">
      <c r="A279" s="99"/>
      <c r="B279" s="81" t="s">
        <v>404</v>
      </c>
      <c r="C279" s="81" t="s">
        <v>396</v>
      </c>
      <c r="D279" s="81" t="s">
        <v>277</v>
      </c>
      <c r="E279" s="81">
        <v>25.550507</v>
      </c>
      <c r="F279" s="82">
        <v>82</v>
      </c>
    </row>
    <row r="280" spans="1:6" ht="15" customHeight="1" x14ac:dyDescent="0.2">
      <c r="A280" s="99"/>
      <c r="B280" s="81" t="s">
        <v>404</v>
      </c>
      <c r="C280" s="81" t="s">
        <v>396</v>
      </c>
      <c r="D280" s="81" t="s">
        <v>278</v>
      </c>
      <c r="E280" s="81">
        <v>25.786884000000001</v>
      </c>
      <c r="F280" s="82">
        <v>82</v>
      </c>
    </row>
    <row r="281" spans="1:6" ht="15" customHeight="1" x14ac:dyDescent="0.2">
      <c r="A281" s="99"/>
      <c r="B281" s="81" t="s">
        <v>404</v>
      </c>
      <c r="C281" s="81" t="s">
        <v>396</v>
      </c>
      <c r="D281" s="81" t="s">
        <v>279</v>
      </c>
      <c r="E281" s="81">
        <v>26.183841999999999</v>
      </c>
      <c r="F281" s="82">
        <v>82</v>
      </c>
    </row>
    <row r="282" spans="1:6" ht="15" customHeight="1" x14ac:dyDescent="0.2">
      <c r="A282" s="99"/>
      <c r="B282" s="83" t="s">
        <v>404</v>
      </c>
      <c r="C282" s="83" t="s">
        <v>398</v>
      </c>
      <c r="D282" s="83" t="s">
        <v>280</v>
      </c>
      <c r="E282" s="83">
        <v>25.854382000000001</v>
      </c>
      <c r="F282" s="84">
        <v>82</v>
      </c>
    </row>
    <row r="283" spans="1:6" ht="15" customHeight="1" x14ac:dyDescent="0.2">
      <c r="A283" s="99"/>
      <c r="B283" s="83" t="s">
        <v>404</v>
      </c>
      <c r="C283" s="83" t="s">
        <v>398</v>
      </c>
      <c r="D283" s="83" t="s">
        <v>281</v>
      </c>
      <c r="E283" s="83">
        <v>25.812263000000002</v>
      </c>
      <c r="F283" s="84">
        <v>81.7</v>
      </c>
    </row>
    <row r="284" spans="1:6" ht="15" customHeight="1" x14ac:dyDescent="0.2">
      <c r="A284" s="99"/>
      <c r="B284" s="83" t="s">
        <v>404</v>
      </c>
      <c r="C284" s="83" t="s">
        <v>398</v>
      </c>
      <c r="D284" s="83" t="s">
        <v>282</v>
      </c>
      <c r="E284" s="83">
        <v>25.778517000000001</v>
      </c>
      <c r="F284" s="84">
        <v>81.7</v>
      </c>
    </row>
    <row r="285" spans="1:6" ht="15" customHeight="1" x14ac:dyDescent="0.2">
      <c r="A285" s="99"/>
      <c r="B285" s="81" t="s">
        <v>404</v>
      </c>
      <c r="C285" s="81" t="s">
        <v>399</v>
      </c>
      <c r="D285" s="81" t="s">
        <v>283</v>
      </c>
      <c r="E285" s="81">
        <v>25.386543</v>
      </c>
      <c r="F285" s="82">
        <v>81.599999999999994</v>
      </c>
    </row>
    <row r="286" spans="1:6" ht="15" customHeight="1" x14ac:dyDescent="0.2">
      <c r="A286" s="99"/>
      <c r="B286" s="81" t="s">
        <v>404</v>
      </c>
      <c r="C286" s="81" t="s">
        <v>399</v>
      </c>
      <c r="D286" s="81" t="s">
        <v>284</v>
      </c>
      <c r="E286" s="81">
        <v>24.772825000000001</v>
      </c>
      <c r="F286" s="82">
        <v>81.599999999999994</v>
      </c>
    </row>
    <row r="287" spans="1:6" ht="15" customHeight="1" x14ac:dyDescent="0.2">
      <c r="A287" s="99"/>
      <c r="B287" s="81" t="s">
        <v>404</v>
      </c>
      <c r="C287" s="81" t="s">
        <v>399</v>
      </c>
      <c r="D287" s="81" t="s">
        <v>285</v>
      </c>
      <c r="E287" s="81">
        <v>25.627604000000002</v>
      </c>
      <c r="F287" s="82">
        <v>81.599999999999994</v>
      </c>
    </row>
    <row r="288" spans="1:6" ht="15" customHeight="1" x14ac:dyDescent="0.2">
      <c r="A288" s="99"/>
      <c r="B288" s="83" t="s">
        <v>404</v>
      </c>
      <c r="C288" s="83" t="s">
        <v>400</v>
      </c>
      <c r="D288" s="83" t="s">
        <v>286</v>
      </c>
      <c r="E288" s="83">
        <v>24.748899999999999</v>
      </c>
      <c r="F288" s="84">
        <v>81.099999999999994</v>
      </c>
    </row>
    <row r="289" spans="1:6" ht="15" customHeight="1" x14ac:dyDescent="0.2">
      <c r="A289" s="99"/>
      <c r="B289" s="83" t="s">
        <v>404</v>
      </c>
      <c r="C289" s="83" t="s">
        <v>400</v>
      </c>
      <c r="D289" s="83" t="s">
        <v>287</v>
      </c>
      <c r="E289" s="83">
        <v>24.54522</v>
      </c>
      <c r="F289" s="84">
        <v>81.400000000000006</v>
      </c>
    </row>
    <row r="290" spans="1:6" ht="15" customHeight="1" x14ac:dyDescent="0.2">
      <c r="A290" s="99"/>
      <c r="B290" s="83" t="s">
        <v>404</v>
      </c>
      <c r="C290" s="83" t="s">
        <v>400</v>
      </c>
      <c r="D290" s="83" t="s">
        <v>288</v>
      </c>
      <c r="E290" s="83">
        <v>24.89048</v>
      </c>
      <c r="F290" s="84">
        <v>81.3</v>
      </c>
    </row>
    <row r="291" spans="1:6" ht="14.25" customHeight="1" x14ac:dyDescent="0.2">
      <c r="A291" s="99"/>
      <c r="B291" s="81" t="s">
        <v>405</v>
      </c>
      <c r="C291" s="81" t="s">
        <v>392</v>
      </c>
      <c r="D291" s="81" t="s">
        <v>289</v>
      </c>
      <c r="E291" s="81">
        <v>23.73592</v>
      </c>
      <c r="F291" s="82">
        <v>80.7</v>
      </c>
    </row>
    <row r="292" spans="1:6" ht="15" customHeight="1" x14ac:dyDescent="0.2">
      <c r="A292" s="99"/>
      <c r="B292" s="81" t="s">
        <v>405</v>
      </c>
      <c r="C292" s="81" t="s">
        <v>392</v>
      </c>
      <c r="D292" s="81" t="s">
        <v>290</v>
      </c>
      <c r="E292" s="81">
        <v>24.977112000000002</v>
      </c>
      <c r="F292" s="82">
        <v>81.3</v>
      </c>
    </row>
    <row r="293" spans="1:6" ht="15" customHeight="1" x14ac:dyDescent="0.2">
      <c r="A293" s="99"/>
      <c r="B293" s="81" t="s">
        <v>405</v>
      </c>
      <c r="C293" s="81" t="s">
        <v>392</v>
      </c>
      <c r="D293" s="81" t="s">
        <v>291</v>
      </c>
      <c r="E293" s="81">
        <v>26.043686000000001</v>
      </c>
      <c r="F293" s="82">
        <v>81.5</v>
      </c>
    </row>
    <row r="294" spans="1:6" ht="15" customHeight="1" x14ac:dyDescent="0.2">
      <c r="A294" s="99"/>
      <c r="B294" s="83" t="s">
        <v>405</v>
      </c>
      <c r="C294" s="83" t="s">
        <v>393</v>
      </c>
      <c r="D294" s="83" t="s">
        <v>292</v>
      </c>
      <c r="E294" s="83">
        <v>25.230765999999999</v>
      </c>
      <c r="F294" s="84">
        <v>81.5</v>
      </c>
    </row>
    <row r="295" spans="1:6" ht="15" customHeight="1" x14ac:dyDescent="0.2">
      <c r="A295" s="99"/>
      <c r="B295" s="83" t="s">
        <v>405</v>
      </c>
      <c r="C295" s="83" t="s">
        <v>393</v>
      </c>
      <c r="D295" s="83" t="s">
        <v>293</v>
      </c>
      <c r="E295" s="83">
        <v>24.788060000000002</v>
      </c>
      <c r="F295" s="84">
        <v>81.5</v>
      </c>
    </row>
    <row r="296" spans="1:6" ht="15" customHeight="1" x14ac:dyDescent="0.2">
      <c r="A296" s="99"/>
      <c r="B296" s="83" t="s">
        <v>405</v>
      </c>
      <c r="C296" s="83" t="s">
        <v>393</v>
      </c>
      <c r="D296" s="83" t="s">
        <v>294</v>
      </c>
      <c r="E296" s="83">
        <v>24.450223999999999</v>
      </c>
      <c r="F296" s="84">
        <v>81.5</v>
      </c>
    </row>
    <row r="297" spans="1:6" ht="15" customHeight="1" x14ac:dyDescent="0.2">
      <c r="A297" s="99"/>
      <c r="B297" s="81" t="s">
        <v>405</v>
      </c>
      <c r="C297" s="81" t="s">
        <v>394</v>
      </c>
      <c r="D297" s="81" t="s">
        <v>295</v>
      </c>
      <c r="E297" s="81">
        <v>24.752013999999999</v>
      </c>
      <c r="F297" s="82">
        <v>81.8</v>
      </c>
    </row>
    <row r="298" spans="1:6" ht="15" customHeight="1" x14ac:dyDescent="0.2">
      <c r="A298" s="99"/>
      <c r="B298" s="81" t="s">
        <v>405</v>
      </c>
      <c r="C298" s="81" t="s">
        <v>394</v>
      </c>
      <c r="D298" s="81" t="s">
        <v>296</v>
      </c>
      <c r="E298" s="81">
        <v>25.18974</v>
      </c>
      <c r="F298" s="82">
        <v>81.8</v>
      </c>
    </row>
    <row r="299" spans="1:6" ht="15" customHeight="1" x14ac:dyDescent="0.2">
      <c r="A299" s="99"/>
      <c r="B299" s="81" t="s">
        <v>405</v>
      </c>
      <c r="C299" s="81" t="s">
        <v>394</v>
      </c>
      <c r="D299" s="81" t="s">
        <v>297</v>
      </c>
      <c r="E299" s="81">
        <v>24.924693999999999</v>
      </c>
      <c r="F299" s="82">
        <v>81.7</v>
      </c>
    </row>
    <row r="300" spans="1:6" ht="15" customHeight="1" x14ac:dyDescent="0.2">
      <c r="A300" s="99"/>
      <c r="B300" s="83" t="s">
        <v>405</v>
      </c>
      <c r="C300" s="83" t="s">
        <v>395</v>
      </c>
      <c r="D300" s="83" t="s">
        <v>298</v>
      </c>
      <c r="E300" s="83">
        <v>27.762255</v>
      </c>
      <c r="F300" s="84">
        <v>82</v>
      </c>
    </row>
    <row r="301" spans="1:6" ht="15" customHeight="1" x14ac:dyDescent="0.2">
      <c r="A301" s="99"/>
      <c r="B301" s="83" t="s">
        <v>405</v>
      </c>
      <c r="C301" s="83" t="s">
        <v>395</v>
      </c>
      <c r="D301" s="83" t="s">
        <v>299</v>
      </c>
      <c r="E301" s="83">
        <v>26.300508000000001</v>
      </c>
      <c r="F301" s="84">
        <v>82</v>
      </c>
    </row>
    <row r="302" spans="1:6" ht="15" customHeight="1" x14ac:dyDescent="0.2">
      <c r="A302" s="99"/>
      <c r="B302" s="83" t="s">
        <v>405</v>
      </c>
      <c r="C302" s="83" t="s">
        <v>395</v>
      </c>
      <c r="D302" s="83" t="s">
        <v>300</v>
      </c>
      <c r="E302" s="83">
        <v>26.642918000000002</v>
      </c>
      <c r="F302" s="84">
        <v>82</v>
      </c>
    </row>
    <row r="303" spans="1:6" ht="14.25" customHeight="1" x14ac:dyDescent="0.2">
      <c r="A303" s="99"/>
      <c r="B303" s="81" t="s">
        <v>405</v>
      </c>
      <c r="C303" s="81" t="s">
        <v>396</v>
      </c>
      <c r="D303" s="81" t="s">
        <v>301</v>
      </c>
      <c r="E303" s="81">
        <v>25.623374999999999</v>
      </c>
      <c r="F303" s="82">
        <v>81.7</v>
      </c>
    </row>
    <row r="304" spans="1:6" ht="15" customHeight="1" x14ac:dyDescent="0.2">
      <c r="A304" s="99"/>
      <c r="B304" s="81" t="s">
        <v>405</v>
      </c>
      <c r="C304" s="81" t="s">
        <v>396</v>
      </c>
      <c r="D304" s="81" t="s">
        <v>302</v>
      </c>
      <c r="E304" s="81">
        <v>25.687548</v>
      </c>
      <c r="F304" s="82">
        <v>82</v>
      </c>
    </row>
    <row r="305" spans="1:6" ht="15" customHeight="1" x14ac:dyDescent="0.2">
      <c r="A305" s="99"/>
      <c r="B305" s="81" t="s">
        <v>405</v>
      </c>
      <c r="C305" s="81" t="s">
        <v>396</v>
      </c>
      <c r="D305" s="81" t="s">
        <v>303</v>
      </c>
      <c r="E305" s="81">
        <v>25.869924999999999</v>
      </c>
      <c r="F305" s="82">
        <v>82</v>
      </c>
    </row>
    <row r="306" spans="1:6" ht="15" customHeight="1" x14ac:dyDescent="0.2">
      <c r="A306" s="99"/>
      <c r="B306" s="83" t="s">
        <v>405</v>
      </c>
      <c r="C306" s="83" t="s">
        <v>398</v>
      </c>
      <c r="D306" s="83" t="s">
        <v>304</v>
      </c>
      <c r="E306" s="83">
        <v>25.853266000000001</v>
      </c>
      <c r="F306" s="84">
        <v>81.7</v>
      </c>
    </row>
    <row r="307" spans="1:6" ht="15" customHeight="1" x14ac:dyDescent="0.2">
      <c r="A307" s="99"/>
      <c r="B307" s="83" t="s">
        <v>405</v>
      </c>
      <c r="C307" s="83" t="s">
        <v>398</v>
      </c>
      <c r="D307" s="83" t="s">
        <v>305</v>
      </c>
      <c r="E307" s="83">
        <v>25.64198</v>
      </c>
      <c r="F307" s="84">
        <v>82</v>
      </c>
    </row>
    <row r="308" spans="1:6" ht="15" customHeight="1" x14ac:dyDescent="0.2">
      <c r="A308" s="99"/>
      <c r="B308" s="83" t="s">
        <v>405</v>
      </c>
      <c r="C308" s="83" t="s">
        <v>398</v>
      </c>
      <c r="D308" s="83" t="s">
        <v>306</v>
      </c>
      <c r="E308" s="83">
        <v>26.367832</v>
      </c>
      <c r="F308" s="84">
        <v>81.900000000000006</v>
      </c>
    </row>
    <row r="309" spans="1:6" ht="15" customHeight="1" x14ac:dyDescent="0.2">
      <c r="A309" s="99"/>
      <c r="B309" s="81" t="s">
        <v>405</v>
      </c>
      <c r="C309" s="81" t="s">
        <v>399</v>
      </c>
      <c r="D309" s="81" t="s">
        <v>307</v>
      </c>
      <c r="E309" s="81">
        <v>25.065977</v>
      </c>
      <c r="F309" s="82">
        <v>81.599999999999994</v>
      </c>
    </row>
    <row r="310" spans="1:6" ht="15" customHeight="1" x14ac:dyDescent="0.2">
      <c r="A310" s="99"/>
      <c r="B310" s="81" t="s">
        <v>405</v>
      </c>
      <c r="C310" s="81" t="s">
        <v>399</v>
      </c>
      <c r="D310" s="81" t="s">
        <v>308</v>
      </c>
      <c r="E310" s="81">
        <v>24.724143999999999</v>
      </c>
      <c r="F310" s="82">
        <v>81.599999999999994</v>
      </c>
    </row>
    <row r="311" spans="1:6" ht="15" customHeight="1" x14ac:dyDescent="0.2">
      <c r="A311" s="99"/>
      <c r="B311" s="81" t="s">
        <v>405</v>
      </c>
      <c r="C311" s="81" t="s">
        <v>399</v>
      </c>
      <c r="D311" s="81" t="s">
        <v>309</v>
      </c>
      <c r="E311" s="81">
        <v>25.381817000000002</v>
      </c>
      <c r="F311" s="82">
        <v>81.400000000000006</v>
      </c>
    </row>
    <row r="312" spans="1:6" ht="15" customHeight="1" x14ac:dyDescent="0.2">
      <c r="A312" s="99"/>
      <c r="B312" s="83" t="s">
        <v>405</v>
      </c>
      <c r="C312" s="83" t="s">
        <v>400</v>
      </c>
      <c r="D312" s="83" t="s">
        <v>310</v>
      </c>
      <c r="E312" s="83">
        <v>24.835948999999999</v>
      </c>
      <c r="F312" s="84">
        <v>81.400000000000006</v>
      </c>
    </row>
    <row r="313" spans="1:6" ht="15" customHeight="1" x14ac:dyDescent="0.2">
      <c r="A313" s="99"/>
      <c r="B313" s="83" t="s">
        <v>405</v>
      </c>
      <c r="C313" s="83" t="s">
        <v>400</v>
      </c>
      <c r="D313" s="83" t="s">
        <v>311</v>
      </c>
      <c r="E313" s="83">
        <v>24.565517</v>
      </c>
      <c r="F313" s="84">
        <v>81.400000000000006</v>
      </c>
    </row>
    <row r="314" spans="1:6" ht="15" customHeight="1" x14ac:dyDescent="0.2">
      <c r="A314" s="99"/>
      <c r="B314" s="83" t="s">
        <v>405</v>
      </c>
      <c r="C314" s="83" t="s">
        <v>400</v>
      </c>
      <c r="D314" s="83" t="s">
        <v>312</v>
      </c>
      <c r="E314" s="83">
        <v>24.627075000000001</v>
      </c>
      <c r="F314" s="84">
        <v>81.3</v>
      </c>
    </row>
    <row r="315" spans="1:6" ht="14.25" customHeight="1" x14ac:dyDescent="0.2">
      <c r="A315" s="99"/>
      <c r="B315" s="81" t="s">
        <v>406</v>
      </c>
      <c r="C315" s="81" t="s">
        <v>392</v>
      </c>
      <c r="D315" s="81" t="s">
        <v>313</v>
      </c>
      <c r="E315" s="81">
        <v>25.907063999999998</v>
      </c>
      <c r="F315" s="82">
        <v>84</v>
      </c>
    </row>
    <row r="316" spans="1:6" ht="15" customHeight="1" x14ac:dyDescent="0.2">
      <c r="A316" s="99"/>
      <c r="B316" s="81" t="s">
        <v>406</v>
      </c>
      <c r="C316" s="81" t="s">
        <v>392</v>
      </c>
      <c r="D316" s="81" t="s">
        <v>314</v>
      </c>
      <c r="E316" s="81">
        <v>25.772696</v>
      </c>
      <c r="F316" s="82">
        <v>84.5</v>
      </c>
    </row>
    <row r="317" spans="1:6" ht="15" customHeight="1" x14ac:dyDescent="0.2">
      <c r="A317" s="99"/>
      <c r="B317" s="81" t="s">
        <v>406</v>
      </c>
      <c r="C317" s="81" t="s">
        <v>392</v>
      </c>
      <c r="D317" s="81" t="s">
        <v>315</v>
      </c>
      <c r="E317" s="81">
        <v>26.228683</v>
      </c>
      <c r="F317" s="82">
        <v>84.5</v>
      </c>
    </row>
    <row r="318" spans="1:6" ht="15" customHeight="1" x14ac:dyDescent="0.2">
      <c r="A318" s="99"/>
      <c r="B318" s="83" t="s">
        <v>406</v>
      </c>
      <c r="C318" s="83" t="s">
        <v>393</v>
      </c>
      <c r="D318" s="83" t="s">
        <v>316</v>
      </c>
      <c r="E318" s="83">
        <v>24.804355999999999</v>
      </c>
      <c r="F318" s="84">
        <v>84.8</v>
      </c>
    </row>
    <row r="319" spans="1:6" ht="15" customHeight="1" x14ac:dyDescent="0.2">
      <c r="A319" s="99"/>
      <c r="B319" s="83" t="s">
        <v>406</v>
      </c>
      <c r="C319" s="83" t="s">
        <v>393</v>
      </c>
      <c r="D319" s="83" t="s">
        <v>317</v>
      </c>
      <c r="E319" s="83">
        <v>24.723858</v>
      </c>
      <c r="F319" s="84">
        <v>84.8</v>
      </c>
    </row>
    <row r="320" spans="1:6" ht="15" customHeight="1" x14ac:dyDescent="0.2">
      <c r="A320" s="99"/>
      <c r="B320" s="83" t="s">
        <v>406</v>
      </c>
      <c r="C320" s="83" t="s">
        <v>393</v>
      </c>
      <c r="D320" s="83" t="s">
        <v>318</v>
      </c>
      <c r="E320" s="83">
        <v>24.173020000000001</v>
      </c>
      <c r="F320" s="84">
        <v>84.8</v>
      </c>
    </row>
    <row r="321" spans="1:6" ht="15" customHeight="1" x14ac:dyDescent="0.2">
      <c r="A321" s="99"/>
      <c r="B321" s="81" t="s">
        <v>406</v>
      </c>
      <c r="C321" s="81" t="s">
        <v>394</v>
      </c>
      <c r="D321" s="81" t="s">
        <v>319</v>
      </c>
      <c r="E321" s="81">
        <v>24.763919999999999</v>
      </c>
      <c r="F321" s="82">
        <v>84.8</v>
      </c>
    </row>
    <row r="322" spans="1:6" ht="15" customHeight="1" x14ac:dyDescent="0.2">
      <c r="A322" s="99"/>
      <c r="B322" s="81" t="s">
        <v>406</v>
      </c>
      <c r="C322" s="81" t="s">
        <v>394</v>
      </c>
      <c r="D322" s="81" t="s">
        <v>320</v>
      </c>
      <c r="E322" s="81">
        <v>24.735441000000002</v>
      </c>
      <c r="F322" s="82">
        <v>85</v>
      </c>
    </row>
    <row r="323" spans="1:6" ht="15" customHeight="1" x14ac:dyDescent="0.2">
      <c r="A323" s="99"/>
      <c r="B323" s="81" t="s">
        <v>406</v>
      </c>
      <c r="C323" s="81" t="s">
        <v>394</v>
      </c>
      <c r="D323" s="81" t="s">
        <v>321</v>
      </c>
      <c r="E323" s="81">
        <v>25.130351999999998</v>
      </c>
      <c r="F323" s="82">
        <v>84.7</v>
      </c>
    </row>
    <row r="324" spans="1:6" ht="15" customHeight="1" x14ac:dyDescent="0.2">
      <c r="A324" s="99"/>
      <c r="B324" s="83" t="s">
        <v>406</v>
      </c>
      <c r="C324" s="83" t="s">
        <v>395</v>
      </c>
      <c r="D324" s="83" t="s">
        <v>322</v>
      </c>
      <c r="E324" s="83">
        <v>26.237843999999999</v>
      </c>
      <c r="F324" s="84">
        <v>85</v>
      </c>
    </row>
    <row r="325" spans="1:6" ht="15" customHeight="1" x14ac:dyDescent="0.2">
      <c r="A325" s="99"/>
      <c r="B325" s="83" t="s">
        <v>406</v>
      </c>
      <c r="C325" s="83" t="s">
        <v>395</v>
      </c>
      <c r="D325" s="83" t="s">
        <v>323</v>
      </c>
      <c r="E325" s="83">
        <v>27.863444999999999</v>
      </c>
      <c r="F325" s="84">
        <v>85.3</v>
      </c>
    </row>
    <row r="326" spans="1:6" ht="15" customHeight="1" x14ac:dyDescent="0.2">
      <c r="A326" s="99"/>
      <c r="B326" s="83" t="s">
        <v>406</v>
      </c>
      <c r="C326" s="83" t="s">
        <v>395</v>
      </c>
      <c r="D326" s="83" t="s">
        <v>324</v>
      </c>
      <c r="E326" s="83">
        <v>27.106058000000001</v>
      </c>
      <c r="F326" s="84">
        <v>85.3</v>
      </c>
    </row>
    <row r="327" spans="1:6" ht="14.25" customHeight="1" x14ac:dyDescent="0.2">
      <c r="A327" s="99"/>
      <c r="B327" s="81" t="s">
        <v>406</v>
      </c>
      <c r="C327" s="81" t="s">
        <v>396</v>
      </c>
      <c r="D327" s="81" t="s">
        <v>325</v>
      </c>
      <c r="E327" s="81">
        <v>25.922934999999999</v>
      </c>
      <c r="F327" s="82">
        <v>85</v>
      </c>
    </row>
    <row r="328" spans="1:6" ht="15" customHeight="1" x14ac:dyDescent="0.2">
      <c r="A328" s="99"/>
      <c r="B328" s="81" t="s">
        <v>406</v>
      </c>
      <c r="C328" s="81" t="s">
        <v>396</v>
      </c>
      <c r="D328" s="81" t="s">
        <v>326</v>
      </c>
      <c r="E328" s="81">
        <v>26.197956000000001</v>
      </c>
      <c r="F328" s="82">
        <v>85</v>
      </c>
    </row>
    <row r="329" spans="1:6" ht="15" customHeight="1" x14ac:dyDescent="0.2">
      <c r="A329" s="99"/>
      <c r="B329" s="81" t="s">
        <v>406</v>
      </c>
      <c r="C329" s="81" t="s">
        <v>396</v>
      </c>
      <c r="D329" s="81" t="s">
        <v>327</v>
      </c>
      <c r="E329" s="81">
        <v>25.86206</v>
      </c>
      <c r="F329" s="82">
        <v>85</v>
      </c>
    </row>
    <row r="330" spans="1:6" ht="15" customHeight="1" x14ac:dyDescent="0.2">
      <c r="A330" s="99"/>
      <c r="B330" s="83" t="s">
        <v>406</v>
      </c>
      <c r="C330" s="83" t="s">
        <v>398</v>
      </c>
      <c r="D330" s="83" t="s">
        <v>328</v>
      </c>
      <c r="E330" s="83">
        <v>25.960035000000001</v>
      </c>
      <c r="F330" s="84">
        <v>84.7</v>
      </c>
    </row>
    <row r="331" spans="1:6" ht="15" customHeight="1" x14ac:dyDescent="0.2">
      <c r="A331" s="99"/>
      <c r="B331" s="83" t="s">
        <v>406</v>
      </c>
      <c r="C331" s="83" t="s">
        <v>398</v>
      </c>
      <c r="D331" s="83" t="s">
        <v>329</v>
      </c>
      <c r="E331" s="83">
        <v>25.523657</v>
      </c>
      <c r="F331" s="84">
        <v>84.9</v>
      </c>
    </row>
    <row r="332" spans="1:6" ht="15" customHeight="1" x14ac:dyDescent="0.2">
      <c r="A332" s="99"/>
      <c r="B332" s="83" t="s">
        <v>406</v>
      </c>
      <c r="C332" s="83" t="s">
        <v>398</v>
      </c>
      <c r="D332" s="83" t="s">
        <v>330</v>
      </c>
      <c r="E332" s="83">
        <v>25.354897999999999</v>
      </c>
      <c r="F332" s="84">
        <v>84.9</v>
      </c>
    </row>
    <row r="333" spans="1:6" ht="15" customHeight="1" x14ac:dyDescent="0.2">
      <c r="A333" s="99"/>
      <c r="B333" s="81" t="s">
        <v>406</v>
      </c>
      <c r="C333" s="81" t="s">
        <v>399</v>
      </c>
      <c r="D333" s="81" t="s">
        <v>331</v>
      </c>
      <c r="E333" s="81">
        <v>24.751481999999999</v>
      </c>
      <c r="F333" s="82">
        <v>84.9</v>
      </c>
    </row>
    <row r="334" spans="1:6" ht="15" customHeight="1" x14ac:dyDescent="0.2">
      <c r="A334" s="99"/>
      <c r="B334" s="81" t="s">
        <v>406</v>
      </c>
      <c r="C334" s="81" t="s">
        <v>399</v>
      </c>
      <c r="D334" s="81" t="s">
        <v>332</v>
      </c>
      <c r="E334" s="81">
        <v>25.216695999999999</v>
      </c>
      <c r="F334" s="82">
        <v>84.6</v>
      </c>
    </row>
    <row r="335" spans="1:6" ht="15" customHeight="1" x14ac:dyDescent="0.2">
      <c r="A335" s="99"/>
      <c r="B335" s="81" t="s">
        <v>406</v>
      </c>
      <c r="C335" s="81" t="s">
        <v>399</v>
      </c>
      <c r="D335" s="81" t="s">
        <v>333</v>
      </c>
      <c r="E335" s="81">
        <v>25.083164</v>
      </c>
      <c r="F335" s="82">
        <v>84.9</v>
      </c>
    </row>
    <row r="336" spans="1:6" ht="15" customHeight="1" x14ac:dyDescent="0.2">
      <c r="A336" s="99"/>
      <c r="B336" s="83" t="s">
        <v>406</v>
      </c>
      <c r="C336" s="83" t="s">
        <v>400</v>
      </c>
      <c r="D336" s="83" t="s">
        <v>334</v>
      </c>
      <c r="E336" s="83">
        <v>24.816654</v>
      </c>
      <c r="F336" s="84">
        <v>84.6</v>
      </c>
    </row>
    <row r="337" spans="1:6" ht="15" customHeight="1" x14ac:dyDescent="0.2">
      <c r="A337" s="99"/>
      <c r="B337" s="83" t="s">
        <v>406</v>
      </c>
      <c r="C337" s="83" t="s">
        <v>400</v>
      </c>
      <c r="D337" s="83" t="s">
        <v>335</v>
      </c>
      <c r="E337" s="83">
        <v>24.829668000000002</v>
      </c>
      <c r="F337" s="84">
        <v>84.6</v>
      </c>
    </row>
    <row r="338" spans="1:6" ht="15" customHeight="1" x14ac:dyDescent="0.2">
      <c r="A338" s="99"/>
      <c r="B338" s="83" t="s">
        <v>406</v>
      </c>
      <c r="C338" s="83" t="s">
        <v>400</v>
      </c>
      <c r="D338" s="83" t="s">
        <v>336</v>
      </c>
      <c r="E338" s="83">
        <v>24.505973999999998</v>
      </c>
      <c r="F338" s="84">
        <v>84.3</v>
      </c>
    </row>
    <row r="339" spans="1:6" ht="14.25" customHeight="1" x14ac:dyDescent="0.2">
      <c r="A339" s="99"/>
      <c r="B339" s="81" t="s">
        <v>407</v>
      </c>
      <c r="C339" s="81" t="s">
        <v>392</v>
      </c>
      <c r="D339" s="81" t="s">
        <v>337</v>
      </c>
      <c r="E339" s="81">
        <v>24.620096</v>
      </c>
      <c r="F339" s="82">
        <v>83.4</v>
      </c>
    </row>
    <row r="340" spans="1:6" ht="15" customHeight="1" x14ac:dyDescent="0.2">
      <c r="A340" s="99"/>
      <c r="B340" s="81" t="s">
        <v>407</v>
      </c>
      <c r="C340" s="81" t="s">
        <v>392</v>
      </c>
      <c r="D340" s="81" t="s">
        <v>338</v>
      </c>
      <c r="E340" s="81">
        <v>25.519361</v>
      </c>
      <c r="F340" s="82">
        <v>83.7</v>
      </c>
    </row>
    <row r="341" spans="1:6" ht="15" customHeight="1" x14ac:dyDescent="0.2">
      <c r="A341" s="99"/>
      <c r="B341" s="81" t="s">
        <v>407</v>
      </c>
      <c r="C341" s="81" t="s">
        <v>392</v>
      </c>
      <c r="D341" s="81" t="s">
        <v>339</v>
      </c>
      <c r="E341" s="81">
        <v>26.099903000000001</v>
      </c>
      <c r="F341" s="82">
        <v>84.2</v>
      </c>
    </row>
    <row r="342" spans="1:6" ht="15" customHeight="1" x14ac:dyDescent="0.2">
      <c r="A342" s="99"/>
      <c r="B342" s="83" t="s">
        <v>407</v>
      </c>
      <c r="C342" s="83" t="s">
        <v>393</v>
      </c>
      <c r="D342" s="83" t="s">
        <v>340</v>
      </c>
      <c r="E342" s="83">
        <v>24.700907000000001</v>
      </c>
      <c r="F342" s="84">
        <v>84</v>
      </c>
    </row>
    <row r="343" spans="1:6" ht="15" customHeight="1" x14ac:dyDescent="0.2">
      <c r="A343" s="99"/>
      <c r="B343" s="83" t="s">
        <v>407</v>
      </c>
      <c r="C343" s="83" t="s">
        <v>393</v>
      </c>
      <c r="D343" s="83" t="s">
        <v>341</v>
      </c>
      <c r="E343" s="83">
        <v>23.916972999999999</v>
      </c>
      <c r="F343" s="84">
        <v>83.9</v>
      </c>
    </row>
    <row r="344" spans="1:6" ht="15" customHeight="1" x14ac:dyDescent="0.2">
      <c r="A344" s="99"/>
      <c r="B344" s="83" t="s">
        <v>407</v>
      </c>
      <c r="C344" s="83" t="s">
        <v>393</v>
      </c>
      <c r="D344" s="83" t="s">
        <v>342</v>
      </c>
      <c r="E344" s="83">
        <v>24.483183</v>
      </c>
      <c r="F344" s="84">
        <v>84.8</v>
      </c>
    </row>
    <row r="345" spans="1:6" ht="15" customHeight="1" x14ac:dyDescent="0.2">
      <c r="A345" s="99"/>
      <c r="B345" s="81" t="s">
        <v>407</v>
      </c>
      <c r="C345" s="81" t="s">
        <v>394</v>
      </c>
      <c r="D345" s="81" t="s">
        <v>343</v>
      </c>
      <c r="E345" s="81">
        <v>24.688828000000001</v>
      </c>
      <c r="F345" s="82">
        <v>84.2</v>
      </c>
    </row>
    <row r="346" spans="1:6" ht="15" customHeight="1" x14ac:dyDescent="0.2">
      <c r="A346" s="99"/>
      <c r="B346" s="81" t="s">
        <v>407</v>
      </c>
      <c r="C346" s="81" t="s">
        <v>394</v>
      </c>
      <c r="D346" s="81" t="s">
        <v>344</v>
      </c>
      <c r="E346" s="81">
        <v>24.627914000000001</v>
      </c>
      <c r="F346" s="82">
        <v>84.2</v>
      </c>
    </row>
    <row r="347" spans="1:6" ht="15" customHeight="1" x14ac:dyDescent="0.2">
      <c r="A347" s="99"/>
      <c r="B347" s="81" t="s">
        <v>407</v>
      </c>
      <c r="C347" s="81" t="s">
        <v>394</v>
      </c>
      <c r="D347" s="81" t="s">
        <v>345</v>
      </c>
      <c r="E347" s="81">
        <v>24.640218999999998</v>
      </c>
      <c r="F347" s="82">
        <v>84.5</v>
      </c>
    </row>
    <row r="348" spans="1:6" ht="15" customHeight="1" x14ac:dyDescent="0.2">
      <c r="A348" s="99"/>
      <c r="B348" s="83" t="s">
        <v>407</v>
      </c>
      <c r="C348" s="83" t="s">
        <v>395</v>
      </c>
      <c r="D348" s="83" t="s">
        <v>346</v>
      </c>
      <c r="E348" s="83">
        <v>26.530654999999999</v>
      </c>
      <c r="F348" s="84">
        <v>84.2</v>
      </c>
    </row>
    <row r="349" spans="1:6" ht="15" customHeight="1" x14ac:dyDescent="0.2">
      <c r="A349" s="99"/>
      <c r="B349" s="83" t="s">
        <v>407</v>
      </c>
      <c r="C349" s="83" t="s">
        <v>395</v>
      </c>
      <c r="D349" s="83" t="s">
        <v>347</v>
      </c>
      <c r="E349" s="83">
        <v>26.464832000000001</v>
      </c>
      <c r="F349" s="84">
        <v>84.5</v>
      </c>
    </row>
    <row r="350" spans="1:6" ht="15" customHeight="1" x14ac:dyDescent="0.2">
      <c r="A350" s="99"/>
      <c r="B350" s="83" t="s">
        <v>407</v>
      </c>
      <c r="C350" s="83" t="s">
        <v>395</v>
      </c>
      <c r="D350" s="83" t="s">
        <v>348</v>
      </c>
      <c r="E350" s="83">
        <v>27.144410000000001</v>
      </c>
      <c r="F350" s="84">
        <v>84.5</v>
      </c>
    </row>
    <row r="351" spans="1:6" ht="14.25" customHeight="1" x14ac:dyDescent="0.2">
      <c r="A351" s="99"/>
      <c r="B351" s="81" t="s">
        <v>407</v>
      </c>
      <c r="C351" s="81" t="s">
        <v>396</v>
      </c>
      <c r="D351" s="81" t="s">
        <v>349</v>
      </c>
      <c r="E351" s="81">
        <v>26.864407</v>
      </c>
      <c r="F351" s="82">
        <v>84.1</v>
      </c>
    </row>
    <row r="352" spans="1:6" ht="15" customHeight="1" x14ac:dyDescent="0.2">
      <c r="A352" s="99"/>
      <c r="B352" s="81" t="s">
        <v>407</v>
      </c>
      <c r="C352" s="81" t="s">
        <v>396</v>
      </c>
      <c r="D352" s="81" t="s">
        <v>350</v>
      </c>
      <c r="E352" s="81">
        <v>24.927256</v>
      </c>
      <c r="F352" s="82">
        <v>84.4</v>
      </c>
    </row>
    <row r="353" spans="1:6" ht="15" customHeight="1" x14ac:dyDescent="0.2">
      <c r="A353" s="99"/>
      <c r="B353" s="81" t="s">
        <v>407</v>
      </c>
      <c r="C353" s="81" t="s">
        <v>396</v>
      </c>
      <c r="D353" s="81" t="s">
        <v>351</v>
      </c>
      <c r="E353" s="81">
        <v>25.096111000000001</v>
      </c>
      <c r="F353" s="82">
        <v>85</v>
      </c>
    </row>
    <row r="354" spans="1:6" ht="15" customHeight="1" x14ac:dyDescent="0.2">
      <c r="A354" s="99"/>
      <c r="B354" s="83" t="s">
        <v>407</v>
      </c>
      <c r="C354" s="83" t="s">
        <v>398</v>
      </c>
      <c r="D354" s="83" t="s">
        <v>352</v>
      </c>
      <c r="E354" s="83">
        <v>25.378633000000001</v>
      </c>
      <c r="F354" s="84">
        <v>84.1</v>
      </c>
    </row>
    <row r="355" spans="1:6" ht="15" customHeight="1" x14ac:dyDescent="0.2">
      <c r="A355" s="99"/>
      <c r="B355" s="83" t="s">
        <v>407</v>
      </c>
      <c r="C355" s="83" t="s">
        <v>398</v>
      </c>
      <c r="D355" s="83" t="s">
        <v>353</v>
      </c>
      <c r="E355" s="83">
        <v>24.873611</v>
      </c>
      <c r="F355" s="84">
        <v>84.1</v>
      </c>
    </row>
    <row r="356" spans="1:6" ht="15" customHeight="1" x14ac:dyDescent="0.2">
      <c r="A356" s="99"/>
      <c r="B356" s="83" t="s">
        <v>407</v>
      </c>
      <c r="C356" s="83" t="s">
        <v>398</v>
      </c>
      <c r="D356" s="83" t="s">
        <v>354</v>
      </c>
      <c r="E356" s="83">
        <v>25.105312000000001</v>
      </c>
      <c r="F356" s="84">
        <v>84.4</v>
      </c>
    </row>
    <row r="357" spans="1:6" ht="15" customHeight="1" x14ac:dyDescent="0.2">
      <c r="A357" s="99"/>
      <c r="B357" s="81" t="s">
        <v>407</v>
      </c>
      <c r="C357" s="81" t="s">
        <v>399</v>
      </c>
      <c r="D357" s="81" t="s">
        <v>355</v>
      </c>
      <c r="E357" s="81">
        <v>24.562999999999999</v>
      </c>
      <c r="F357" s="82">
        <v>84.1</v>
      </c>
    </row>
    <row r="358" spans="1:6" ht="15" customHeight="1" x14ac:dyDescent="0.2">
      <c r="A358" s="99"/>
      <c r="B358" s="81" t="s">
        <v>407</v>
      </c>
      <c r="C358" s="81" t="s">
        <v>399</v>
      </c>
      <c r="D358" s="81" t="s">
        <v>356</v>
      </c>
      <c r="E358" s="81">
        <v>24.479375999999998</v>
      </c>
      <c r="F358" s="82">
        <v>84.1</v>
      </c>
    </row>
    <row r="359" spans="1:6" ht="15" customHeight="1" x14ac:dyDescent="0.2">
      <c r="A359" s="99"/>
      <c r="B359" s="81" t="s">
        <v>407</v>
      </c>
      <c r="C359" s="81" t="s">
        <v>399</v>
      </c>
      <c r="D359" s="81" t="s">
        <v>357</v>
      </c>
      <c r="E359" s="81">
        <v>24.405377999999999</v>
      </c>
      <c r="F359" s="82">
        <v>84.4</v>
      </c>
    </row>
    <row r="360" spans="1:6" ht="15" customHeight="1" x14ac:dyDescent="0.2">
      <c r="A360" s="99"/>
      <c r="B360" s="83" t="s">
        <v>407</v>
      </c>
      <c r="C360" s="83" t="s">
        <v>400</v>
      </c>
      <c r="D360" s="83" t="s">
        <v>358</v>
      </c>
      <c r="E360" s="83">
        <v>24.075232</v>
      </c>
      <c r="F360" s="84">
        <v>83.5</v>
      </c>
    </row>
    <row r="361" spans="1:6" ht="15" customHeight="1" x14ac:dyDescent="0.2">
      <c r="A361" s="99"/>
      <c r="B361" s="83" t="s">
        <v>407</v>
      </c>
      <c r="C361" s="83" t="s">
        <v>400</v>
      </c>
      <c r="D361" s="83" t="s">
        <v>359</v>
      </c>
      <c r="E361" s="83">
        <v>24.143751000000002</v>
      </c>
      <c r="F361" s="84">
        <v>83.8</v>
      </c>
    </row>
    <row r="362" spans="1:6" ht="15.75" customHeight="1" thickBot="1" x14ac:dyDescent="0.25">
      <c r="A362" s="100"/>
      <c r="B362" s="85" t="s">
        <v>407</v>
      </c>
      <c r="C362" s="85" t="s">
        <v>400</v>
      </c>
      <c r="D362" s="85" t="s">
        <v>360</v>
      </c>
      <c r="E362" s="85">
        <v>23.089801999999999</v>
      </c>
      <c r="F362" s="86">
        <v>84.1</v>
      </c>
    </row>
    <row r="363" spans="1:6" x14ac:dyDescent="0.2">
      <c r="B363" s="58" t="s">
        <v>403</v>
      </c>
      <c r="C363" s="59" t="s">
        <v>401</v>
      </c>
      <c r="D363" s="59" t="s">
        <v>361</v>
      </c>
      <c r="E363" s="59">
        <v>30.530249000000001</v>
      </c>
      <c r="F363" s="60">
        <v>81</v>
      </c>
    </row>
    <row r="364" spans="1:6" x14ac:dyDescent="0.2">
      <c r="B364" s="58" t="s">
        <v>403</v>
      </c>
      <c r="C364" s="59" t="s">
        <v>401</v>
      </c>
      <c r="D364" s="59" t="s">
        <v>362</v>
      </c>
      <c r="E364" s="59">
        <v>30.458693</v>
      </c>
      <c r="F364" s="60">
        <v>80.2</v>
      </c>
    </row>
    <row r="365" spans="1:6" x14ac:dyDescent="0.2">
      <c r="B365" s="58" t="s">
        <v>403</v>
      </c>
      <c r="C365" s="59" t="s">
        <v>401</v>
      </c>
      <c r="D365" s="59" t="s">
        <v>363</v>
      </c>
      <c r="E365" s="59">
        <v>37.121758</v>
      </c>
      <c r="F365" s="60">
        <v>75.900000000000006</v>
      </c>
    </row>
    <row r="366" spans="1:6" x14ac:dyDescent="0.2">
      <c r="B366" s="61" t="s">
        <v>404</v>
      </c>
      <c r="C366" s="62" t="s">
        <v>401</v>
      </c>
      <c r="D366" s="62" t="s">
        <v>364</v>
      </c>
      <c r="E366" s="62">
        <v>30.704266000000001</v>
      </c>
      <c r="F366" s="63">
        <v>81</v>
      </c>
    </row>
    <row r="367" spans="1:6" x14ac:dyDescent="0.2">
      <c r="B367" s="61" t="s">
        <v>404</v>
      </c>
      <c r="C367" s="62" t="s">
        <v>401</v>
      </c>
      <c r="D367" s="62" t="s">
        <v>365</v>
      </c>
      <c r="E367" s="62" t="s">
        <v>10</v>
      </c>
      <c r="F367" s="63">
        <v>66.900000000000006</v>
      </c>
    </row>
    <row r="368" spans="1:6" x14ac:dyDescent="0.2">
      <c r="B368" s="61" t="s">
        <v>404</v>
      </c>
      <c r="C368" s="62" t="s">
        <v>401</v>
      </c>
      <c r="D368" s="62" t="s">
        <v>366</v>
      </c>
      <c r="E368" s="62" t="s">
        <v>10</v>
      </c>
      <c r="F368" s="63">
        <v>61.9</v>
      </c>
    </row>
    <row r="369" spans="2:6" x14ac:dyDescent="0.2">
      <c r="B369" s="58" t="s">
        <v>405</v>
      </c>
      <c r="C369" s="59" t="s">
        <v>401</v>
      </c>
      <c r="D369" s="59" t="s">
        <v>367</v>
      </c>
      <c r="E369" s="59">
        <v>31.119986000000001</v>
      </c>
      <c r="F369" s="60">
        <v>81.5</v>
      </c>
    </row>
    <row r="370" spans="2:6" x14ac:dyDescent="0.2">
      <c r="B370" s="58" t="s">
        <v>405</v>
      </c>
      <c r="C370" s="59" t="s">
        <v>401</v>
      </c>
      <c r="D370" s="59" t="s">
        <v>368</v>
      </c>
      <c r="E370" s="59" t="s">
        <v>10</v>
      </c>
      <c r="F370" s="60">
        <v>85.9</v>
      </c>
    </row>
    <row r="371" spans="2:6" x14ac:dyDescent="0.2">
      <c r="B371" s="58" t="s">
        <v>405</v>
      </c>
      <c r="C371" s="59" t="s">
        <v>401</v>
      </c>
      <c r="D371" s="59" t="s">
        <v>369</v>
      </c>
      <c r="E371" s="59" t="s">
        <v>10</v>
      </c>
      <c r="F371" s="60">
        <v>90.8</v>
      </c>
    </row>
    <row r="372" spans="2:6" x14ac:dyDescent="0.2">
      <c r="B372" s="61" t="s">
        <v>406</v>
      </c>
      <c r="C372" s="62" t="s">
        <v>401</v>
      </c>
      <c r="D372" s="62" t="s">
        <v>370</v>
      </c>
      <c r="E372" s="62">
        <v>31.393585000000002</v>
      </c>
      <c r="F372" s="63">
        <v>84.7</v>
      </c>
    </row>
    <row r="373" spans="2:6" x14ac:dyDescent="0.2">
      <c r="B373" s="61" t="s">
        <v>406</v>
      </c>
      <c r="C373" s="62" t="s">
        <v>401</v>
      </c>
      <c r="D373" s="62" t="s">
        <v>371</v>
      </c>
      <c r="E373" s="62">
        <v>31.737850000000002</v>
      </c>
      <c r="F373" s="63">
        <v>84.5</v>
      </c>
    </row>
    <row r="374" spans="2:6" x14ac:dyDescent="0.2">
      <c r="B374" s="61" t="s">
        <v>406</v>
      </c>
      <c r="C374" s="62" t="s">
        <v>401</v>
      </c>
      <c r="D374" s="62" t="s">
        <v>372</v>
      </c>
      <c r="E374" s="62">
        <v>30.431913000000002</v>
      </c>
      <c r="F374" s="63">
        <v>84.5</v>
      </c>
    </row>
    <row r="375" spans="2:6" x14ac:dyDescent="0.2">
      <c r="B375" s="58" t="s">
        <v>407</v>
      </c>
      <c r="C375" s="59" t="s">
        <v>401</v>
      </c>
      <c r="D375" s="59" t="s">
        <v>373</v>
      </c>
      <c r="E375" s="59" t="s">
        <v>10</v>
      </c>
      <c r="F375" s="60">
        <v>70.5</v>
      </c>
    </row>
    <row r="376" spans="2:6" x14ac:dyDescent="0.2">
      <c r="B376" s="58" t="s">
        <v>407</v>
      </c>
      <c r="C376" s="59" t="s">
        <v>401</v>
      </c>
      <c r="D376" s="59" t="s">
        <v>374</v>
      </c>
      <c r="E376" s="59">
        <v>30.620450000000002</v>
      </c>
      <c r="F376" s="60">
        <v>84.1</v>
      </c>
    </row>
    <row r="377" spans="2:6" ht="15" thickBot="1" x14ac:dyDescent="0.25">
      <c r="B377" s="64" t="s">
        <v>407</v>
      </c>
      <c r="C377" s="65" t="s">
        <v>401</v>
      </c>
      <c r="D377" s="65" t="s">
        <v>375</v>
      </c>
      <c r="E377" s="65">
        <v>36.490769999999998</v>
      </c>
      <c r="F377" s="66">
        <v>87.2</v>
      </c>
    </row>
    <row r="378" spans="2:6" x14ac:dyDescent="0.2">
      <c r="B378" s="67"/>
      <c r="C378" s="68" t="s">
        <v>402</v>
      </c>
      <c r="D378" s="68" t="s">
        <v>376</v>
      </c>
      <c r="E378" s="68">
        <v>33.628112999999999</v>
      </c>
      <c r="F378" s="69">
        <v>75.2</v>
      </c>
    </row>
    <row r="379" spans="2:6" x14ac:dyDescent="0.2">
      <c r="B379" s="70"/>
      <c r="C379" s="71" t="s">
        <v>402</v>
      </c>
      <c r="D379" s="71" t="s">
        <v>377</v>
      </c>
      <c r="E379" s="71">
        <v>30.382186999999998</v>
      </c>
      <c r="F379" s="72">
        <v>87.4</v>
      </c>
    </row>
    <row r="380" spans="2:6" x14ac:dyDescent="0.2">
      <c r="B380" s="70"/>
      <c r="C380" s="71" t="s">
        <v>402</v>
      </c>
      <c r="D380" s="71" t="s">
        <v>378</v>
      </c>
      <c r="E380" s="71">
        <v>30.413584</v>
      </c>
      <c r="F380" s="72">
        <v>64.7</v>
      </c>
    </row>
    <row r="381" spans="2:6" x14ac:dyDescent="0.2">
      <c r="B381" s="73"/>
      <c r="C381" s="74" t="s">
        <v>402</v>
      </c>
      <c r="D381" s="74" t="s">
        <v>379</v>
      </c>
      <c r="E381" s="74">
        <v>38.986289999999997</v>
      </c>
      <c r="F381" s="75">
        <v>72.3</v>
      </c>
    </row>
    <row r="382" spans="2:6" x14ac:dyDescent="0.2">
      <c r="B382" s="73"/>
      <c r="C382" s="74" t="s">
        <v>402</v>
      </c>
      <c r="D382" s="74" t="s">
        <v>380</v>
      </c>
      <c r="E382" s="74">
        <v>31.439636</v>
      </c>
      <c r="F382" s="75">
        <v>72.3</v>
      </c>
    </row>
    <row r="383" spans="2:6" x14ac:dyDescent="0.2">
      <c r="B383" s="73"/>
      <c r="C383" s="74" t="s">
        <v>402</v>
      </c>
      <c r="D383" s="74" t="s">
        <v>381</v>
      </c>
      <c r="E383" s="74">
        <v>28.938836999999999</v>
      </c>
      <c r="F383" s="75">
        <v>86.3</v>
      </c>
    </row>
    <row r="384" spans="2:6" x14ac:dyDescent="0.2">
      <c r="B384" s="70"/>
      <c r="C384" s="71" t="s">
        <v>402</v>
      </c>
      <c r="D384" s="71" t="s">
        <v>382</v>
      </c>
      <c r="E384" s="71">
        <v>28.539171</v>
      </c>
      <c r="F384" s="72">
        <v>90.2</v>
      </c>
    </row>
    <row r="385" spans="2:6" x14ac:dyDescent="0.2">
      <c r="B385" s="70"/>
      <c r="C385" s="71" t="s">
        <v>402</v>
      </c>
      <c r="D385" s="71" t="s">
        <v>383</v>
      </c>
      <c r="E385" s="71">
        <v>35.852764000000001</v>
      </c>
      <c r="F385" s="72">
        <v>68.599999999999994</v>
      </c>
    </row>
    <row r="386" spans="2:6" ht="15" thickBot="1" x14ac:dyDescent="0.25">
      <c r="B386" s="76"/>
      <c r="C386" s="77" t="s">
        <v>402</v>
      </c>
      <c r="D386" s="77" t="s">
        <v>384</v>
      </c>
      <c r="E386" s="77">
        <v>29.752855</v>
      </c>
      <c r="F386" s="78">
        <v>87.9</v>
      </c>
    </row>
  </sheetData>
  <mergeCells count="8">
    <mergeCell ref="A1:K1"/>
    <mergeCell ref="A231:A362"/>
    <mergeCell ref="J64:L64"/>
    <mergeCell ref="M64:O64"/>
    <mergeCell ref="A135:A146"/>
    <mergeCell ref="A159:A170"/>
    <mergeCell ref="A183:A194"/>
    <mergeCell ref="A207:A218"/>
  </mergeCells>
  <conditionalFormatting sqref="L66:L125">
    <cfRule type="colorScale" priority="2">
      <colorScale>
        <cfvo type="num" val="0"/>
        <cfvo type="num" val="50"/>
        <cfvo type="num" val="100"/>
        <color theme="9"/>
        <color rgb="FFFFEB84"/>
        <color rgb="FFFF0000"/>
      </colorScale>
    </cfRule>
  </conditionalFormatting>
  <conditionalFormatting sqref="O66:O125">
    <cfRule type="colorScale" priority="1">
      <colorScale>
        <cfvo type="num" val="0"/>
        <cfvo type="num" val="50"/>
        <cfvo type="num" val="100"/>
        <color theme="9"/>
        <color rgb="FFFFEB84"/>
        <color rgb="FFFF0000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MPI of Molecular Plant Physiology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 Dronsella</dc:creator>
  <cp:lastModifiedBy>Arren Bar-Even</cp:lastModifiedBy>
  <dcterms:created xsi:type="dcterms:W3CDTF">2020-07-20T08:14:12Z</dcterms:created>
  <dcterms:modified xsi:type="dcterms:W3CDTF">2020-07-24T15:19:27Z</dcterms:modified>
</cp:coreProperties>
</file>