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frey\Dropbox\Double ablation\Raw data\Resourse_files\"/>
    </mc:Choice>
  </mc:AlternateContent>
  <xr:revisionPtr revIDLastSave="0" documentId="13_ncr:1_{136EE5FD-6668-40A3-8B47-F0D948953949}" xr6:coauthVersionLast="36" xr6:coauthVersionMax="36" xr10:uidLastSave="{00000000-0000-0000-0000-000000000000}"/>
  <bookViews>
    <workbookView xWindow="0" yWindow="0" windowWidth="19875" windowHeight="7410" tabRatio="577" activeTab="3" xr2:uid="{88A3B383-3BEB-4872-8490-7955651A0874}"/>
  </bookViews>
  <sheets>
    <sheet name="tactile stimulation" sheetId="4" r:id="rId1"/>
    <sheet name="location of each stages" sheetId="2" r:id="rId2"/>
    <sheet name="day and night comparision" sheetId="1" r:id="rId3"/>
    <sheet name="behaviro before stage" sheetId="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1" l="1"/>
  <c r="Q64" i="1" l="1"/>
  <c r="Q40" i="1"/>
  <c r="Q16" i="1"/>
  <c r="G64" i="1"/>
  <c r="F64" i="1"/>
  <c r="G40" i="1"/>
  <c r="F40" i="1"/>
  <c r="G16" i="1"/>
  <c r="F16" i="1"/>
  <c r="N68" i="1"/>
  <c r="M68" i="1"/>
  <c r="N65" i="1"/>
  <c r="M65" i="1"/>
  <c r="N44" i="1"/>
  <c r="M44" i="1"/>
  <c r="N41" i="1"/>
  <c r="M41" i="1"/>
  <c r="N20" i="1"/>
  <c r="N17" i="1"/>
  <c r="M17" i="1"/>
  <c r="AE11" i="4"/>
  <c r="AE10" i="4"/>
  <c r="AE9" i="4"/>
  <c r="AE8" i="4"/>
  <c r="AE7" i="4"/>
  <c r="AE6" i="4"/>
  <c r="AD11" i="4"/>
  <c r="AD10" i="4"/>
  <c r="AD9" i="4"/>
  <c r="AD8" i="4"/>
  <c r="AD7" i="4"/>
  <c r="AD6" i="4"/>
  <c r="AC11" i="4"/>
  <c r="AC10" i="4"/>
  <c r="AC9" i="4"/>
  <c r="AC8" i="4"/>
  <c r="AC7" i="4"/>
  <c r="AC6" i="4"/>
  <c r="C69" i="1"/>
  <c r="B69" i="1"/>
  <c r="C68" i="1"/>
  <c r="B68" i="1"/>
  <c r="C66" i="1"/>
  <c r="B66" i="1"/>
  <c r="C65" i="1"/>
  <c r="B65" i="1"/>
  <c r="C42" i="1"/>
  <c r="B42" i="1"/>
  <c r="C41" i="1"/>
  <c r="B41" i="1"/>
  <c r="C18" i="1"/>
  <c r="B18" i="1"/>
  <c r="C17" i="1"/>
  <c r="B17" i="1"/>
  <c r="C45" i="1"/>
  <c r="B45" i="1"/>
  <c r="C44" i="1"/>
  <c r="B44" i="1"/>
  <c r="C21" i="1"/>
  <c r="B21" i="1"/>
  <c r="C20" i="1"/>
  <c r="B20" i="1"/>
  <c r="G32" i="3" l="1"/>
  <c r="H32" i="3"/>
  <c r="K32" i="3"/>
  <c r="H61" i="3" s="1"/>
  <c r="L32" i="3"/>
  <c r="O32" i="3"/>
  <c r="P32" i="3"/>
  <c r="S32" i="3"/>
  <c r="J61" i="3" s="1"/>
  <c r="T61" i="3" s="1"/>
  <c r="T32" i="3"/>
  <c r="G33" i="3"/>
  <c r="G62" i="3" s="1"/>
  <c r="H33" i="3"/>
  <c r="K33" i="3"/>
  <c r="L33" i="3"/>
  <c r="O33" i="3"/>
  <c r="P33" i="3"/>
  <c r="S33" i="3"/>
  <c r="J62" i="3" s="1"/>
  <c r="T33" i="3"/>
  <c r="G34" i="3"/>
  <c r="H34" i="3"/>
  <c r="K34" i="3"/>
  <c r="L34" i="3"/>
  <c r="O34" i="3"/>
  <c r="P34" i="3"/>
  <c r="S34" i="3"/>
  <c r="T34" i="3"/>
  <c r="G35" i="3"/>
  <c r="H35" i="3"/>
  <c r="K35" i="3"/>
  <c r="L35" i="3"/>
  <c r="O35" i="3"/>
  <c r="P35" i="3"/>
  <c r="S35" i="3"/>
  <c r="T35" i="3"/>
  <c r="G36" i="3"/>
  <c r="H36" i="3"/>
  <c r="K36" i="3"/>
  <c r="L36" i="3"/>
  <c r="O36" i="3"/>
  <c r="P36" i="3"/>
  <c r="S36" i="3"/>
  <c r="J65" i="3" s="1"/>
  <c r="T36" i="3"/>
  <c r="G37" i="3"/>
  <c r="H37" i="3"/>
  <c r="K37" i="3"/>
  <c r="H66" i="3" s="1"/>
  <c r="L37" i="3"/>
  <c r="O37" i="3"/>
  <c r="P37" i="3"/>
  <c r="S37" i="3"/>
  <c r="T37" i="3"/>
  <c r="G38" i="3"/>
  <c r="H38" i="3"/>
  <c r="K38" i="3"/>
  <c r="L38" i="3"/>
  <c r="O38" i="3"/>
  <c r="P38" i="3"/>
  <c r="S38" i="3"/>
  <c r="J67" i="3" s="1"/>
  <c r="T38" i="3"/>
  <c r="G39" i="3"/>
  <c r="H39" i="3"/>
  <c r="K39" i="3"/>
  <c r="L39" i="3"/>
  <c r="O39" i="3"/>
  <c r="P39" i="3"/>
  <c r="S39" i="3"/>
  <c r="J68" i="3" s="1"/>
  <c r="T39" i="3"/>
  <c r="G40" i="3"/>
  <c r="H40" i="3"/>
  <c r="K40" i="3"/>
  <c r="L40" i="3"/>
  <c r="O40" i="3"/>
  <c r="P40" i="3"/>
  <c r="S40" i="3"/>
  <c r="J69" i="3" s="1"/>
  <c r="T40" i="3"/>
  <c r="G41" i="3"/>
  <c r="H41" i="3"/>
  <c r="K41" i="3"/>
  <c r="L41" i="3"/>
  <c r="O41" i="3"/>
  <c r="P41" i="3"/>
  <c r="S41" i="3"/>
  <c r="J70" i="3" s="1"/>
  <c r="P70" i="3" s="1"/>
  <c r="T41" i="3"/>
  <c r="G42" i="3"/>
  <c r="H42" i="3"/>
  <c r="K42" i="3"/>
  <c r="L42" i="3"/>
  <c r="O42" i="3"/>
  <c r="P42" i="3"/>
  <c r="S42" i="3"/>
  <c r="T42" i="3"/>
  <c r="G45" i="3"/>
  <c r="H45" i="3"/>
  <c r="K45" i="3"/>
  <c r="L61" i="3" s="1"/>
  <c r="V61" i="3" s="1"/>
  <c r="L45" i="3"/>
  <c r="O45" i="3"/>
  <c r="P45" i="3"/>
  <c r="G46" i="3"/>
  <c r="K62" i="3" s="1"/>
  <c r="H46" i="3"/>
  <c r="K46" i="3"/>
  <c r="L46" i="3"/>
  <c r="O46" i="3"/>
  <c r="M62" i="3" s="1"/>
  <c r="W61" i="3" s="1"/>
  <c r="P46" i="3"/>
  <c r="G47" i="3"/>
  <c r="K63" i="3" s="1"/>
  <c r="H47" i="3"/>
  <c r="K47" i="3"/>
  <c r="L47" i="3"/>
  <c r="O47" i="3"/>
  <c r="P47" i="3"/>
  <c r="G48" i="3"/>
  <c r="K64" i="3" s="1"/>
  <c r="U64" i="3" s="1"/>
  <c r="H48" i="3"/>
  <c r="K48" i="3"/>
  <c r="L48" i="3"/>
  <c r="O48" i="3"/>
  <c r="M64" i="3" s="1"/>
  <c r="W64" i="3" s="1"/>
  <c r="P48" i="3"/>
  <c r="G49" i="3"/>
  <c r="H49" i="3"/>
  <c r="K49" i="3"/>
  <c r="L65" i="3" s="1"/>
  <c r="L49" i="3"/>
  <c r="O49" i="3"/>
  <c r="P49" i="3"/>
  <c r="G50" i="3"/>
  <c r="H50" i="3"/>
  <c r="K50" i="3"/>
  <c r="L50" i="3"/>
  <c r="O50" i="3"/>
  <c r="P50" i="3"/>
  <c r="G51" i="3"/>
  <c r="H51" i="3"/>
  <c r="K51" i="3"/>
  <c r="L51" i="3"/>
  <c r="O51" i="3"/>
  <c r="P51" i="3"/>
  <c r="G52" i="3"/>
  <c r="H52" i="3"/>
  <c r="K52" i="3"/>
  <c r="L52" i="3"/>
  <c r="O52" i="3"/>
  <c r="M68" i="3" s="1"/>
  <c r="W68" i="3" s="1"/>
  <c r="P52" i="3"/>
  <c r="G53" i="3"/>
  <c r="H53" i="3"/>
  <c r="K53" i="3"/>
  <c r="L53" i="3"/>
  <c r="O53" i="3"/>
  <c r="P53" i="3"/>
  <c r="G54" i="3"/>
  <c r="H54" i="3"/>
  <c r="K54" i="3"/>
  <c r="L54" i="3"/>
  <c r="O54" i="3"/>
  <c r="M70" i="3" s="1"/>
  <c r="P54" i="3"/>
  <c r="G55" i="3"/>
  <c r="H55" i="3"/>
  <c r="K55" i="3"/>
  <c r="L71" i="3" s="1"/>
  <c r="O71" i="3" s="1"/>
  <c r="L55" i="3"/>
  <c r="O55" i="3"/>
  <c r="P55" i="3"/>
  <c r="G61" i="3"/>
  <c r="I61" i="3"/>
  <c r="S61" i="3" s="1"/>
  <c r="K61" i="3"/>
  <c r="M61" i="3"/>
  <c r="H62" i="3"/>
  <c r="I62" i="3"/>
  <c r="L62" i="3"/>
  <c r="G63" i="3"/>
  <c r="H63" i="3"/>
  <c r="P63" i="3" s="1"/>
  <c r="I63" i="3"/>
  <c r="J63" i="3"/>
  <c r="O63" i="3" s="1"/>
  <c r="L63" i="3"/>
  <c r="M63" i="3"/>
  <c r="G64" i="3"/>
  <c r="H64" i="3"/>
  <c r="I64" i="3"/>
  <c r="S64" i="3" s="1"/>
  <c r="J64" i="3"/>
  <c r="T64" i="3" s="1"/>
  <c r="L64" i="3"/>
  <c r="V64" i="3" s="1"/>
  <c r="Q64" i="3"/>
  <c r="R64" i="3"/>
  <c r="G65" i="3"/>
  <c r="H65" i="3"/>
  <c r="I65" i="3"/>
  <c r="K65" i="3"/>
  <c r="M65" i="3"/>
  <c r="G66" i="3"/>
  <c r="I66" i="3"/>
  <c r="J66" i="3"/>
  <c r="T66" i="3" s="1"/>
  <c r="K66" i="3"/>
  <c r="U66" i="3" s="1"/>
  <c r="L66" i="3"/>
  <c r="M66" i="3"/>
  <c r="S66" i="3"/>
  <c r="V66" i="3"/>
  <c r="W66" i="3"/>
  <c r="G67" i="3"/>
  <c r="Q67" i="3" s="1"/>
  <c r="H67" i="3"/>
  <c r="R67" i="3" s="1"/>
  <c r="I67" i="3"/>
  <c r="K67" i="3"/>
  <c r="L67" i="3"/>
  <c r="V67" i="3" s="1"/>
  <c r="M67" i="3"/>
  <c r="S67" i="3"/>
  <c r="U67" i="3"/>
  <c r="W67" i="3"/>
  <c r="G68" i="3"/>
  <c r="Q68" i="3" s="1"/>
  <c r="H68" i="3"/>
  <c r="R68" i="3" s="1"/>
  <c r="I68" i="3"/>
  <c r="K68" i="3"/>
  <c r="L68" i="3"/>
  <c r="V68" i="3" s="1"/>
  <c r="S68" i="3"/>
  <c r="U68" i="3"/>
  <c r="G69" i="3"/>
  <c r="Q69" i="3" s="1"/>
  <c r="H69" i="3"/>
  <c r="R69" i="3" s="1"/>
  <c r="I69" i="3"/>
  <c r="K69" i="3"/>
  <c r="L69" i="3"/>
  <c r="V69" i="3" s="1"/>
  <c r="M69" i="3"/>
  <c r="S69" i="3"/>
  <c r="U69" i="3"/>
  <c r="W69" i="3"/>
  <c r="G70" i="3"/>
  <c r="H70" i="3"/>
  <c r="I70" i="3"/>
  <c r="K70" i="3"/>
  <c r="L70" i="3"/>
  <c r="G71" i="3"/>
  <c r="H71" i="3"/>
  <c r="I71" i="3"/>
  <c r="J71" i="3"/>
  <c r="K71" i="3"/>
  <c r="M71" i="3"/>
  <c r="G74" i="3"/>
  <c r="H74" i="3"/>
  <c r="P74" i="3" s="1"/>
  <c r="I74" i="3"/>
  <c r="J74" i="3"/>
  <c r="O74" i="3" s="1"/>
  <c r="K74" i="3"/>
  <c r="L74" i="3"/>
  <c r="M74" i="3"/>
  <c r="W74" i="3" s="1"/>
  <c r="S74" i="3"/>
  <c r="V74" i="3"/>
  <c r="G75" i="3"/>
  <c r="Q74" i="3" s="1"/>
  <c r="H75" i="3"/>
  <c r="R74" i="3" s="1"/>
  <c r="I75" i="3"/>
  <c r="J75" i="3"/>
  <c r="K75" i="3"/>
  <c r="U74" i="3" s="1"/>
  <c r="L75" i="3"/>
  <c r="M75" i="3"/>
  <c r="G76" i="3"/>
  <c r="O76" i="3" s="1"/>
  <c r="H76" i="3"/>
  <c r="P76" i="3" s="1"/>
  <c r="I76" i="3"/>
  <c r="J76" i="3"/>
  <c r="K76" i="3"/>
  <c r="L76" i="3"/>
  <c r="M76" i="3"/>
  <c r="G77" i="3"/>
  <c r="H77" i="3"/>
  <c r="P77" i="3" s="1"/>
  <c r="I77" i="3"/>
  <c r="J77" i="3"/>
  <c r="O77" i="3" s="1"/>
  <c r="Z75" i="3" s="1"/>
  <c r="K77" i="3"/>
  <c r="L77" i="3"/>
  <c r="M77" i="3"/>
  <c r="W77" i="3" s="1"/>
  <c r="Q77" i="3"/>
  <c r="R77" i="3"/>
  <c r="S77" i="3"/>
  <c r="U77" i="3"/>
  <c r="V77" i="3"/>
  <c r="G78" i="3"/>
  <c r="H78" i="3"/>
  <c r="O78" i="3" s="1"/>
  <c r="I78" i="3"/>
  <c r="J78" i="3"/>
  <c r="K78" i="3"/>
  <c r="L78" i="3"/>
  <c r="M78" i="3"/>
  <c r="G79" i="3"/>
  <c r="O79" i="3" s="1"/>
  <c r="Z76" i="3" s="1"/>
  <c r="H79" i="3"/>
  <c r="R79" i="3" s="1"/>
  <c r="I79" i="3"/>
  <c r="S79" i="3" s="1"/>
  <c r="J79" i="3"/>
  <c r="K79" i="3"/>
  <c r="U79" i="3" s="1"/>
  <c r="L79" i="3"/>
  <c r="M79" i="3"/>
  <c r="W79" i="3" s="1"/>
  <c r="Q79" i="3"/>
  <c r="T79" i="3"/>
  <c r="V79" i="3"/>
  <c r="G80" i="3"/>
  <c r="Q80" i="3" s="1"/>
  <c r="H80" i="3"/>
  <c r="I80" i="3"/>
  <c r="P80" i="3" s="1"/>
  <c r="J80" i="3"/>
  <c r="K80" i="3"/>
  <c r="U80" i="3" s="1"/>
  <c r="L80" i="3"/>
  <c r="M80" i="3"/>
  <c r="O80" i="3"/>
  <c r="Z77" i="3" s="1"/>
  <c r="R80" i="3"/>
  <c r="T80" i="3"/>
  <c r="V80" i="3"/>
  <c r="W80" i="3"/>
  <c r="G81" i="3"/>
  <c r="Q81" i="3" s="1"/>
  <c r="H81" i="3"/>
  <c r="I81" i="3"/>
  <c r="P81" i="3" s="1"/>
  <c r="J81" i="3"/>
  <c r="K81" i="3"/>
  <c r="U81" i="3" s="1"/>
  <c r="L81" i="3"/>
  <c r="M81" i="3"/>
  <c r="O81" i="3"/>
  <c r="Z78" i="3" s="1"/>
  <c r="R81" i="3"/>
  <c r="T81" i="3"/>
  <c r="V81" i="3"/>
  <c r="W81" i="3"/>
  <c r="G82" i="3"/>
  <c r="Q82" i="3" s="1"/>
  <c r="H82" i="3"/>
  <c r="I82" i="3"/>
  <c r="S82" i="3" s="1"/>
  <c r="J82" i="3"/>
  <c r="K82" i="3"/>
  <c r="U82" i="3" s="1"/>
  <c r="L82" i="3"/>
  <c r="M82" i="3"/>
  <c r="P82" i="3" s="1"/>
  <c r="O82" i="3"/>
  <c r="R82" i="3"/>
  <c r="T82" i="3"/>
  <c r="V82" i="3"/>
  <c r="W82" i="3"/>
  <c r="G83" i="3"/>
  <c r="H83" i="3"/>
  <c r="I83" i="3"/>
  <c r="J83" i="3"/>
  <c r="K83" i="3"/>
  <c r="L83" i="3"/>
  <c r="M83" i="3"/>
  <c r="P83" i="3" s="1"/>
  <c r="O83" i="3"/>
  <c r="G84" i="3"/>
  <c r="H84" i="3"/>
  <c r="P84" i="3" s="1"/>
  <c r="I84" i="3"/>
  <c r="J84" i="3"/>
  <c r="K84" i="3"/>
  <c r="L84" i="3"/>
  <c r="O84" i="3" s="1"/>
  <c r="M84" i="3"/>
  <c r="E47" i="2"/>
  <c r="F47" i="2"/>
  <c r="G47" i="2"/>
  <c r="H47" i="2"/>
  <c r="E48" i="2"/>
  <c r="F48" i="2"/>
  <c r="G48" i="2"/>
  <c r="H48" i="2"/>
  <c r="H61" i="2" s="1"/>
  <c r="E49" i="2"/>
  <c r="F49" i="2"/>
  <c r="G49" i="2"/>
  <c r="H49" i="2"/>
  <c r="E50" i="2"/>
  <c r="F50" i="2"/>
  <c r="J59" i="2" s="1"/>
  <c r="G50" i="2"/>
  <c r="H50" i="2"/>
  <c r="E51" i="2"/>
  <c r="F51" i="2"/>
  <c r="G51" i="2"/>
  <c r="H51" i="2"/>
  <c r="E52" i="2"/>
  <c r="F52" i="2"/>
  <c r="G52" i="2"/>
  <c r="H52" i="2"/>
  <c r="E53" i="2"/>
  <c r="F53" i="2"/>
  <c r="G53" i="2"/>
  <c r="M60" i="2" s="1"/>
  <c r="H53" i="2"/>
  <c r="G58" i="2"/>
  <c r="H58" i="2"/>
  <c r="I58" i="2"/>
  <c r="J58" i="2"/>
  <c r="D58" i="2" s="1"/>
  <c r="K58" i="2"/>
  <c r="L58" i="2"/>
  <c r="M58" i="2"/>
  <c r="G59" i="2"/>
  <c r="H59" i="2"/>
  <c r="I59" i="2"/>
  <c r="K59" i="2"/>
  <c r="L59" i="2"/>
  <c r="M59" i="2"/>
  <c r="G60" i="2"/>
  <c r="H60" i="2"/>
  <c r="D60" i="2" s="1"/>
  <c r="I60" i="2"/>
  <c r="J60" i="2"/>
  <c r="K60" i="2"/>
  <c r="L60" i="2"/>
  <c r="G61" i="2"/>
  <c r="I61" i="2"/>
  <c r="J61" i="2"/>
  <c r="K61" i="2"/>
  <c r="L61" i="2"/>
  <c r="M61" i="2"/>
  <c r="T68" i="3" l="1"/>
  <c r="P68" i="3"/>
  <c r="O70" i="3"/>
  <c r="AA78" i="3"/>
  <c r="O64" i="3"/>
  <c r="Z62" i="3" s="1"/>
  <c r="O62" i="3"/>
  <c r="P62" i="3"/>
  <c r="U61" i="3"/>
  <c r="T67" i="3"/>
  <c r="P67" i="3"/>
  <c r="AA65" i="3"/>
  <c r="AA79" i="3"/>
  <c r="AC66" i="3"/>
  <c r="P71" i="3"/>
  <c r="AA64" i="3"/>
  <c r="Z79" i="3"/>
  <c r="Z74" i="3"/>
  <c r="O66" i="3"/>
  <c r="Z63" i="3" s="1"/>
  <c r="P69" i="3"/>
  <c r="T69" i="3"/>
  <c r="AA66" i="3" s="1"/>
  <c r="P65" i="3"/>
  <c r="O65" i="3"/>
  <c r="O61" i="3"/>
  <c r="P66" i="3"/>
  <c r="R66" i="3"/>
  <c r="AC63" i="3" s="1"/>
  <c r="P61" i="3"/>
  <c r="R61" i="3"/>
  <c r="AA76" i="3"/>
  <c r="AA74" i="3"/>
  <c r="AA62" i="3"/>
  <c r="O69" i="3"/>
  <c r="Z66" i="3" s="1"/>
  <c r="O68" i="3"/>
  <c r="Z65" i="3" s="1"/>
  <c r="O67" i="3"/>
  <c r="Z64" i="3" s="1"/>
  <c r="T77" i="3"/>
  <c r="AA75" i="3" s="1"/>
  <c r="T74" i="3"/>
  <c r="Q66" i="3"/>
  <c r="P64" i="3"/>
  <c r="S81" i="3"/>
  <c r="AC65" i="3" s="1"/>
  <c r="S80" i="3"/>
  <c r="AA77" i="3" s="1"/>
  <c r="P78" i="3"/>
  <c r="P75" i="3"/>
  <c r="Q61" i="3"/>
  <c r="P79" i="3"/>
  <c r="O75" i="3"/>
  <c r="D61" i="2"/>
  <c r="D59" i="2"/>
  <c r="E61" i="2"/>
  <c r="E60" i="2"/>
  <c r="E59" i="2"/>
  <c r="E58" i="2"/>
  <c r="AC64" i="3" l="1"/>
  <c r="AC62" i="3"/>
  <c r="Z61" i="3"/>
  <c r="AA63" i="3"/>
  <c r="AA61" i="3"/>
  <c r="AC61" i="3"/>
</calcChain>
</file>

<file path=xl/sharedStrings.xml><?xml version="1.0" encoding="utf-8"?>
<sst xmlns="http://schemas.openxmlformats.org/spreadsheetml/2006/main" count="734" uniqueCount="111">
  <si>
    <t>OXMC mice</t>
    <phoneticPr fontId="1"/>
  </si>
  <si>
    <t>DOX - 4w</t>
    <phoneticPr fontId="1"/>
  </si>
  <si>
    <t>MIN</t>
  </si>
  <si>
    <t>C</t>
  </si>
  <si>
    <t>Dark</t>
  </si>
  <si>
    <t>Light</t>
  </si>
  <si>
    <t>DT</t>
  </si>
  <si>
    <t>N1</t>
  </si>
  <si>
    <t>N2</t>
  </si>
  <si>
    <t>N3</t>
  </si>
  <si>
    <t>N4</t>
  </si>
  <si>
    <t>N5</t>
  </si>
  <si>
    <t>N6</t>
  </si>
  <si>
    <t>N7</t>
  </si>
  <si>
    <t>AVE</t>
  </si>
  <si>
    <t>T test</t>
  </si>
  <si>
    <t xml:space="preserve">Total time </t>
    <phoneticPr fontId="1"/>
  </si>
  <si>
    <t>Bouts</t>
    <phoneticPr fontId="1"/>
  </si>
  <si>
    <t>bouts</t>
    <phoneticPr fontId="1"/>
  </si>
  <si>
    <t>SEC</t>
  </si>
  <si>
    <t>Duration</t>
    <phoneticPr fontId="1"/>
  </si>
  <si>
    <t>R</t>
  </si>
  <si>
    <t>S</t>
  </si>
  <si>
    <t>G4N8</t>
  </si>
  <si>
    <t>G4N7</t>
  </si>
  <si>
    <t>G4N3</t>
  </si>
  <si>
    <t>G2N3</t>
  </si>
  <si>
    <t>G1N3</t>
  </si>
  <si>
    <t>G1N2</t>
  </si>
  <si>
    <t>G1N1</t>
  </si>
  <si>
    <t>SEM</t>
  </si>
  <si>
    <t>S R</t>
  </si>
  <si>
    <t>C R</t>
  </si>
  <si>
    <t>C S</t>
  </si>
  <si>
    <t>DT R</t>
  </si>
  <si>
    <t>DT S</t>
  </si>
  <si>
    <t>DT C</t>
  </si>
  <si>
    <t>one-way anova repeated</t>
    <phoneticPr fontId="1"/>
  </si>
  <si>
    <t>R</t>
    <phoneticPr fontId="1"/>
  </si>
  <si>
    <t>S</t>
    <phoneticPr fontId="1"/>
  </si>
  <si>
    <t>C</t>
    <phoneticPr fontId="1"/>
  </si>
  <si>
    <t>DT</t>
    <phoneticPr fontId="1"/>
  </si>
  <si>
    <t>nest/toatl</t>
    <phoneticPr fontId="1"/>
  </si>
  <si>
    <t>analysis</t>
    <phoneticPr fontId="1"/>
  </si>
  <si>
    <t>Total</t>
    <phoneticPr fontId="1"/>
  </si>
  <si>
    <t>nest</t>
    <phoneticPr fontId="1"/>
  </si>
  <si>
    <t>location</t>
    <phoneticPr fontId="1"/>
  </si>
  <si>
    <t>G4N8</t>
    <phoneticPr fontId="1"/>
  </si>
  <si>
    <t>G4N7</t>
    <phoneticPr fontId="1"/>
  </si>
  <si>
    <t>G4N3</t>
    <phoneticPr fontId="1"/>
  </si>
  <si>
    <t>G2N3</t>
    <phoneticPr fontId="1"/>
  </si>
  <si>
    <t>G1N3</t>
    <phoneticPr fontId="1"/>
  </si>
  <si>
    <t>G1N2</t>
    <phoneticPr fontId="1"/>
  </si>
  <si>
    <t>G1N1</t>
    <phoneticPr fontId="1"/>
  </si>
  <si>
    <t>Raw data</t>
    <phoneticPr fontId="1"/>
  </si>
  <si>
    <t>climbing</t>
  </si>
  <si>
    <t>nothing</t>
  </si>
  <si>
    <t>search</t>
  </si>
  <si>
    <t>other</t>
  </si>
  <si>
    <t>digging</t>
  </si>
  <si>
    <t>dringking</t>
  </si>
  <si>
    <t>eating</t>
  </si>
  <si>
    <t>struggle</t>
  </si>
  <si>
    <t>right after</t>
  </si>
  <si>
    <t>running</t>
  </si>
  <si>
    <t>leg</t>
  </si>
  <si>
    <t>ass</t>
  </si>
  <si>
    <t>grooming</t>
    <phoneticPr fontId="1"/>
  </si>
  <si>
    <t>face</t>
  </si>
  <si>
    <t>Grooming</t>
  </si>
  <si>
    <t>SEM</t>
    <phoneticPr fontId="1"/>
  </si>
  <si>
    <t>AVE</t>
    <phoneticPr fontId="1"/>
  </si>
  <si>
    <t>Analysis</t>
    <phoneticPr fontId="1"/>
  </si>
  <si>
    <t>T test</t>
    <phoneticPr fontId="1"/>
  </si>
  <si>
    <t>climbing</t>
    <phoneticPr fontId="1"/>
  </si>
  <si>
    <t>nothing</t>
    <phoneticPr fontId="1"/>
  </si>
  <si>
    <t>search</t>
    <phoneticPr fontId="1"/>
  </si>
  <si>
    <t>other</t>
    <phoneticPr fontId="1"/>
  </si>
  <si>
    <t>digging</t>
    <phoneticPr fontId="1"/>
  </si>
  <si>
    <t>dringking</t>
    <phoneticPr fontId="1"/>
  </si>
  <si>
    <t>eating</t>
    <phoneticPr fontId="1"/>
  </si>
  <si>
    <t>struggle</t>
    <phoneticPr fontId="1"/>
  </si>
  <si>
    <t>right after</t>
    <phoneticPr fontId="1"/>
  </si>
  <si>
    <t>running</t>
    <phoneticPr fontId="1"/>
  </si>
  <si>
    <t>leg</t>
    <phoneticPr fontId="1"/>
  </si>
  <si>
    <t>ass</t>
    <phoneticPr fontId="1"/>
  </si>
  <si>
    <t>face</t>
    <phoneticPr fontId="1"/>
  </si>
  <si>
    <t>Grooming</t>
    <phoneticPr fontId="1"/>
  </si>
  <si>
    <t>Ratio</t>
    <phoneticPr fontId="1"/>
  </si>
  <si>
    <t>S%</t>
  </si>
  <si>
    <t>W%</t>
  </si>
  <si>
    <t>C%</t>
  </si>
  <si>
    <t>NREM</t>
  </si>
  <si>
    <t>DT%</t>
  </si>
  <si>
    <t>DT sleep</t>
    <phoneticPr fontId="1"/>
  </si>
  <si>
    <t>S  vs DT</t>
    <phoneticPr fontId="1"/>
  </si>
  <si>
    <t>S vs c</t>
    <phoneticPr fontId="1"/>
  </si>
  <si>
    <t>DT vs  c</t>
    <phoneticPr fontId="1"/>
  </si>
  <si>
    <t>one way ANOVA Reap Bonfe</t>
  </si>
  <si>
    <t>one wa ANOVA BONFE</t>
  </si>
  <si>
    <t>Wake after stimulation</t>
  </si>
  <si>
    <t>Cataplexy</t>
    <phoneticPr fontId="1"/>
  </si>
  <si>
    <t>N1</t>
    <phoneticPr fontId="1"/>
  </si>
  <si>
    <t>SEM</t>
    <phoneticPr fontId="1"/>
  </si>
  <si>
    <t>C</t>
    <phoneticPr fontId="1"/>
  </si>
  <si>
    <t>DT</t>
    <phoneticPr fontId="1"/>
  </si>
  <si>
    <t>Dark</t>
    <phoneticPr fontId="1"/>
  </si>
  <si>
    <t>Light</t>
    <phoneticPr fontId="1"/>
  </si>
  <si>
    <t>NR</t>
    <phoneticPr fontId="1"/>
  </si>
  <si>
    <t>N1</t>
    <phoneticPr fontId="1"/>
  </si>
  <si>
    <t>OX mice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</si>
</sst>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20"/>
      <color rgb="FFFF0000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25"/>
      <color theme="1"/>
      <name val="游ゴシック"/>
      <family val="2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1"/>
      <color theme="1"/>
      <name val="Microsoft JhengHei"/>
      <family val="2"/>
      <charset val="136"/>
    </font>
    <font>
      <sz val="1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Border="1">
      <alignment vertical="center"/>
    </xf>
    <xf numFmtId="11" fontId="0" fillId="0" borderId="0" xfId="0" applyNumberFormat="1" applyBorder="1">
      <alignment vertical="center"/>
    </xf>
    <xf numFmtId="9" fontId="0" fillId="0" borderId="0" xfId="1" applyFont="1">
      <alignment vertical="center"/>
    </xf>
    <xf numFmtId="176" fontId="0" fillId="2" borderId="0" xfId="1" applyNumberFormat="1" applyFont="1" applyFill="1">
      <alignment vertical="center"/>
    </xf>
    <xf numFmtId="9" fontId="0" fillId="2" borderId="0" xfId="1" applyFont="1" applyFill="1">
      <alignment vertical="center"/>
    </xf>
    <xf numFmtId="11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9" fontId="0" fillId="0" borderId="1" xfId="1" applyFont="1" applyBorder="1">
      <alignment vertical="center"/>
    </xf>
    <xf numFmtId="9" fontId="0" fillId="0" borderId="2" xfId="1" applyFont="1" applyBorder="1">
      <alignment vertical="center"/>
    </xf>
    <xf numFmtId="10" fontId="0" fillId="0" borderId="1" xfId="0" applyNumberFormat="1" applyBorder="1">
      <alignment vertical="center"/>
    </xf>
    <xf numFmtId="9" fontId="0" fillId="0" borderId="2" xfId="0" applyNumberFormat="1" applyBorder="1">
      <alignment vertical="center"/>
    </xf>
    <xf numFmtId="9" fontId="0" fillId="0" borderId="3" xfId="1" applyFont="1" applyBorder="1">
      <alignment vertical="center"/>
    </xf>
    <xf numFmtId="9" fontId="0" fillId="0" borderId="4" xfId="1" applyFont="1" applyBorder="1">
      <alignment vertical="center"/>
    </xf>
    <xf numFmtId="9" fontId="0" fillId="0" borderId="0" xfId="1" applyFont="1" applyBorder="1">
      <alignment vertical="center"/>
    </xf>
    <xf numFmtId="10" fontId="0" fillId="0" borderId="4" xfId="0" applyNumberFormat="1" applyBorder="1">
      <alignment vertical="center"/>
    </xf>
    <xf numFmtId="9" fontId="0" fillId="0" borderId="0" xfId="0" applyNumberFormat="1" applyBorder="1">
      <alignment vertical="center"/>
    </xf>
    <xf numFmtId="9" fontId="0" fillId="0" borderId="5" xfId="1" applyFont="1" applyBorder="1">
      <alignment vertical="center"/>
    </xf>
    <xf numFmtId="10" fontId="0" fillId="2" borderId="4" xfId="0" applyNumberFormat="1" applyFill="1" applyBorder="1">
      <alignment vertical="center"/>
    </xf>
    <xf numFmtId="9" fontId="0" fillId="2" borderId="0" xfId="1" applyFont="1" applyFill="1" applyBorder="1">
      <alignment vertical="center"/>
    </xf>
    <xf numFmtId="0" fontId="0" fillId="2" borderId="4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0" xfId="0" applyFill="1">
      <alignment vertical="center"/>
    </xf>
    <xf numFmtId="9" fontId="0" fillId="0" borderId="7" xfId="1" applyFont="1" applyBorder="1">
      <alignment vertical="center"/>
    </xf>
    <xf numFmtId="9" fontId="0" fillId="0" borderId="8" xfId="1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0" xfId="0" applyFill="1" applyBorder="1">
      <alignment vertical="center"/>
    </xf>
    <xf numFmtId="0" fontId="10" fillId="0" borderId="0" xfId="0" applyFont="1">
      <alignment vertical="center"/>
    </xf>
    <xf numFmtId="0" fontId="11" fillId="0" borderId="0" xfId="0" applyFont="1" applyBorder="1">
      <alignment vertical="center"/>
    </xf>
    <xf numFmtId="0" fontId="0" fillId="0" borderId="0" xfId="0" applyFill="1">
      <alignment vertical="center"/>
    </xf>
    <xf numFmtId="11" fontId="0" fillId="2" borderId="0" xfId="0" applyNumberFormat="1" applyFill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4" borderId="0" xfId="0" applyFont="1" applyFill="1">
      <alignment vertical="center"/>
    </xf>
    <xf numFmtId="0" fontId="9" fillId="0" borderId="0" xfId="0" applyFo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/>
            </a:pPr>
            <a:r>
              <a:rPr lang="en-US" altLang="ja-JP"/>
              <a:t>Location of each stage</a:t>
            </a:r>
            <a:endParaRPr lang="ja-JP" alt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'location of each stages'!$D$57</c:f>
              <c:strCache>
                <c:ptCount val="1"/>
                <c:pt idx="0">
                  <c:v>AVE</c:v>
                </c:pt>
              </c:strCache>
            </c:strRef>
          </c:tx>
          <c:spPr>
            <a:ln w="28575">
              <a:solidFill>
                <a:srgbClr val="7030A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7030A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AF90-413D-8A9B-ABE25D1DD467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3-AF90-413D-8A9B-ABE25D1DD467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5-AF90-413D-8A9B-ABE25D1DD46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7-AF90-413D-8A9B-ABE25D1DD467}"/>
              </c:ext>
            </c:extLst>
          </c:dPt>
          <c:errBars>
            <c:errBarType val="both"/>
            <c:errValType val="cust"/>
            <c:noEndCap val="0"/>
            <c:plus>
              <c:numRef>
                <c:f>'location of each stages'!$E$58:$E$61</c:f>
                <c:numCache>
                  <c:formatCode>General</c:formatCode>
                  <c:ptCount val="4"/>
                  <c:pt idx="0">
                    <c:v>7.4559638666764419E-2</c:v>
                  </c:pt>
                  <c:pt idx="1">
                    <c:v>8.0788094366940261E-2</c:v>
                  </c:pt>
                  <c:pt idx="2">
                    <c:v>4.3555805043713702E-2</c:v>
                  </c:pt>
                  <c:pt idx="3">
                    <c:v>7.0227954886932842E-2</c:v>
                  </c:pt>
                </c:numCache>
              </c:numRef>
            </c:plus>
            <c:minus>
              <c:numRef>
                <c:f>'location of each stages'!$E$58:$E$61</c:f>
                <c:numCache>
                  <c:formatCode>General</c:formatCode>
                  <c:ptCount val="4"/>
                  <c:pt idx="0">
                    <c:v>7.4559638666764419E-2</c:v>
                  </c:pt>
                  <c:pt idx="1">
                    <c:v>8.0788094366940261E-2</c:v>
                  </c:pt>
                  <c:pt idx="2">
                    <c:v>4.3555805043713702E-2</c:v>
                  </c:pt>
                  <c:pt idx="3">
                    <c:v>7.0227954886932842E-2</c:v>
                  </c:pt>
                </c:numCache>
              </c:numRef>
            </c:minus>
            <c:spPr>
              <a:ln w="38100">
                <a:solidFill>
                  <a:schemeClr val="tx1"/>
                </a:solidFill>
                <a:bevel/>
              </a:ln>
            </c:spPr>
          </c:errBars>
          <c:cat>
            <c:strRef>
              <c:f>'location of each stages'!$C$58:$C$61</c:f>
              <c:strCache>
                <c:ptCount val="4"/>
                <c:pt idx="0">
                  <c:v>DT</c:v>
                </c:pt>
                <c:pt idx="1">
                  <c:v>C</c:v>
                </c:pt>
                <c:pt idx="2">
                  <c:v>S</c:v>
                </c:pt>
                <c:pt idx="3">
                  <c:v>R</c:v>
                </c:pt>
              </c:strCache>
            </c:strRef>
          </c:cat>
          <c:val>
            <c:numRef>
              <c:f>'location of each stages'!$D$58:$D$61</c:f>
              <c:numCache>
                <c:formatCode>0%</c:formatCode>
                <c:ptCount val="4"/>
                <c:pt idx="0">
                  <c:v>0.27393962153318469</c:v>
                </c:pt>
                <c:pt idx="1">
                  <c:v>0.34364339709167296</c:v>
                </c:pt>
                <c:pt idx="2">
                  <c:v>0.75608883172375818</c:v>
                </c:pt>
                <c:pt idx="3">
                  <c:v>0.87207105064247936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F90-413D-8A9B-ABE25D1DD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774016"/>
        <c:axId val="229364864"/>
      </c:barChart>
      <c:scatterChart>
        <c:scatterStyle val="lineMarker"/>
        <c:varyColors val="0"/>
        <c:ser>
          <c:idx val="1"/>
          <c:order val="1"/>
          <c:tx>
            <c:strRef>
              <c:f>'location of each stages'!$G$57</c:f>
              <c:strCache>
                <c:ptCount val="1"/>
                <c:pt idx="0">
                  <c:v>G1N1</c:v>
                </c:pt>
              </c:strCache>
            </c:strRef>
          </c:tx>
          <c:spPr>
            <a:ln w="28575">
              <a:noFill/>
            </a:ln>
          </c:spPr>
          <c:xVal>
            <c:strRef>
              <c:f>'location of each stages'!$C$58:$C$61</c:f>
              <c:strCache>
                <c:ptCount val="4"/>
                <c:pt idx="0">
                  <c:v>DT</c:v>
                </c:pt>
                <c:pt idx="1">
                  <c:v>C</c:v>
                </c:pt>
                <c:pt idx="2">
                  <c:v>S</c:v>
                </c:pt>
                <c:pt idx="3">
                  <c:v>R</c:v>
                </c:pt>
              </c:strCache>
            </c:strRef>
          </c:xVal>
          <c:yVal>
            <c:numRef>
              <c:f>'location of each stages'!$G$58:$G$61</c:f>
              <c:numCache>
                <c:formatCode>0%</c:formatCode>
                <c:ptCount val="4"/>
                <c:pt idx="0">
                  <c:v>0.43225806451612903</c:v>
                </c:pt>
                <c:pt idx="1">
                  <c:v>0.33333333333333331</c:v>
                </c:pt>
                <c:pt idx="2">
                  <c:v>0.63492063492063489</c:v>
                </c:pt>
                <c:pt idx="3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AF90-413D-8A9B-ABE25D1DD467}"/>
            </c:ext>
          </c:extLst>
        </c:ser>
        <c:ser>
          <c:idx val="2"/>
          <c:order val="2"/>
          <c:tx>
            <c:strRef>
              <c:f>'location of each stages'!$H$57</c:f>
              <c:strCache>
                <c:ptCount val="1"/>
                <c:pt idx="0">
                  <c:v>G1N2</c:v>
                </c:pt>
              </c:strCache>
            </c:strRef>
          </c:tx>
          <c:spPr>
            <a:ln w="28575">
              <a:noFill/>
            </a:ln>
          </c:spPr>
          <c:xVal>
            <c:strRef>
              <c:f>'location of each stages'!$C$58:$C$61</c:f>
              <c:strCache>
                <c:ptCount val="4"/>
                <c:pt idx="0">
                  <c:v>DT</c:v>
                </c:pt>
                <c:pt idx="1">
                  <c:v>C</c:v>
                </c:pt>
                <c:pt idx="2">
                  <c:v>S</c:v>
                </c:pt>
                <c:pt idx="3">
                  <c:v>R</c:v>
                </c:pt>
              </c:strCache>
            </c:strRef>
          </c:xVal>
          <c:yVal>
            <c:numRef>
              <c:f>'location of each stages'!$H$58:$H$61</c:f>
              <c:numCache>
                <c:formatCode>0%</c:formatCode>
                <c:ptCount val="4"/>
                <c:pt idx="0">
                  <c:v>0.25</c:v>
                </c:pt>
                <c:pt idx="1">
                  <c:v>0.24324324324324326</c:v>
                </c:pt>
                <c:pt idx="2">
                  <c:v>0.64</c:v>
                </c:pt>
                <c:pt idx="3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AF90-413D-8A9B-ABE25D1DD467}"/>
            </c:ext>
          </c:extLst>
        </c:ser>
        <c:ser>
          <c:idx val="3"/>
          <c:order val="3"/>
          <c:tx>
            <c:strRef>
              <c:f>'location of each stages'!$I$57</c:f>
              <c:strCache>
                <c:ptCount val="1"/>
                <c:pt idx="0">
                  <c:v>G1N3</c:v>
                </c:pt>
              </c:strCache>
            </c:strRef>
          </c:tx>
          <c:spPr>
            <a:ln w="28575">
              <a:noFill/>
            </a:ln>
          </c:spPr>
          <c:xVal>
            <c:strRef>
              <c:f>'location of each stages'!$C$58:$C$61</c:f>
              <c:strCache>
                <c:ptCount val="4"/>
                <c:pt idx="0">
                  <c:v>DT</c:v>
                </c:pt>
                <c:pt idx="1">
                  <c:v>C</c:v>
                </c:pt>
                <c:pt idx="2">
                  <c:v>S</c:v>
                </c:pt>
                <c:pt idx="3">
                  <c:v>R</c:v>
                </c:pt>
              </c:strCache>
            </c:strRef>
          </c:xVal>
          <c:yVal>
            <c:numRef>
              <c:f>'location of each stages'!$I$58:$I$61</c:f>
              <c:numCache>
                <c:formatCode>0%</c:formatCode>
                <c:ptCount val="4"/>
                <c:pt idx="0">
                  <c:v>0.16666666666666666</c:v>
                </c:pt>
                <c:pt idx="1">
                  <c:v>0.71111111111111114</c:v>
                </c:pt>
                <c:pt idx="2">
                  <c:v>0.90196078431372551</c:v>
                </c:pt>
                <c:pt idx="3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AF90-413D-8A9B-ABE25D1DD467}"/>
            </c:ext>
          </c:extLst>
        </c:ser>
        <c:ser>
          <c:idx val="4"/>
          <c:order val="4"/>
          <c:tx>
            <c:strRef>
              <c:f>'location of each stages'!$J$57</c:f>
              <c:strCache>
                <c:ptCount val="1"/>
                <c:pt idx="0">
                  <c:v>G2N3</c:v>
                </c:pt>
              </c:strCache>
            </c:strRef>
          </c:tx>
          <c:spPr>
            <a:ln w="28575">
              <a:noFill/>
            </a:ln>
          </c:spPr>
          <c:xVal>
            <c:strRef>
              <c:f>'location of each stages'!$C$58:$C$61</c:f>
              <c:strCache>
                <c:ptCount val="4"/>
                <c:pt idx="0">
                  <c:v>DT</c:v>
                </c:pt>
                <c:pt idx="1">
                  <c:v>C</c:v>
                </c:pt>
                <c:pt idx="2">
                  <c:v>S</c:v>
                </c:pt>
                <c:pt idx="3">
                  <c:v>R</c:v>
                </c:pt>
              </c:strCache>
            </c:strRef>
          </c:xVal>
          <c:yVal>
            <c:numRef>
              <c:f>'location of each stages'!$J$58:$J$61</c:f>
              <c:numCache>
                <c:formatCode>0%</c:formatCode>
                <c:ptCount val="4"/>
                <c:pt idx="0">
                  <c:v>0.18518518518518517</c:v>
                </c:pt>
                <c:pt idx="1">
                  <c:v>0.33333333333333331</c:v>
                </c:pt>
                <c:pt idx="2">
                  <c:v>0.8571428571428571</c:v>
                </c:pt>
                <c:pt idx="3">
                  <c:v>0.95238095238095233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AF90-413D-8A9B-ABE25D1DD467}"/>
            </c:ext>
          </c:extLst>
        </c:ser>
        <c:ser>
          <c:idx val="5"/>
          <c:order val="5"/>
          <c:tx>
            <c:strRef>
              <c:f>'location of each stages'!$K$57</c:f>
              <c:strCache>
                <c:ptCount val="1"/>
                <c:pt idx="0">
                  <c:v>G4N3</c:v>
                </c:pt>
              </c:strCache>
            </c:strRef>
          </c:tx>
          <c:spPr>
            <a:ln w="28575">
              <a:noFill/>
            </a:ln>
          </c:spPr>
          <c:xVal>
            <c:strRef>
              <c:f>'location of each stages'!$C$58:$C$61</c:f>
              <c:strCache>
                <c:ptCount val="4"/>
                <c:pt idx="0">
                  <c:v>DT</c:v>
                </c:pt>
                <c:pt idx="1">
                  <c:v>C</c:v>
                </c:pt>
                <c:pt idx="2">
                  <c:v>S</c:v>
                </c:pt>
                <c:pt idx="3">
                  <c:v>R</c:v>
                </c:pt>
              </c:strCache>
            </c:strRef>
          </c:xVal>
          <c:yVal>
            <c:numRef>
              <c:f>'location of each stages'!$K$58:$K$61</c:f>
              <c:numCache>
                <c:formatCode>0%</c:formatCode>
                <c:ptCount val="4"/>
                <c:pt idx="0">
                  <c:v>8.0645161290322578E-2</c:v>
                </c:pt>
                <c:pt idx="1">
                  <c:v>3.4482758620689655E-2</c:v>
                </c:pt>
                <c:pt idx="2">
                  <c:v>0.77966101694915257</c:v>
                </c:pt>
                <c:pt idx="3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AF90-413D-8A9B-ABE25D1DD467}"/>
            </c:ext>
          </c:extLst>
        </c:ser>
        <c:ser>
          <c:idx val="6"/>
          <c:order val="6"/>
          <c:tx>
            <c:strRef>
              <c:f>'location of each stages'!$L$57</c:f>
              <c:strCache>
                <c:ptCount val="1"/>
                <c:pt idx="0">
                  <c:v>G4N7</c:v>
                </c:pt>
              </c:strCache>
            </c:strRef>
          </c:tx>
          <c:spPr>
            <a:ln w="28575">
              <a:noFill/>
            </a:ln>
          </c:spPr>
          <c:xVal>
            <c:strRef>
              <c:f>'location of each stages'!$C$58:$C$61</c:f>
              <c:strCache>
                <c:ptCount val="4"/>
                <c:pt idx="0">
                  <c:v>DT</c:v>
                </c:pt>
                <c:pt idx="1">
                  <c:v>C</c:v>
                </c:pt>
                <c:pt idx="2">
                  <c:v>S</c:v>
                </c:pt>
                <c:pt idx="3">
                  <c:v>R</c:v>
                </c:pt>
              </c:strCache>
            </c:strRef>
          </c:xVal>
          <c:yVal>
            <c:numRef>
              <c:f>'location of each stages'!$L$58:$L$61</c:f>
              <c:numCache>
                <c:formatCode>0%</c:formatCode>
                <c:ptCount val="4"/>
                <c:pt idx="0">
                  <c:v>0.15789473684210525</c:v>
                </c:pt>
                <c:pt idx="1">
                  <c:v>0.25</c:v>
                </c:pt>
                <c:pt idx="2">
                  <c:v>0.83673469387755106</c:v>
                </c:pt>
                <c:pt idx="3">
                  <c:v>0.8928571428571429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AF90-413D-8A9B-ABE25D1DD467}"/>
            </c:ext>
          </c:extLst>
        </c:ser>
        <c:ser>
          <c:idx val="7"/>
          <c:order val="7"/>
          <c:tx>
            <c:strRef>
              <c:f>'location of each stages'!$M$57</c:f>
              <c:strCache>
                <c:ptCount val="1"/>
                <c:pt idx="0">
                  <c:v>G4N8</c:v>
                </c:pt>
              </c:strCache>
            </c:strRef>
          </c:tx>
          <c:spPr>
            <a:ln w="28575">
              <a:noFill/>
            </a:ln>
          </c:spPr>
          <c:xVal>
            <c:strRef>
              <c:f>'location of each stages'!$C$58:$C$61</c:f>
              <c:strCache>
                <c:ptCount val="4"/>
                <c:pt idx="0">
                  <c:v>DT</c:v>
                </c:pt>
                <c:pt idx="1">
                  <c:v>C</c:v>
                </c:pt>
                <c:pt idx="2">
                  <c:v>S</c:v>
                </c:pt>
                <c:pt idx="3">
                  <c:v>R</c:v>
                </c:pt>
              </c:strCache>
            </c:strRef>
          </c:xVal>
          <c:yVal>
            <c:numRef>
              <c:f>'location of each stages'!$M$58:$M$61</c:f>
              <c:numCache>
                <c:formatCode>0%</c:formatCode>
                <c:ptCount val="4"/>
                <c:pt idx="0">
                  <c:v>0.64492753623188404</c:v>
                </c:pt>
                <c:pt idx="1">
                  <c:v>0.5</c:v>
                </c:pt>
                <c:pt idx="2">
                  <c:v>0.64220183486238536</c:v>
                </c:pt>
                <c:pt idx="3">
                  <c:v>0.7592592592592593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AF90-413D-8A9B-ABE25D1DD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774016"/>
        <c:axId val="229364864"/>
      </c:scatterChart>
      <c:catAx>
        <c:axId val="22677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ja-JP"/>
          </a:p>
        </c:txPr>
        <c:crossAx val="229364864"/>
        <c:crosses val="autoZero"/>
        <c:auto val="1"/>
        <c:lblAlgn val="ctr"/>
        <c:lblOffset val="100"/>
        <c:noMultiLvlLbl val="0"/>
      </c:catAx>
      <c:valAx>
        <c:axId val="229364864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ja-JP"/>
                </a:pPr>
                <a:r>
                  <a:rPr lang="en-US" altLang="ja-JP"/>
                  <a:t>Nest/total</a:t>
                </a:r>
                <a:endParaRPr lang="ja-JP" altLang="en-US"/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ja-JP"/>
          </a:p>
        </c:txPr>
        <c:crossAx val="226774016"/>
        <c:crosses val="autoZero"/>
        <c:crossBetween val="between"/>
        <c:majorUnit val="0.25"/>
      </c:valAx>
    </c:plotArea>
    <c:plotVisOnly val="1"/>
    <c:dispBlanksAs val="gap"/>
    <c:showDLblsOverMax val="0"/>
  </c:chart>
  <c:txPr>
    <a:bodyPr/>
    <a:lstStyle/>
    <a:p>
      <a:pPr>
        <a:defRPr sz="20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'behaviro before stage'!$G$60</c:f>
              <c:strCache>
                <c:ptCount val="1"/>
                <c:pt idx="0">
                  <c:v>DT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'behaviro before stage'!$AA$74:$AA$79</c:f>
                <c:numCache>
                  <c:formatCode>General</c:formatCode>
                  <c:ptCount val="6"/>
                  <c:pt idx="0">
                    <c:v>5.170156757980026E-2</c:v>
                  </c:pt>
                  <c:pt idx="1">
                    <c:v>5.1144252717640469E-2</c:v>
                  </c:pt>
                  <c:pt idx="2">
                    <c:v>7.914389748451274E-3</c:v>
                  </c:pt>
                  <c:pt idx="3">
                    <c:v>7.4968350933062779E-3</c:v>
                  </c:pt>
                  <c:pt idx="4">
                    <c:v>3.9023645838490384E-2</c:v>
                  </c:pt>
                  <c:pt idx="5">
                    <c:v>1.6509742992532786E-2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'behaviro before stage'!$Y$61:$Y$66</c:f>
              <c:strCache>
                <c:ptCount val="6"/>
                <c:pt idx="0">
                  <c:v>grooming</c:v>
                </c:pt>
                <c:pt idx="1">
                  <c:v>running</c:v>
                </c:pt>
                <c:pt idx="2">
                  <c:v>eating</c:v>
                </c:pt>
                <c:pt idx="3">
                  <c:v>dringking</c:v>
                </c:pt>
                <c:pt idx="4">
                  <c:v>digging</c:v>
                </c:pt>
                <c:pt idx="5">
                  <c:v>other</c:v>
                </c:pt>
              </c:strCache>
            </c:strRef>
          </c:cat>
          <c:val>
            <c:numRef>
              <c:f>'behaviro before stage'!$Z$61:$Z$66</c:f>
              <c:numCache>
                <c:formatCode>0%</c:formatCode>
                <c:ptCount val="6"/>
                <c:pt idx="0">
                  <c:v>6.3435623548644043E-2</c:v>
                </c:pt>
                <c:pt idx="1">
                  <c:v>0.75311011260790539</c:v>
                </c:pt>
                <c:pt idx="2">
                  <c:v>4.4193647359588674E-2</c:v>
                </c:pt>
                <c:pt idx="3">
                  <c:v>5.5181066416661448E-3</c:v>
                </c:pt>
                <c:pt idx="4">
                  <c:v>9.4898195457580062E-2</c:v>
                </c:pt>
                <c:pt idx="5">
                  <c:v>3.8844314384615629E-2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E1-47EA-9C9A-03F6342FB3D6}"/>
            </c:ext>
          </c:extLst>
        </c:ser>
        <c:ser>
          <c:idx val="0"/>
          <c:order val="0"/>
          <c:tx>
            <c:strRef>
              <c:f>'behaviro before stage'!$G$73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'behaviro before stage'!$AA$61:$AA$66</c:f>
                <c:numCache>
                  <c:formatCode>General</c:formatCode>
                  <c:ptCount val="6"/>
                  <c:pt idx="0">
                    <c:v>1.967225992528927E-2</c:v>
                  </c:pt>
                  <c:pt idx="1">
                    <c:v>2.7042581922513336E-2</c:v>
                  </c:pt>
                  <c:pt idx="2">
                    <c:v>1.179614256500983E-2</c:v>
                  </c:pt>
                  <c:pt idx="3">
                    <c:v>1.523266165984952E-3</c:v>
                  </c:pt>
                  <c:pt idx="4">
                    <c:v>1.7725782884436103E-2</c:v>
                  </c:pt>
                  <c:pt idx="5">
                    <c:v>5.4565605931346057E-3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'behaviro before stage'!$Y$74:$Y$79</c:f>
              <c:strCache>
                <c:ptCount val="6"/>
                <c:pt idx="0">
                  <c:v>grooming</c:v>
                </c:pt>
                <c:pt idx="1">
                  <c:v>running</c:v>
                </c:pt>
                <c:pt idx="2">
                  <c:v>eating</c:v>
                </c:pt>
                <c:pt idx="3">
                  <c:v>dringking</c:v>
                </c:pt>
                <c:pt idx="4">
                  <c:v>digging</c:v>
                </c:pt>
                <c:pt idx="5">
                  <c:v>other</c:v>
                </c:pt>
              </c:strCache>
            </c:strRef>
          </c:cat>
          <c:val>
            <c:numRef>
              <c:f>'behaviro before stage'!$Z$74:$Z$79</c:f>
              <c:numCache>
                <c:formatCode>0%</c:formatCode>
                <c:ptCount val="6"/>
                <c:pt idx="0">
                  <c:v>0.18760224737668346</c:v>
                </c:pt>
                <c:pt idx="1">
                  <c:v>0.58622391291564224</c:v>
                </c:pt>
                <c:pt idx="2">
                  <c:v>1.4882766762466011E-2</c:v>
                </c:pt>
                <c:pt idx="3">
                  <c:v>1.0902255639097745E-2</c:v>
                </c:pt>
                <c:pt idx="4">
                  <c:v>0.10212038858655401</c:v>
                </c:pt>
                <c:pt idx="5">
                  <c:v>9.826842871955653E-2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E1-47EA-9C9A-03F6342FB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092992"/>
        <c:axId val="253094912"/>
      </c:barChart>
      <c:catAx>
        <c:axId val="253092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ja-JP"/>
          </a:p>
        </c:txPr>
        <c:crossAx val="253094912"/>
        <c:crosses val="autoZero"/>
        <c:auto val="1"/>
        <c:lblAlgn val="ctr"/>
        <c:lblOffset val="100"/>
        <c:noMultiLvlLbl val="0"/>
      </c:catAx>
      <c:valAx>
        <c:axId val="253094912"/>
        <c:scaling>
          <c:orientation val="minMax"/>
          <c:max val="1"/>
          <c:min val="0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ja-JP"/>
          </a:p>
        </c:txPr>
        <c:crossAx val="253092992"/>
        <c:crosses val="autoZero"/>
        <c:crossBetween val="between"/>
        <c:majorUnit val="0.25"/>
      </c:valAx>
    </c:plotArea>
    <c:legend>
      <c:legendPos val="r"/>
      <c:overlay val="0"/>
      <c:txPr>
        <a:bodyPr/>
        <a:lstStyle/>
        <a:p>
          <a:pPr>
            <a:defRPr lang="ja-JP"/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 sz="18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20337</xdr:colOff>
      <xdr:row>41</xdr:row>
      <xdr:rowOff>124066</xdr:rowOff>
    </xdr:from>
    <xdr:to>
      <xdr:col>20</xdr:col>
      <xdr:colOff>287843</xdr:colOff>
      <xdr:row>62</xdr:row>
      <xdr:rowOff>129790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415CA66-B0A1-4E03-920E-7B3628094F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93068</xdr:colOff>
      <xdr:row>66</xdr:row>
      <xdr:rowOff>170738</xdr:rowOff>
    </xdr:from>
    <xdr:to>
      <xdr:col>40</xdr:col>
      <xdr:colOff>486438</xdr:colOff>
      <xdr:row>88</xdr:row>
      <xdr:rowOff>169619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1F90D81-8DB1-4EDA-91E2-C5E90BB263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A7689-7578-4577-849C-1486EC11765F}">
  <dimension ref="A4:AE108"/>
  <sheetViews>
    <sheetView zoomScale="55" zoomScaleNormal="55" workbookViewId="0">
      <selection activeCell="AA38" sqref="AA38"/>
    </sheetView>
  </sheetViews>
  <sheetFormatPr defaultRowHeight="18.75" x14ac:dyDescent="0.4"/>
  <sheetData>
    <row r="4" spans="1:31" ht="18.75" customHeight="1" x14ac:dyDescent="0.4">
      <c r="D4" s="38" t="s">
        <v>102</v>
      </c>
      <c r="E4" s="38"/>
      <c r="G4" s="38" t="s">
        <v>8</v>
      </c>
      <c r="H4" s="38"/>
      <c r="J4" s="38" t="s">
        <v>9</v>
      </c>
      <c r="K4" s="38"/>
      <c r="M4" s="38" t="s">
        <v>10</v>
      </c>
      <c r="N4" s="38"/>
      <c r="P4" s="38" t="s">
        <v>11</v>
      </c>
      <c r="Q4" s="38"/>
      <c r="S4" s="38" t="s">
        <v>12</v>
      </c>
      <c r="T4" s="38"/>
    </row>
    <row r="5" spans="1:31" ht="18.75" customHeight="1" x14ac:dyDescent="0.4">
      <c r="D5" s="38"/>
      <c r="E5" s="38"/>
      <c r="G5" s="38"/>
      <c r="H5" s="38"/>
      <c r="J5" s="38"/>
      <c r="K5" s="38"/>
      <c r="M5" s="38"/>
      <c r="N5" s="38"/>
      <c r="P5" s="38"/>
      <c r="Q5" s="38"/>
      <c r="S5" s="38"/>
      <c r="T5" s="38"/>
      <c r="V5" t="s">
        <v>90</v>
      </c>
      <c r="W5" t="s">
        <v>30</v>
      </c>
      <c r="X5" t="s">
        <v>91</v>
      </c>
      <c r="AB5" t="s">
        <v>100</v>
      </c>
      <c r="AC5" s="34" t="s">
        <v>104</v>
      </c>
      <c r="AD5" s="34" t="s">
        <v>105</v>
      </c>
      <c r="AE5" s="34" t="s">
        <v>108</v>
      </c>
    </row>
    <row r="6" spans="1:31" x14ac:dyDescent="0.4">
      <c r="A6" s="39" t="s">
        <v>101</v>
      </c>
      <c r="B6" s="39"/>
      <c r="D6">
        <v>0.83333333333333337</v>
      </c>
      <c r="E6">
        <v>0.16666666666666666</v>
      </c>
      <c r="G6">
        <v>0.75</v>
      </c>
      <c r="H6">
        <v>0.25</v>
      </c>
      <c r="J6">
        <v>0.5</v>
      </c>
      <c r="K6">
        <v>0.5</v>
      </c>
      <c r="M6">
        <v>1</v>
      </c>
      <c r="N6">
        <v>0</v>
      </c>
      <c r="P6">
        <v>0.5</v>
      </c>
      <c r="Q6">
        <v>0.5</v>
      </c>
      <c r="S6">
        <v>1</v>
      </c>
      <c r="T6">
        <v>0</v>
      </c>
      <c r="V6" s="29">
        <v>0.76388888888888895</v>
      </c>
      <c r="W6" s="29">
        <v>9.2337611881081333E-2</v>
      </c>
      <c r="X6" s="29">
        <v>0.23611111111111108</v>
      </c>
      <c r="Y6" s="29">
        <v>9.2337611881081472E-2</v>
      </c>
      <c r="AB6" s="34" t="s">
        <v>109</v>
      </c>
      <c r="AC6">
        <f>E22</f>
        <v>1</v>
      </c>
      <c r="AD6">
        <f>E58</f>
        <v>0</v>
      </c>
      <c r="AE6">
        <f>E93</f>
        <v>0</v>
      </c>
    </row>
    <row r="7" spans="1:31" x14ac:dyDescent="0.4">
      <c r="A7" s="39"/>
      <c r="B7" s="39"/>
      <c r="D7">
        <v>0.83333333333333337</v>
      </c>
      <c r="E7">
        <v>0.16666666666666666</v>
      </c>
      <c r="G7">
        <v>0.75</v>
      </c>
      <c r="H7">
        <v>0.25</v>
      </c>
      <c r="J7">
        <v>0.5</v>
      </c>
      <c r="K7">
        <v>0.5</v>
      </c>
      <c r="M7">
        <v>1</v>
      </c>
      <c r="N7">
        <v>0</v>
      </c>
      <c r="P7">
        <v>0.5</v>
      </c>
      <c r="Q7">
        <v>0.5</v>
      </c>
      <c r="S7">
        <v>1</v>
      </c>
      <c r="T7">
        <v>0</v>
      </c>
      <c r="V7" s="29">
        <v>0.76388888888888895</v>
      </c>
      <c r="W7" s="29">
        <v>9.2337611881081333E-2</v>
      </c>
      <c r="X7" s="29">
        <v>0.23611111111111108</v>
      </c>
      <c r="Y7" s="29">
        <v>9.2337611881081472E-2</v>
      </c>
      <c r="AB7" s="34" t="s">
        <v>8</v>
      </c>
      <c r="AC7">
        <f>H22</f>
        <v>0.625</v>
      </c>
      <c r="AD7">
        <f>H58</f>
        <v>0</v>
      </c>
      <c r="AE7">
        <f>H93</f>
        <v>0</v>
      </c>
    </row>
    <row r="8" spans="1:31" x14ac:dyDescent="0.4">
      <c r="A8" s="39"/>
      <c r="B8" s="39"/>
      <c r="D8">
        <v>0.66666666666666663</v>
      </c>
      <c r="E8">
        <v>0.33333333333333331</v>
      </c>
      <c r="G8">
        <v>0.75</v>
      </c>
      <c r="H8">
        <v>0.25</v>
      </c>
      <c r="J8">
        <v>0.5</v>
      </c>
      <c r="K8">
        <v>0.5</v>
      </c>
      <c r="M8">
        <v>1</v>
      </c>
      <c r="N8">
        <v>0</v>
      </c>
      <c r="P8">
        <v>0.5</v>
      </c>
      <c r="Q8">
        <v>0.5</v>
      </c>
      <c r="S8">
        <v>1</v>
      </c>
      <c r="T8">
        <v>0</v>
      </c>
      <c r="V8" s="29">
        <v>0.73611111111111105</v>
      </c>
      <c r="W8" s="29">
        <v>9.2337611881081652E-2</v>
      </c>
      <c r="X8" s="29">
        <v>0.2638888888888889</v>
      </c>
      <c r="Y8" s="29">
        <v>9.2337611881081472E-2</v>
      </c>
      <c r="AB8" s="34" t="s">
        <v>9</v>
      </c>
      <c r="AC8">
        <f>K22</f>
        <v>0.5</v>
      </c>
      <c r="AD8">
        <f>K58</f>
        <v>0</v>
      </c>
      <c r="AE8">
        <f>K93</f>
        <v>0</v>
      </c>
    </row>
    <row r="9" spans="1:31" x14ac:dyDescent="0.4">
      <c r="A9" s="39"/>
      <c r="B9" s="39"/>
      <c r="D9">
        <v>0.5</v>
      </c>
      <c r="E9">
        <v>0.5</v>
      </c>
      <c r="G9">
        <v>0.75</v>
      </c>
      <c r="H9">
        <v>0.25</v>
      </c>
      <c r="J9">
        <v>0.33333333333333331</v>
      </c>
      <c r="K9">
        <v>0.66666666666666663</v>
      </c>
      <c r="M9">
        <v>1</v>
      </c>
      <c r="N9">
        <v>0</v>
      </c>
      <c r="P9">
        <v>0.5</v>
      </c>
      <c r="Q9">
        <v>0.5</v>
      </c>
      <c r="S9">
        <v>1</v>
      </c>
      <c r="T9">
        <v>0</v>
      </c>
      <c r="V9" s="29">
        <v>0.68055555555555547</v>
      </c>
      <c r="W9" s="29">
        <v>0.11469901567812553</v>
      </c>
      <c r="X9" s="29">
        <v>0.31944444444444442</v>
      </c>
      <c r="Y9" s="29">
        <v>0.11469901567812546</v>
      </c>
      <c r="AB9" s="34" t="s">
        <v>10</v>
      </c>
      <c r="AC9">
        <f>N22</f>
        <v>0.33333333333333331</v>
      </c>
      <c r="AD9">
        <f>N58</f>
        <v>0</v>
      </c>
      <c r="AE9">
        <f>N93</f>
        <v>0</v>
      </c>
    </row>
    <row r="10" spans="1:31" x14ac:dyDescent="0.4">
      <c r="A10" s="39"/>
      <c r="B10" s="39"/>
      <c r="D10">
        <v>0.5</v>
      </c>
      <c r="E10">
        <v>0.5</v>
      </c>
      <c r="G10">
        <v>0.625</v>
      </c>
      <c r="H10">
        <v>0.375</v>
      </c>
      <c r="J10">
        <v>0.33333333333333331</v>
      </c>
      <c r="K10">
        <v>0.66666666666666663</v>
      </c>
      <c r="M10">
        <v>1</v>
      </c>
      <c r="N10">
        <v>0</v>
      </c>
      <c r="P10">
        <v>0.5</v>
      </c>
      <c r="Q10">
        <v>0.5</v>
      </c>
      <c r="S10">
        <v>1</v>
      </c>
      <c r="T10">
        <v>0</v>
      </c>
      <c r="V10" s="29">
        <v>0.65972222222222221</v>
      </c>
      <c r="W10" s="29">
        <v>0.11406659577459548</v>
      </c>
      <c r="X10" s="29">
        <v>0.34027777777777773</v>
      </c>
      <c r="Y10" s="29">
        <v>0.11406659577459541</v>
      </c>
      <c r="AB10" s="34" t="s">
        <v>11</v>
      </c>
      <c r="AC10">
        <f>Q22</f>
        <v>1</v>
      </c>
      <c r="AD10">
        <f>Q58</f>
        <v>0</v>
      </c>
      <c r="AE10">
        <f>Q93</f>
        <v>0</v>
      </c>
    </row>
    <row r="11" spans="1:31" x14ac:dyDescent="0.4">
      <c r="A11" s="39"/>
      <c r="B11" s="39"/>
      <c r="D11">
        <v>0.5</v>
      </c>
      <c r="E11">
        <v>0.5</v>
      </c>
      <c r="G11">
        <v>0.625</v>
      </c>
      <c r="H11">
        <v>0.375</v>
      </c>
      <c r="J11">
        <v>0.33333333333333331</v>
      </c>
      <c r="K11">
        <v>0.66666666666666663</v>
      </c>
      <c r="M11">
        <v>1</v>
      </c>
      <c r="N11">
        <v>0</v>
      </c>
      <c r="P11">
        <v>0.5</v>
      </c>
      <c r="Q11">
        <v>0.5</v>
      </c>
      <c r="S11">
        <v>1</v>
      </c>
      <c r="T11">
        <v>0</v>
      </c>
      <c r="V11" s="29">
        <v>0.65972222222222221</v>
      </c>
      <c r="W11" s="29">
        <v>0.11406659577459548</v>
      </c>
      <c r="X11" s="29">
        <v>0.34027777777777773</v>
      </c>
      <c r="Y11" s="29">
        <v>0.11406659577459541</v>
      </c>
      <c r="AB11" s="34" t="s">
        <v>12</v>
      </c>
      <c r="AC11">
        <f>T22</f>
        <v>0.5</v>
      </c>
      <c r="AD11">
        <f>T58</f>
        <v>0</v>
      </c>
      <c r="AE11">
        <f>T93</f>
        <v>0</v>
      </c>
    </row>
    <row r="12" spans="1:31" x14ac:dyDescent="0.4">
      <c r="A12" s="39"/>
      <c r="B12" s="39"/>
      <c r="D12">
        <v>0.5</v>
      </c>
      <c r="E12">
        <v>0.5</v>
      </c>
      <c r="G12">
        <v>0.375</v>
      </c>
      <c r="H12">
        <v>0.625</v>
      </c>
      <c r="J12">
        <v>0.33333333333333331</v>
      </c>
      <c r="K12">
        <v>0.66666666666666663</v>
      </c>
      <c r="M12">
        <v>1</v>
      </c>
      <c r="N12">
        <v>0</v>
      </c>
      <c r="P12">
        <v>0.5</v>
      </c>
      <c r="Q12">
        <v>0.5</v>
      </c>
      <c r="S12">
        <v>0.5</v>
      </c>
      <c r="T12">
        <v>0.5</v>
      </c>
      <c r="V12" s="29">
        <v>0.53472222222222221</v>
      </c>
      <c r="W12" s="29">
        <v>9.766763050971769E-2</v>
      </c>
      <c r="X12" s="29">
        <v>0.46527777777777773</v>
      </c>
      <c r="Y12" s="29">
        <v>9.7667630509717607E-2</v>
      </c>
      <c r="AB12" t="s">
        <v>100</v>
      </c>
    </row>
    <row r="13" spans="1:31" x14ac:dyDescent="0.4">
      <c r="A13" s="39"/>
      <c r="B13" s="39"/>
      <c r="D13">
        <v>0.33333333333333331</v>
      </c>
      <c r="E13">
        <v>0.66666666666666663</v>
      </c>
      <c r="G13">
        <v>0.375</v>
      </c>
      <c r="H13">
        <v>0.625</v>
      </c>
      <c r="J13">
        <v>0.33333333333333331</v>
      </c>
      <c r="K13">
        <v>0.66666666666666663</v>
      </c>
      <c r="M13">
        <v>0.66666666666666663</v>
      </c>
      <c r="N13">
        <v>0.33333333333333331</v>
      </c>
      <c r="P13">
        <v>0.5</v>
      </c>
      <c r="Q13">
        <v>0.5</v>
      </c>
      <c r="S13">
        <v>0.5</v>
      </c>
      <c r="T13">
        <v>0.5</v>
      </c>
      <c r="V13" s="29">
        <v>0.45138888888888884</v>
      </c>
      <c r="W13" s="29">
        <v>5.3160164469457392E-2</v>
      </c>
      <c r="X13" s="29">
        <v>0.54861111111111105</v>
      </c>
      <c r="Y13" s="29">
        <v>5.3160164469457392E-2</v>
      </c>
      <c r="AC13" t="s">
        <v>90</v>
      </c>
      <c r="AD13" t="s">
        <v>30</v>
      </c>
    </row>
    <row r="14" spans="1:31" x14ac:dyDescent="0.4">
      <c r="A14" s="39"/>
      <c r="B14" s="39"/>
      <c r="D14">
        <v>0.33333333333333331</v>
      </c>
      <c r="E14">
        <v>0.66666666666666663</v>
      </c>
      <c r="G14">
        <v>0.375</v>
      </c>
      <c r="H14">
        <v>0.625</v>
      </c>
      <c r="J14">
        <v>0.16666666666666666</v>
      </c>
      <c r="K14">
        <v>0.83333333333333337</v>
      </c>
      <c r="M14">
        <v>0.66666666666666663</v>
      </c>
      <c r="N14">
        <v>0.33333333333333331</v>
      </c>
      <c r="P14">
        <v>0</v>
      </c>
      <c r="Q14">
        <v>1</v>
      </c>
      <c r="S14">
        <v>0.5</v>
      </c>
      <c r="T14">
        <v>0.5</v>
      </c>
      <c r="V14" s="29">
        <v>0.34027777777777773</v>
      </c>
      <c r="W14" s="29">
        <v>9.647530548229033E-2</v>
      </c>
      <c r="X14" s="29">
        <v>0.65972222222222221</v>
      </c>
      <c r="Y14" s="29">
        <v>9.6475305482290261E-2</v>
      </c>
      <c r="AB14" t="s">
        <v>3</v>
      </c>
      <c r="AC14" s="29">
        <v>0.34027777777777773</v>
      </c>
      <c r="AD14" s="29">
        <v>0.11406659577459541</v>
      </c>
    </row>
    <row r="15" spans="1:31" x14ac:dyDescent="0.4">
      <c r="A15" s="39"/>
      <c r="B15" s="39"/>
      <c r="D15">
        <v>0.33333333333333331</v>
      </c>
      <c r="E15">
        <v>0.66666666666666663</v>
      </c>
      <c r="G15">
        <v>0.375</v>
      </c>
      <c r="H15">
        <v>0.625</v>
      </c>
      <c r="J15">
        <v>0.16666666666666666</v>
      </c>
      <c r="K15">
        <v>0.83333333333333337</v>
      </c>
      <c r="M15">
        <v>0</v>
      </c>
      <c r="N15">
        <v>1</v>
      </c>
      <c r="P15">
        <v>0</v>
      </c>
      <c r="Q15">
        <v>1</v>
      </c>
      <c r="S15">
        <v>0</v>
      </c>
      <c r="T15">
        <v>1</v>
      </c>
      <c r="V15" s="29">
        <v>0.14583333333333331</v>
      </c>
      <c r="W15" s="29">
        <v>7.1159380319163898E-2</v>
      </c>
      <c r="X15" s="29">
        <v>0.85416666666666663</v>
      </c>
      <c r="Y15" s="29">
        <v>7.1159380319163898E-2</v>
      </c>
      <c r="AB15" t="s">
        <v>6</v>
      </c>
      <c r="AC15" s="29">
        <v>1</v>
      </c>
      <c r="AD15" s="29">
        <v>0</v>
      </c>
    </row>
    <row r="16" spans="1:31" x14ac:dyDescent="0.4">
      <c r="A16" s="39"/>
      <c r="B16" s="39"/>
      <c r="D16">
        <v>0</v>
      </c>
      <c r="E16">
        <v>1</v>
      </c>
      <c r="G16">
        <v>0.25</v>
      </c>
      <c r="H16">
        <v>0.75</v>
      </c>
      <c r="J16">
        <v>0.16666666666666666</v>
      </c>
      <c r="K16">
        <v>0.83333333333333337</v>
      </c>
      <c r="M16">
        <v>0</v>
      </c>
      <c r="N16">
        <v>1</v>
      </c>
      <c r="P16">
        <v>0</v>
      </c>
      <c r="Q16">
        <v>1</v>
      </c>
      <c r="S16">
        <v>0</v>
      </c>
      <c r="T16">
        <v>1</v>
      </c>
      <c r="V16" s="29">
        <v>6.9444444444444434E-2</v>
      </c>
      <c r="W16" s="29">
        <v>4.521894610027697E-2</v>
      </c>
      <c r="X16" s="29">
        <v>0.93055555555555569</v>
      </c>
      <c r="Y16" s="29">
        <v>4.5218946100276623E-2</v>
      </c>
      <c r="AB16" t="s">
        <v>22</v>
      </c>
      <c r="AC16" s="29">
        <v>1</v>
      </c>
      <c r="AD16" s="29">
        <v>0</v>
      </c>
    </row>
    <row r="17" spans="1:30" x14ac:dyDescent="0.4">
      <c r="A17" s="39"/>
      <c r="B17" s="39"/>
      <c r="D17">
        <v>0</v>
      </c>
      <c r="E17">
        <v>1</v>
      </c>
      <c r="G17">
        <v>0</v>
      </c>
      <c r="H17">
        <v>1</v>
      </c>
      <c r="J17">
        <v>0</v>
      </c>
      <c r="K17">
        <v>1</v>
      </c>
      <c r="M17">
        <v>0</v>
      </c>
      <c r="N17">
        <v>1</v>
      </c>
      <c r="P17">
        <v>0</v>
      </c>
      <c r="Q17">
        <v>1</v>
      </c>
      <c r="S17">
        <v>0</v>
      </c>
      <c r="T17">
        <v>1</v>
      </c>
      <c r="V17" s="29">
        <v>0</v>
      </c>
      <c r="W17" s="29">
        <v>0</v>
      </c>
      <c r="X17" s="29">
        <v>1</v>
      </c>
      <c r="Y17" s="29">
        <v>0</v>
      </c>
    </row>
    <row r="18" spans="1:30" x14ac:dyDescent="0.4">
      <c r="A18" s="39"/>
      <c r="B18" s="39"/>
      <c r="D18">
        <v>0</v>
      </c>
      <c r="E18">
        <v>1</v>
      </c>
      <c r="G18">
        <v>0</v>
      </c>
      <c r="H18">
        <v>1</v>
      </c>
      <c r="J18">
        <v>0</v>
      </c>
      <c r="K18">
        <v>1</v>
      </c>
      <c r="M18">
        <v>0</v>
      </c>
      <c r="N18">
        <v>1</v>
      </c>
      <c r="P18">
        <v>0</v>
      </c>
      <c r="Q18">
        <v>1</v>
      </c>
      <c r="S18">
        <v>0</v>
      </c>
      <c r="T18">
        <v>1</v>
      </c>
      <c r="V18" s="29">
        <v>0</v>
      </c>
      <c r="W18" s="29">
        <v>0</v>
      </c>
      <c r="X18" s="29">
        <v>1</v>
      </c>
      <c r="Y18" s="29">
        <v>0</v>
      </c>
    </row>
    <row r="19" spans="1:30" x14ac:dyDescent="0.4">
      <c r="A19" s="39"/>
      <c r="B19" s="39"/>
      <c r="D19">
        <v>0</v>
      </c>
      <c r="E19">
        <v>1</v>
      </c>
      <c r="G19">
        <v>0</v>
      </c>
      <c r="H19">
        <v>1</v>
      </c>
      <c r="J19">
        <v>0</v>
      </c>
      <c r="K19">
        <v>1</v>
      </c>
      <c r="M19">
        <v>0</v>
      </c>
      <c r="N19">
        <v>1</v>
      </c>
      <c r="P19">
        <v>0</v>
      </c>
      <c r="Q19">
        <v>1</v>
      </c>
      <c r="S19">
        <v>0</v>
      </c>
      <c r="T19">
        <v>1</v>
      </c>
      <c r="V19" s="29">
        <v>0</v>
      </c>
      <c r="W19" s="29">
        <v>0</v>
      </c>
      <c r="X19" s="29">
        <v>1</v>
      </c>
      <c r="Y19" s="29">
        <v>0</v>
      </c>
      <c r="AC19" t="s">
        <v>99</v>
      </c>
      <c r="AD19" t="s">
        <v>98</v>
      </c>
    </row>
    <row r="20" spans="1:30" x14ac:dyDescent="0.4">
      <c r="A20" s="39"/>
      <c r="B20" s="39"/>
      <c r="D20">
        <v>0</v>
      </c>
      <c r="E20">
        <v>1</v>
      </c>
      <c r="G20">
        <v>0</v>
      </c>
      <c r="H20">
        <v>1</v>
      </c>
      <c r="J20">
        <v>0</v>
      </c>
      <c r="K20">
        <v>1</v>
      </c>
      <c r="M20">
        <v>0</v>
      </c>
      <c r="N20">
        <v>1</v>
      </c>
      <c r="P20">
        <v>0</v>
      </c>
      <c r="Q20">
        <v>1</v>
      </c>
      <c r="S20">
        <v>0</v>
      </c>
      <c r="T20">
        <v>1</v>
      </c>
      <c r="V20" s="29">
        <v>0</v>
      </c>
      <c r="W20" s="29">
        <v>0</v>
      </c>
      <c r="X20" s="29">
        <v>1</v>
      </c>
      <c r="Y20" s="29">
        <v>0</v>
      </c>
      <c r="AB20" t="s">
        <v>97</v>
      </c>
      <c r="AC20" s="37">
        <v>1.0083E-4</v>
      </c>
      <c r="AD20" s="36"/>
    </row>
    <row r="21" spans="1:30" x14ac:dyDescent="0.4">
      <c r="A21" s="39"/>
      <c r="B21" s="39"/>
      <c r="D21" t="e">
        <v>#DIV/0!</v>
      </c>
      <c r="E21" t="e">
        <v>#DIV/0!</v>
      </c>
      <c r="G21" t="e">
        <v>#DIV/0!</v>
      </c>
      <c r="H21" t="e">
        <v>#DIV/0!</v>
      </c>
      <c r="J21" t="e">
        <v>#DIV/0!</v>
      </c>
      <c r="K21" t="e">
        <v>#DIV/0!</v>
      </c>
      <c r="M21" t="e">
        <v>#DIV/0!</v>
      </c>
      <c r="N21" t="e">
        <v>#DIV/0!</v>
      </c>
      <c r="P21" t="e">
        <v>#DIV/0!</v>
      </c>
      <c r="Q21" t="e">
        <v>#DIV/0!</v>
      </c>
      <c r="S21" t="e">
        <v>#DIV/0!</v>
      </c>
      <c r="T21" t="e">
        <v>#DIV/0!</v>
      </c>
      <c r="V21" s="29">
        <v>0</v>
      </c>
      <c r="W21" s="29">
        <v>0</v>
      </c>
      <c r="X21" s="29">
        <v>1</v>
      </c>
      <c r="Y21" s="29">
        <v>0</v>
      </c>
      <c r="AB21" t="s">
        <v>96</v>
      </c>
      <c r="AC21" s="37">
        <v>1.0083E-4</v>
      </c>
      <c r="AD21" s="36"/>
    </row>
    <row r="22" spans="1:30" x14ac:dyDescent="0.4">
      <c r="A22" s="39"/>
      <c r="B22" s="39"/>
      <c r="D22">
        <v>0</v>
      </c>
      <c r="E22">
        <v>1</v>
      </c>
      <c r="G22">
        <v>0.375</v>
      </c>
      <c r="H22">
        <v>0.625</v>
      </c>
      <c r="J22">
        <v>0.5</v>
      </c>
      <c r="K22">
        <v>0.5</v>
      </c>
      <c r="M22">
        <v>0.66666666666666663</v>
      </c>
      <c r="N22">
        <v>0.33333333333333331</v>
      </c>
      <c r="P22">
        <v>0</v>
      </c>
      <c r="Q22">
        <v>1</v>
      </c>
      <c r="S22">
        <v>0.5</v>
      </c>
      <c r="T22">
        <v>0.5</v>
      </c>
      <c r="V22" s="29">
        <v>0.34027777777777773</v>
      </c>
      <c r="W22" s="29">
        <v>0.11406659577459541</v>
      </c>
      <c r="X22" s="29">
        <v>0.65972222222222221</v>
      </c>
      <c r="Y22" s="29">
        <v>0.11406659577459534</v>
      </c>
      <c r="AB22" t="s">
        <v>95</v>
      </c>
      <c r="AC22" s="29">
        <v>1</v>
      </c>
      <c r="AD22" s="36"/>
    </row>
    <row r="23" spans="1:30" x14ac:dyDescent="0.4">
      <c r="A23" s="39"/>
      <c r="B23" s="39"/>
      <c r="D23">
        <v>0</v>
      </c>
      <c r="E23">
        <v>1</v>
      </c>
      <c r="G23">
        <v>0.375</v>
      </c>
      <c r="H23">
        <v>0.625</v>
      </c>
      <c r="J23">
        <v>0.5</v>
      </c>
      <c r="K23">
        <v>0.5</v>
      </c>
      <c r="M23">
        <v>0.66666666666666663</v>
      </c>
      <c r="N23">
        <v>0.33333333333333331</v>
      </c>
      <c r="P23">
        <v>0</v>
      </c>
      <c r="Q23">
        <v>1</v>
      </c>
      <c r="S23">
        <v>0.5</v>
      </c>
      <c r="T23">
        <v>0.5</v>
      </c>
      <c r="V23" s="29">
        <v>0.34027777777777773</v>
      </c>
      <c r="W23" s="29">
        <v>0.11406659577459541</v>
      </c>
      <c r="X23" s="29">
        <v>0.65972222222222221</v>
      </c>
      <c r="Y23" s="29">
        <v>0.11406659577459534</v>
      </c>
    </row>
    <row r="24" spans="1:30" x14ac:dyDescent="0.4">
      <c r="A24" s="39"/>
      <c r="B24" s="39"/>
      <c r="D24">
        <v>0</v>
      </c>
      <c r="E24">
        <v>1</v>
      </c>
      <c r="G24">
        <v>0.375</v>
      </c>
      <c r="H24">
        <v>0.625</v>
      </c>
      <c r="J24">
        <v>0.5</v>
      </c>
      <c r="K24">
        <v>0.5</v>
      </c>
      <c r="M24">
        <v>0.66666666666666663</v>
      </c>
      <c r="N24">
        <v>0.33333333333333331</v>
      </c>
      <c r="P24">
        <v>0</v>
      </c>
      <c r="Q24">
        <v>1</v>
      </c>
      <c r="S24">
        <v>0.5</v>
      </c>
      <c r="T24">
        <v>0.5</v>
      </c>
      <c r="V24" s="29">
        <v>0.34027777777777773</v>
      </c>
      <c r="W24" s="29">
        <v>0.11406659577459541</v>
      </c>
      <c r="X24" s="29">
        <v>0.65972222222222221</v>
      </c>
      <c r="Y24" s="29">
        <v>0.11406659577459534</v>
      </c>
    </row>
    <row r="25" spans="1:30" x14ac:dyDescent="0.4">
      <c r="A25" s="39"/>
      <c r="B25" s="39"/>
      <c r="D25">
        <v>0</v>
      </c>
      <c r="E25">
        <v>1</v>
      </c>
      <c r="G25">
        <v>0.5</v>
      </c>
      <c r="H25">
        <v>0.5</v>
      </c>
      <c r="J25">
        <v>0.5</v>
      </c>
      <c r="K25">
        <v>0.5</v>
      </c>
      <c r="M25">
        <v>0.66666666666666663</v>
      </c>
      <c r="N25">
        <v>0.33333333333333331</v>
      </c>
      <c r="P25">
        <v>0</v>
      </c>
      <c r="Q25">
        <v>1</v>
      </c>
      <c r="S25">
        <v>0.5</v>
      </c>
      <c r="T25">
        <v>0.5</v>
      </c>
      <c r="V25" s="29">
        <v>0.3611111111111111</v>
      </c>
      <c r="W25" s="29">
        <v>0.11719457283182773</v>
      </c>
      <c r="X25" s="29">
        <v>0.63888888888888895</v>
      </c>
      <c r="Y25" s="29">
        <v>0.11719457283182766</v>
      </c>
    </row>
    <row r="26" spans="1:30" x14ac:dyDescent="0.4">
      <c r="A26" s="39"/>
      <c r="B26" s="39"/>
      <c r="D26">
        <v>0.33333333333333331</v>
      </c>
      <c r="E26">
        <v>0.66666666666666663</v>
      </c>
      <c r="G26">
        <v>0.5</v>
      </c>
      <c r="H26">
        <v>0.5</v>
      </c>
      <c r="J26">
        <v>0.5</v>
      </c>
      <c r="K26">
        <v>0.5</v>
      </c>
      <c r="M26">
        <v>0.66666666666666663</v>
      </c>
      <c r="N26">
        <v>0.33333333333333331</v>
      </c>
      <c r="P26">
        <v>0</v>
      </c>
      <c r="Q26">
        <v>1</v>
      </c>
      <c r="S26">
        <v>0.5</v>
      </c>
      <c r="T26">
        <v>0.5</v>
      </c>
      <c r="V26" s="29">
        <v>0.41666666666666669</v>
      </c>
      <c r="W26" s="29">
        <v>9.3788572311856291E-2</v>
      </c>
      <c r="X26" s="29">
        <v>0.58333333333333337</v>
      </c>
      <c r="Y26" s="29">
        <v>9.3788572311856291E-2</v>
      </c>
    </row>
    <row r="27" spans="1:30" x14ac:dyDescent="0.4">
      <c r="A27" s="39"/>
      <c r="B27" s="39"/>
      <c r="D27">
        <v>0.33333333333333331</v>
      </c>
      <c r="E27">
        <v>0.66666666666666663</v>
      </c>
      <c r="G27">
        <v>0.625</v>
      </c>
      <c r="H27">
        <v>0.375</v>
      </c>
      <c r="J27">
        <v>0.5</v>
      </c>
      <c r="K27">
        <v>0.5</v>
      </c>
      <c r="M27">
        <v>0.66666666666666663</v>
      </c>
      <c r="N27">
        <v>0.33333333333333331</v>
      </c>
      <c r="P27">
        <v>0</v>
      </c>
      <c r="Q27">
        <v>1</v>
      </c>
      <c r="S27">
        <v>0.5</v>
      </c>
      <c r="T27">
        <v>0.5</v>
      </c>
      <c r="V27" s="29">
        <v>0.4375</v>
      </c>
      <c r="W27" s="29">
        <v>9.9623132446829438E-2</v>
      </c>
      <c r="X27" s="29">
        <v>0.5625</v>
      </c>
      <c r="Y27" s="29">
        <v>9.962313244682941E-2</v>
      </c>
    </row>
    <row r="28" spans="1:30" x14ac:dyDescent="0.4">
      <c r="A28" s="39"/>
      <c r="B28" s="39"/>
      <c r="D28">
        <v>0.33333333333333331</v>
      </c>
      <c r="E28">
        <v>0.66666666666666663</v>
      </c>
      <c r="G28">
        <v>0.75</v>
      </c>
      <c r="H28">
        <v>0.25</v>
      </c>
      <c r="J28">
        <v>0.5</v>
      </c>
      <c r="K28">
        <v>0.5</v>
      </c>
      <c r="M28">
        <v>0.66666666666666663</v>
      </c>
      <c r="N28">
        <v>0.33333333333333331</v>
      </c>
      <c r="P28">
        <v>0</v>
      </c>
      <c r="Q28">
        <v>1</v>
      </c>
      <c r="S28">
        <v>0.5</v>
      </c>
      <c r="T28">
        <v>0.5</v>
      </c>
      <c r="V28" s="29">
        <v>0.45833333333333331</v>
      </c>
      <c r="W28" s="29">
        <v>0.10918468892796415</v>
      </c>
      <c r="X28" s="29">
        <v>0.54166666666666663</v>
      </c>
      <c r="Y28" s="29">
        <v>0.10918468892796411</v>
      </c>
    </row>
    <row r="29" spans="1:30" x14ac:dyDescent="0.4">
      <c r="A29" s="39"/>
      <c r="B29" s="39"/>
      <c r="D29">
        <v>0.33333333333333331</v>
      </c>
      <c r="E29">
        <v>0.66666666666666663</v>
      </c>
      <c r="G29">
        <v>0.75</v>
      </c>
      <c r="H29">
        <v>0.25</v>
      </c>
      <c r="J29">
        <v>0.5</v>
      </c>
      <c r="K29">
        <v>0.5</v>
      </c>
      <c r="M29">
        <v>0.66666666666666663</v>
      </c>
      <c r="N29">
        <v>0.33333333333333331</v>
      </c>
      <c r="P29">
        <v>0</v>
      </c>
      <c r="Q29">
        <v>1</v>
      </c>
      <c r="S29">
        <v>0.5</v>
      </c>
      <c r="T29">
        <v>0.5</v>
      </c>
      <c r="V29" s="29">
        <v>0.45833333333333331</v>
      </c>
      <c r="W29" s="29">
        <v>0.10918468892796415</v>
      </c>
      <c r="X29" s="29">
        <v>0.54166666666666663</v>
      </c>
      <c r="Y29" s="29">
        <v>0.10918468892796411</v>
      </c>
    </row>
    <row r="30" spans="1:30" x14ac:dyDescent="0.4">
      <c r="A30" s="39"/>
      <c r="B30" s="39"/>
      <c r="D30">
        <v>0.5</v>
      </c>
      <c r="E30">
        <v>0.5</v>
      </c>
      <c r="G30">
        <v>0.75</v>
      </c>
      <c r="H30">
        <v>0.25</v>
      </c>
      <c r="J30">
        <v>0.5</v>
      </c>
      <c r="K30">
        <v>0.5</v>
      </c>
      <c r="M30">
        <v>1</v>
      </c>
      <c r="N30">
        <v>0</v>
      </c>
      <c r="P30">
        <v>0</v>
      </c>
      <c r="Q30">
        <v>1</v>
      </c>
      <c r="S30">
        <v>0.5</v>
      </c>
      <c r="T30">
        <v>0.5</v>
      </c>
      <c r="V30" s="29">
        <v>0.54166666666666663</v>
      </c>
      <c r="W30" s="29">
        <v>0.13565683830083089</v>
      </c>
      <c r="X30" s="29">
        <v>0.45833333333333331</v>
      </c>
      <c r="Y30" s="29">
        <v>0.13565683830083089</v>
      </c>
    </row>
    <row r="31" spans="1:30" x14ac:dyDescent="0.4">
      <c r="A31" s="39"/>
      <c r="B31" s="39"/>
      <c r="D31">
        <v>0.66666666666666663</v>
      </c>
      <c r="E31">
        <v>0.33333333333333331</v>
      </c>
      <c r="G31">
        <v>0.625</v>
      </c>
      <c r="H31">
        <v>0.375</v>
      </c>
      <c r="J31">
        <v>0.5</v>
      </c>
      <c r="K31">
        <v>0.5</v>
      </c>
      <c r="M31">
        <v>1</v>
      </c>
      <c r="N31">
        <v>0</v>
      </c>
      <c r="P31">
        <v>0</v>
      </c>
      <c r="Q31">
        <v>1</v>
      </c>
      <c r="S31">
        <v>0.5</v>
      </c>
      <c r="T31">
        <v>0.5</v>
      </c>
      <c r="V31" s="29">
        <v>0.54861111111111105</v>
      </c>
      <c r="W31" s="29">
        <v>0.13281874077566982</v>
      </c>
      <c r="X31" s="29">
        <v>0.45138888888888884</v>
      </c>
      <c r="Y31" s="29">
        <v>0.13281874077566982</v>
      </c>
    </row>
    <row r="32" spans="1:30" x14ac:dyDescent="0.4">
      <c r="A32" s="39"/>
      <c r="B32" s="39"/>
      <c r="D32">
        <v>0.66666666666666663</v>
      </c>
      <c r="E32">
        <v>0.33333333333333331</v>
      </c>
      <c r="G32">
        <v>0.625</v>
      </c>
      <c r="H32">
        <v>0.375</v>
      </c>
      <c r="J32">
        <v>0.5</v>
      </c>
      <c r="K32">
        <v>0.5</v>
      </c>
      <c r="M32">
        <v>1</v>
      </c>
      <c r="N32">
        <v>0</v>
      </c>
      <c r="P32">
        <v>0</v>
      </c>
      <c r="Q32">
        <v>1</v>
      </c>
      <c r="S32">
        <v>0.5</v>
      </c>
      <c r="T32">
        <v>0.5</v>
      </c>
      <c r="V32" s="29">
        <v>0.54861111111111105</v>
      </c>
      <c r="W32" s="29">
        <v>0.13281874077566982</v>
      </c>
      <c r="X32" s="29">
        <v>0.45138888888888884</v>
      </c>
      <c r="Y32" s="29">
        <v>0.13281874077566982</v>
      </c>
    </row>
    <row r="33" spans="1:25" x14ac:dyDescent="0.4">
      <c r="A33" s="39"/>
      <c r="B33" s="39"/>
      <c r="D33">
        <v>0.66666666666666663</v>
      </c>
      <c r="E33">
        <v>0.33333333333333331</v>
      </c>
      <c r="G33">
        <v>0.625</v>
      </c>
      <c r="H33">
        <v>0.375</v>
      </c>
      <c r="J33">
        <v>0.66666666666666663</v>
      </c>
      <c r="K33">
        <v>0.33333333333333331</v>
      </c>
      <c r="M33">
        <v>1</v>
      </c>
      <c r="N33">
        <v>0</v>
      </c>
      <c r="P33">
        <v>0</v>
      </c>
      <c r="Q33">
        <v>1</v>
      </c>
      <c r="S33">
        <v>0.5</v>
      </c>
      <c r="T33">
        <v>0.5</v>
      </c>
      <c r="V33" s="29">
        <v>0.57638888888888884</v>
      </c>
      <c r="W33" s="29">
        <v>0.1336873194537016</v>
      </c>
      <c r="X33" s="29">
        <v>0.4236111111111111</v>
      </c>
      <c r="Y33" s="29">
        <v>0.1336873194537016</v>
      </c>
    </row>
    <row r="34" spans="1:25" x14ac:dyDescent="0.4">
      <c r="A34" s="39"/>
      <c r="B34" s="39"/>
      <c r="D34">
        <v>0.66666666666666663</v>
      </c>
      <c r="E34">
        <v>0.33333333333333331</v>
      </c>
      <c r="G34">
        <v>0.625</v>
      </c>
      <c r="H34">
        <v>0.375</v>
      </c>
      <c r="J34">
        <v>0.83333333333333337</v>
      </c>
      <c r="K34">
        <v>0.16666666666666666</v>
      </c>
      <c r="M34">
        <v>1</v>
      </c>
      <c r="N34">
        <v>0</v>
      </c>
      <c r="P34">
        <v>0</v>
      </c>
      <c r="Q34">
        <v>1</v>
      </c>
      <c r="S34">
        <v>0.5</v>
      </c>
      <c r="T34">
        <v>0.5</v>
      </c>
      <c r="V34" s="29">
        <v>0.60416666666666663</v>
      </c>
      <c r="W34" s="29">
        <v>0.14016772360547469</v>
      </c>
      <c r="X34" s="29">
        <v>0.39583333333333331</v>
      </c>
      <c r="Y34" s="29">
        <v>0.14016772360547469</v>
      </c>
    </row>
    <row r="35" spans="1:25" x14ac:dyDescent="0.4">
      <c r="A35" s="39"/>
      <c r="B35" s="39"/>
      <c r="D35">
        <v>0.66666666666666663</v>
      </c>
      <c r="E35">
        <v>0.33333333333333331</v>
      </c>
      <c r="G35">
        <v>0.625</v>
      </c>
      <c r="H35">
        <v>0.375</v>
      </c>
      <c r="J35">
        <v>0.83333333333333337</v>
      </c>
      <c r="K35">
        <v>0.16666666666666666</v>
      </c>
      <c r="M35">
        <v>1</v>
      </c>
      <c r="N35">
        <v>0</v>
      </c>
      <c r="P35">
        <v>0.5</v>
      </c>
      <c r="Q35">
        <v>0.5</v>
      </c>
      <c r="S35">
        <v>0.5</v>
      </c>
      <c r="T35">
        <v>0.5</v>
      </c>
      <c r="V35" s="29">
        <v>0.6875</v>
      </c>
      <c r="W35" s="29">
        <v>8.0327743005118066E-2</v>
      </c>
      <c r="X35" s="29">
        <v>0.3125</v>
      </c>
      <c r="Y35" s="29">
        <v>8.0327743005118066E-2</v>
      </c>
    </row>
    <row r="36" spans="1:25" x14ac:dyDescent="0.4">
      <c r="A36" s="39"/>
      <c r="B36" s="39"/>
      <c r="D36">
        <v>0.66666666666666663</v>
      </c>
      <c r="E36">
        <v>0.33333333333333331</v>
      </c>
      <c r="G36">
        <v>0.625</v>
      </c>
      <c r="H36">
        <v>0.375</v>
      </c>
      <c r="J36">
        <v>0.83333333333333337</v>
      </c>
      <c r="K36">
        <v>0.16666666666666666</v>
      </c>
      <c r="M36">
        <v>1</v>
      </c>
      <c r="N36">
        <v>0</v>
      </c>
      <c r="P36">
        <v>0.5</v>
      </c>
      <c r="Q36">
        <v>0.5</v>
      </c>
      <c r="S36">
        <v>0.5</v>
      </c>
      <c r="T36">
        <v>0.5</v>
      </c>
      <c r="V36" s="29">
        <v>0.6875</v>
      </c>
      <c r="W36" s="29">
        <v>8.0327743005118066E-2</v>
      </c>
      <c r="X36" s="29">
        <v>0.3125</v>
      </c>
      <c r="Y36" s="29">
        <v>8.0327743005118066E-2</v>
      </c>
    </row>
    <row r="37" spans="1:25" x14ac:dyDescent="0.4">
      <c r="D37" t="s">
        <v>90</v>
      </c>
      <c r="E37" t="s">
        <v>91</v>
      </c>
      <c r="G37" t="s">
        <v>90</v>
      </c>
      <c r="H37" t="s">
        <v>91</v>
      </c>
      <c r="J37" t="s">
        <v>90</v>
      </c>
      <c r="K37" t="s">
        <v>91</v>
      </c>
      <c r="M37" t="s">
        <v>90</v>
      </c>
      <c r="N37" t="s">
        <v>91</v>
      </c>
      <c r="P37" t="s">
        <v>90</v>
      </c>
      <c r="Q37" t="s">
        <v>91</v>
      </c>
      <c r="S37" t="s">
        <v>90</v>
      </c>
      <c r="T37" t="s">
        <v>91</v>
      </c>
      <c r="V37" t="s">
        <v>90</v>
      </c>
      <c r="X37" t="s">
        <v>91</v>
      </c>
    </row>
    <row r="41" spans="1:25" x14ac:dyDescent="0.4">
      <c r="V41" t="s">
        <v>90</v>
      </c>
      <c r="W41" t="s">
        <v>30</v>
      </c>
      <c r="X41" t="s">
        <v>93</v>
      </c>
    </row>
    <row r="42" spans="1:25" x14ac:dyDescent="0.4">
      <c r="A42" s="39" t="s">
        <v>94</v>
      </c>
      <c r="B42" s="39"/>
      <c r="D42">
        <v>1</v>
      </c>
      <c r="E42">
        <v>0</v>
      </c>
      <c r="G42">
        <v>1</v>
      </c>
      <c r="H42">
        <v>0</v>
      </c>
      <c r="J42">
        <v>1</v>
      </c>
      <c r="K42">
        <v>0</v>
      </c>
      <c r="M42">
        <v>1</v>
      </c>
      <c r="N42">
        <v>0</v>
      </c>
      <c r="P42">
        <v>1</v>
      </c>
      <c r="Q42">
        <v>0</v>
      </c>
      <c r="S42">
        <v>1</v>
      </c>
      <c r="T42">
        <v>0</v>
      </c>
      <c r="V42" s="29">
        <v>1</v>
      </c>
      <c r="W42" s="29">
        <v>0</v>
      </c>
      <c r="X42" s="29">
        <v>0</v>
      </c>
      <c r="Y42" s="29">
        <v>0</v>
      </c>
    </row>
    <row r="43" spans="1:25" x14ac:dyDescent="0.4">
      <c r="A43" s="39"/>
      <c r="B43" s="39"/>
      <c r="D43">
        <v>1</v>
      </c>
      <c r="E43">
        <v>0</v>
      </c>
      <c r="G43">
        <v>1</v>
      </c>
      <c r="H43">
        <v>0</v>
      </c>
      <c r="J43">
        <v>1</v>
      </c>
      <c r="K43">
        <v>0</v>
      </c>
      <c r="M43">
        <v>1</v>
      </c>
      <c r="N43">
        <v>0</v>
      </c>
      <c r="P43">
        <v>1</v>
      </c>
      <c r="Q43">
        <v>0</v>
      </c>
      <c r="S43">
        <v>1</v>
      </c>
      <c r="T43">
        <v>0</v>
      </c>
      <c r="V43" s="29">
        <v>1</v>
      </c>
      <c r="W43" s="29">
        <v>0</v>
      </c>
      <c r="X43" s="29">
        <v>0</v>
      </c>
      <c r="Y43" s="29">
        <v>0</v>
      </c>
    </row>
    <row r="44" spans="1:25" x14ac:dyDescent="0.4">
      <c r="A44" s="39"/>
      <c r="B44" s="39"/>
      <c r="D44">
        <v>1</v>
      </c>
      <c r="E44">
        <v>0</v>
      </c>
      <c r="G44">
        <v>1</v>
      </c>
      <c r="H44">
        <v>0</v>
      </c>
      <c r="J44">
        <v>1</v>
      </c>
      <c r="K44">
        <v>0</v>
      </c>
      <c r="M44">
        <v>1</v>
      </c>
      <c r="N44">
        <v>0</v>
      </c>
      <c r="P44">
        <v>1</v>
      </c>
      <c r="Q44">
        <v>0</v>
      </c>
      <c r="S44">
        <v>1</v>
      </c>
      <c r="T44">
        <v>0</v>
      </c>
      <c r="V44" s="29">
        <v>1</v>
      </c>
      <c r="W44" s="29">
        <v>0</v>
      </c>
      <c r="X44" s="29">
        <v>0</v>
      </c>
      <c r="Y44" s="29">
        <v>0</v>
      </c>
    </row>
    <row r="45" spans="1:25" x14ac:dyDescent="0.4">
      <c r="A45" s="39"/>
      <c r="B45" s="39"/>
      <c r="D45">
        <v>1</v>
      </c>
      <c r="E45">
        <v>0</v>
      </c>
      <c r="G45">
        <v>0.8571428571428571</v>
      </c>
      <c r="H45">
        <v>0.14285714285714285</v>
      </c>
      <c r="J45">
        <v>1</v>
      </c>
      <c r="K45">
        <v>0</v>
      </c>
      <c r="M45">
        <v>1</v>
      </c>
      <c r="N45">
        <v>0</v>
      </c>
      <c r="P45">
        <v>1</v>
      </c>
      <c r="Q45">
        <v>0</v>
      </c>
      <c r="S45">
        <v>1</v>
      </c>
      <c r="T45">
        <v>0</v>
      </c>
      <c r="V45" s="29">
        <v>0.97619047619047628</v>
      </c>
      <c r="W45" s="29">
        <v>2.3809523809523819E-2</v>
      </c>
      <c r="X45" s="29">
        <v>2.3809523809523808E-2</v>
      </c>
      <c r="Y45" s="29">
        <v>2.3809523809523812E-2</v>
      </c>
    </row>
    <row r="46" spans="1:25" x14ac:dyDescent="0.4">
      <c r="A46" s="39"/>
      <c r="B46" s="39"/>
      <c r="D46">
        <v>1</v>
      </c>
      <c r="E46">
        <v>0</v>
      </c>
      <c r="G46">
        <v>0.8571428571428571</v>
      </c>
      <c r="H46">
        <v>0.14285714285714285</v>
      </c>
      <c r="J46">
        <v>1</v>
      </c>
      <c r="K46">
        <v>0</v>
      </c>
      <c r="M46">
        <v>1</v>
      </c>
      <c r="N46">
        <v>0</v>
      </c>
      <c r="P46">
        <v>1</v>
      </c>
      <c r="Q46">
        <v>0</v>
      </c>
      <c r="S46">
        <v>1</v>
      </c>
      <c r="T46">
        <v>0</v>
      </c>
      <c r="V46" s="29">
        <v>0.97619047619047628</v>
      </c>
      <c r="W46" s="29">
        <v>2.3809523809523819E-2</v>
      </c>
      <c r="X46" s="29">
        <v>2.3809523809523808E-2</v>
      </c>
      <c r="Y46" s="29">
        <v>2.3809523809523812E-2</v>
      </c>
    </row>
    <row r="47" spans="1:25" x14ac:dyDescent="0.4">
      <c r="A47" s="39"/>
      <c r="B47" s="39"/>
      <c r="D47">
        <v>1</v>
      </c>
      <c r="E47">
        <v>0</v>
      </c>
      <c r="G47">
        <v>0.8571428571428571</v>
      </c>
      <c r="H47">
        <v>0.14285714285714285</v>
      </c>
      <c r="J47">
        <v>1</v>
      </c>
      <c r="K47">
        <v>0</v>
      </c>
      <c r="M47">
        <v>1</v>
      </c>
      <c r="N47">
        <v>0</v>
      </c>
      <c r="P47">
        <v>1</v>
      </c>
      <c r="Q47">
        <v>0</v>
      </c>
      <c r="S47">
        <v>1</v>
      </c>
      <c r="T47">
        <v>0</v>
      </c>
      <c r="V47" s="29">
        <v>0.97619047619047628</v>
      </c>
      <c r="W47" s="29">
        <v>2.3809523809523819E-2</v>
      </c>
      <c r="X47" s="29">
        <v>2.3809523809523808E-2</v>
      </c>
      <c r="Y47" s="29">
        <v>2.3809523809523812E-2</v>
      </c>
    </row>
    <row r="48" spans="1:25" x14ac:dyDescent="0.4">
      <c r="A48" s="39"/>
      <c r="B48" s="39"/>
      <c r="D48">
        <v>1</v>
      </c>
      <c r="E48">
        <v>0</v>
      </c>
      <c r="G48">
        <v>0.8571428571428571</v>
      </c>
      <c r="H48">
        <v>0.14285714285714285</v>
      </c>
      <c r="J48">
        <v>1</v>
      </c>
      <c r="K48">
        <v>0</v>
      </c>
      <c r="M48">
        <v>1</v>
      </c>
      <c r="N48">
        <v>0</v>
      </c>
      <c r="P48">
        <v>1</v>
      </c>
      <c r="Q48">
        <v>0</v>
      </c>
      <c r="S48">
        <v>1</v>
      </c>
      <c r="T48">
        <v>0</v>
      </c>
      <c r="V48" s="29">
        <v>0.97619047619047628</v>
      </c>
      <c r="W48" s="29">
        <v>2.3809523809523819E-2</v>
      </c>
      <c r="X48" s="29">
        <v>2.3809523809523808E-2</v>
      </c>
      <c r="Y48" s="29">
        <v>2.3809523809523812E-2</v>
      </c>
    </row>
    <row r="49" spans="1:25" x14ac:dyDescent="0.4">
      <c r="A49" s="39"/>
      <c r="B49" s="39"/>
      <c r="D49">
        <v>1</v>
      </c>
      <c r="E49">
        <v>0</v>
      </c>
      <c r="G49">
        <v>0.8571428571428571</v>
      </c>
      <c r="H49">
        <v>0.14285714285714285</v>
      </c>
      <c r="J49">
        <v>1</v>
      </c>
      <c r="K49">
        <v>0</v>
      </c>
      <c r="M49">
        <v>1</v>
      </c>
      <c r="N49">
        <v>0</v>
      </c>
      <c r="P49">
        <v>1</v>
      </c>
      <c r="Q49">
        <v>0</v>
      </c>
      <c r="S49">
        <v>1</v>
      </c>
      <c r="T49">
        <v>0</v>
      </c>
      <c r="V49" s="29">
        <v>0.97619047619047628</v>
      </c>
      <c r="W49" s="29">
        <v>2.3809523809523819E-2</v>
      </c>
      <c r="X49" s="29">
        <v>2.3809523809523808E-2</v>
      </c>
      <c r="Y49" s="29">
        <v>2.3809523809523812E-2</v>
      </c>
    </row>
    <row r="50" spans="1:25" x14ac:dyDescent="0.4">
      <c r="A50" s="39"/>
      <c r="B50" s="39"/>
      <c r="D50">
        <v>1</v>
      </c>
      <c r="E50">
        <v>0</v>
      </c>
      <c r="G50">
        <v>0.8571428571428571</v>
      </c>
      <c r="H50">
        <v>0.14285714285714285</v>
      </c>
      <c r="J50">
        <v>0.66666666666666663</v>
      </c>
      <c r="K50">
        <v>0.33333333333333331</v>
      </c>
      <c r="M50">
        <v>1</v>
      </c>
      <c r="N50">
        <v>0</v>
      </c>
      <c r="P50">
        <v>1</v>
      </c>
      <c r="Q50">
        <v>0</v>
      </c>
      <c r="S50">
        <v>1</v>
      </c>
      <c r="T50">
        <v>0</v>
      </c>
      <c r="V50" s="29">
        <v>0.92063492063492058</v>
      </c>
      <c r="W50" s="29">
        <v>5.589465670367931E-2</v>
      </c>
      <c r="X50" s="29">
        <v>7.9365079365079361E-2</v>
      </c>
      <c r="Y50" s="29">
        <v>5.5894656703679386E-2</v>
      </c>
    </row>
    <row r="51" spans="1:25" x14ac:dyDescent="0.4">
      <c r="A51" s="39"/>
      <c r="B51" s="39"/>
      <c r="D51">
        <v>1</v>
      </c>
      <c r="E51">
        <v>0</v>
      </c>
      <c r="G51">
        <v>0.7142857142857143</v>
      </c>
      <c r="H51">
        <v>0.2857142857142857</v>
      </c>
      <c r="J51">
        <v>0.5</v>
      </c>
      <c r="K51">
        <v>0.5</v>
      </c>
      <c r="M51">
        <v>1</v>
      </c>
      <c r="N51">
        <v>0</v>
      </c>
      <c r="P51">
        <v>1</v>
      </c>
      <c r="Q51">
        <v>0</v>
      </c>
      <c r="S51">
        <v>1</v>
      </c>
      <c r="T51">
        <v>0</v>
      </c>
      <c r="V51" s="29">
        <v>0.86904761904761907</v>
      </c>
      <c r="W51" s="29">
        <v>8.7319622956629664E-2</v>
      </c>
      <c r="X51" s="29">
        <v>0.13095238095238096</v>
      </c>
      <c r="Y51" s="29">
        <v>8.7319622956629761E-2</v>
      </c>
    </row>
    <row r="52" spans="1:25" x14ac:dyDescent="0.4">
      <c r="A52" s="39"/>
      <c r="B52" s="39"/>
      <c r="D52">
        <v>1</v>
      </c>
      <c r="E52">
        <v>0</v>
      </c>
      <c r="G52">
        <v>0.7142857142857143</v>
      </c>
      <c r="H52">
        <v>0.2857142857142857</v>
      </c>
      <c r="J52">
        <v>0.5</v>
      </c>
      <c r="K52">
        <v>0.5</v>
      </c>
      <c r="M52">
        <v>0.66666666666666663</v>
      </c>
      <c r="N52">
        <v>0.33333333333333331</v>
      </c>
      <c r="P52">
        <v>1</v>
      </c>
      <c r="Q52">
        <v>0</v>
      </c>
      <c r="S52">
        <v>1</v>
      </c>
      <c r="T52">
        <v>0</v>
      </c>
      <c r="V52" s="29">
        <v>0.8134920634920636</v>
      </c>
      <c r="W52" s="29">
        <v>8.8323741974179609E-2</v>
      </c>
      <c r="X52" s="29">
        <v>0.18650793650793651</v>
      </c>
      <c r="Y52" s="29">
        <v>8.8323741974179804E-2</v>
      </c>
    </row>
    <row r="53" spans="1:25" x14ac:dyDescent="0.4">
      <c r="A53" s="39"/>
      <c r="B53" s="39"/>
      <c r="D53">
        <v>0.8</v>
      </c>
      <c r="E53">
        <v>0.2</v>
      </c>
      <c r="G53">
        <v>0.5714285714285714</v>
      </c>
      <c r="H53">
        <v>0.42857142857142855</v>
      </c>
      <c r="J53">
        <v>0.33333333333333331</v>
      </c>
      <c r="K53">
        <v>0.66666666666666663</v>
      </c>
      <c r="M53">
        <v>0.66666666666666663</v>
      </c>
      <c r="N53">
        <v>0.33333333333333331</v>
      </c>
      <c r="P53">
        <v>0.4</v>
      </c>
      <c r="Q53">
        <v>0.6</v>
      </c>
      <c r="S53">
        <v>0.5</v>
      </c>
      <c r="T53">
        <v>0.5</v>
      </c>
      <c r="V53" s="29">
        <v>0.54523809523809519</v>
      </c>
      <c r="W53" s="29">
        <v>7.0327492207826373E-2</v>
      </c>
      <c r="X53" s="29">
        <v>0.4547619047619047</v>
      </c>
      <c r="Y53" s="29">
        <v>7.0327492207826428E-2</v>
      </c>
    </row>
    <row r="54" spans="1:25" x14ac:dyDescent="0.4">
      <c r="A54" s="39"/>
      <c r="B54" s="39"/>
      <c r="D54">
        <v>0</v>
      </c>
      <c r="E54">
        <v>1</v>
      </c>
      <c r="G54">
        <v>0</v>
      </c>
      <c r="H54">
        <v>1</v>
      </c>
      <c r="J54">
        <v>0</v>
      </c>
      <c r="K54">
        <v>1</v>
      </c>
      <c r="M54">
        <v>0</v>
      </c>
      <c r="N54">
        <v>1</v>
      </c>
      <c r="P54">
        <v>0</v>
      </c>
      <c r="Q54">
        <v>1</v>
      </c>
      <c r="S54">
        <v>0</v>
      </c>
      <c r="T54">
        <v>1</v>
      </c>
      <c r="V54" s="29">
        <v>0</v>
      </c>
      <c r="W54" s="29">
        <v>0</v>
      </c>
      <c r="X54" s="29">
        <v>1</v>
      </c>
      <c r="Y54" s="29">
        <v>0</v>
      </c>
    </row>
    <row r="55" spans="1:25" x14ac:dyDescent="0.4">
      <c r="A55" s="39"/>
      <c r="B55" s="39"/>
      <c r="D55">
        <v>0</v>
      </c>
      <c r="E55">
        <v>1</v>
      </c>
      <c r="G55">
        <v>0</v>
      </c>
      <c r="H55">
        <v>1</v>
      </c>
      <c r="J55">
        <v>0</v>
      </c>
      <c r="K55">
        <v>1</v>
      </c>
      <c r="M55">
        <v>0</v>
      </c>
      <c r="N55">
        <v>1</v>
      </c>
      <c r="P55">
        <v>0</v>
      </c>
      <c r="Q55">
        <v>1</v>
      </c>
      <c r="S55">
        <v>0</v>
      </c>
      <c r="T55">
        <v>1</v>
      </c>
      <c r="V55" s="29">
        <v>0</v>
      </c>
      <c r="W55" s="29">
        <v>0</v>
      </c>
      <c r="X55" s="29">
        <v>1</v>
      </c>
      <c r="Y55" s="29">
        <v>0</v>
      </c>
    </row>
    <row r="56" spans="1:25" x14ac:dyDescent="0.4">
      <c r="A56" s="39"/>
      <c r="B56" s="39"/>
      <c r="D56">
        <v>0</v>
      </c>
      <c r="E56">
        <v>1</v>
      </c>
      <c r="G56">
        <v>0</v>
      </c>
      <c r="H56">
        <v>1</v>
      </c>
      <c r="J56">
        <v>0</v>
      </c>
      <c r="K56">
        <v>1</v>
      </c>
      <c r="M56">
        <v>0</v>
      </c>
      <c r="N56">
        <v>1</v>
      </c>
      <c r="P56">
        <v>0</v>
      </c>
      <c r="Q56">
        <v>1</v>
      </c>
      <c r="S56">
        <v>0</v>
      </c>
      <c r="T56">
        <v>1</v>
      </c>
      <c r="V56" s="29">
        <v>0</v>
      </c>
      <c r="W56" s="29">
        <v>0</v>
      </c>
      <c r="X56" s="29">
        <v>1</v>
      </c>
      <c r="Y56" s="29">
        <v>0</v>
      </c>
    </row>
    <row r="57" spans="1:25" x14ac:dyDescent="0.4">
      <c r="A57" s="39"/>
      <c r="B57" s="39"/>
      <c r="D57" t="e">
        <v>#DIV/0!</v>
      </c>
      <c r="E57" t="e">
        <v>#DIV/0!</v>
      </c>
      <c r="G57" t="e">
        <v>#DIV/0!</v>
      </c>
      <c r="H57" t="e">
        <v>#DIV/0!</v>
      </c>
      <c r="J57" t="e">
        <v>#DIV/0!</v>
      </c>
      <c r="K57" t="e">
        <v>#DIV/0!</v>
      </c>
      <c r="M57" t="e">
        <v>#DIV/0!</v>
      </c>
      <c r="N57" t="e">
        <v>#DIV/0!</v>
      </c>
      <c r="P57" t="e">
        <v>#DIV/0!</v>
      </c>
      <c r="Q57" t="e">
        <v>#DIV/0!</v>
      </c>
      <c r="S57" t="e">
        <v>#DIV/0!</v>
      </c>
      <c r="T57" t="e">
        <v>#DIV/0!</v>
      </c>
      <c r="V57" s="29">
        <v>0</v>
      </c>
      <c r="W57" s="29">
        <v>0</v>
      </c>
      <c r="X57" s="29">
        <v>1</v>
      </c>
      <c r="Y57" s="29">
        <v>0</v>
      </c>
    </row>
    <row r="58" spans="1:25" x14ac:dyDescent="0.4">
      <c r="A58" s="39"/>
      <c r="B58" s="39"/>
      <c r="D58">
        <v>1</v>
      </c>
      <c r="E58">
        <v>0</v>
      </c>
      <c r="G58">
        <v>1</v>
      </c>
      <c r="H58">
        <v>0</v>
      </c>
      <c r="J58">
        <v>1</v>
      </c>
      <c r="K58">
        <v>0</v>
      </c>
      <c r="M58">
        <v>1</v>
      </c>
      <c r="N58">
        <v>0</v>
      </c>
      <c r="P58">
        <v>1</v>
      </c>
      <c r="Q58">
        <v>0</v>
      </c>
      <c r="S58">
        <v>1</v>
      </c>
      <c r="T58">
        <v>0</v>
      </c>
      <c r="V58" s="29">
        <v>1</v>
      </c>
      <c r="W58" s="29">
        <v>0</v>
      </c>
      <c r="X58" s="29">
        <v>0</v>
      </c>
      <c r="Y58" s="29">
        <v>0</v>
      </c>
    </row>
    <row r="59" spans="1:25" x14ac:dyDescent="0.4">
      <c r="A59" s="39"/>
      <c r="B59" s="39"/>
      <c r="D59">
        <v>1</v>
      </c>
      <c r="E59">
        <v>0</v>
      </c>
      <c r="G59">
        <v>1</v>
      </c>
      <c r="H59">
        <v>0</v>
      </c>
      <c r="J59">
        <v>1</v>
      </c>
      <c r="K59">
        <v>0</v>
      </c>
      <c r="M59">
        <v>1</v>
      </c>
      <c r="N59">
        <v>0</v>
      </c>
      <c r="P59">
        <v>1</v>
      </c>
      <c r="Q59">
        <v>0</v>
      </c>
      <c r="S59">
        <v>1</v>
      </c>
      <c r="T59">
        <v>0</v>
      </c>
      <c r="V59" s="29">
        <v>1</v>
      </c>
      <c r="W59" s="29">
        <v>0</v>
      </c>
      <c r="X59" s="29">
        <v>0</v>
      </c>
      <c r="Y59" s="29">
        <v>0</v>
      </c>
    </row>
    <row r="60" spans="1:25" x14ac:dyDescent="0.4">
      <c r="A60" s="39"/>
      <c r="B60" s="39"/>
      <c r="D60">
        <v>1</v>
      </c>
      <c r="E60">
        <v>0</v>
      </c>
      <c r="G60">
        <v>1</v>
      </c>
      <c r="H60">
        <v>0</v>
      </c>
      <c r="J60">
        <v>1</v>
      </c>
      <c r="K60">
        <v>0</v>
      </c>
      <c r="M60">
        <v>1</v>
      </c>
      <c r="N60">
        <v>0</v>
      </c>
      <c r="P60">
        <v>1</v>
      </c>
      <c r="Q60">
        <v>0</v>
      </c>
      <c r="S60">
        <v>1</v>
      </c>
      <c r="T60">
        <v>0</v>
      </c>
      <c r="V60" s="29">
        <v>1</v>
      </c>
      <c r="W60" s="29">
        <v>0</v>
      </c>
      <c r="X60" s="29">
        <v>0</v>
      </c>
      <c r="Y60" s="29">
        <v>0</v>
      </c>
    </row>
    <row r="61" spans="1:25" x14ac:dyDescent="0.4">
      <c r="A61" s="39"/>
      <c r="B61" s="39"/>
      <c r="D61">
        <v>1</v>
      </c>
      <c r="E61">
        <v>0</v>
      </c>
      <c r="G61">
        <v>1</v>
      </c>
      <c r="H61">
        <v>0</v>
      </c>
      <c r="J61">
        <v>1</v>
      </c>
      <c r="K61">
        <v>0</v>
      </c>
      <c r="M61">
        <v>1</v>
      </c>
      <c r="N61">
        <v>0</v>
      </c>
      <c r="P61">
        <v>1</v>
      </c>
      <c r="Q61">
        <v>0</v>
      </c>
      <c r="S61">
        <v>1</v>
      </c>
      <c r="T61">
        <v>0</v>
      </c>
      <c r="V61" s="29">
        <v>1</v>
      </c>
      <c r="W61" s="29">
        <v>0</v>
      </c>
      <c r="X61" s="29">
        <v>0</v>
      </c>
      <c r="Y61" s="29">
        <v>0</v>
      </c>
    </row>
    <row r="62" spans="1:25" x14ac:dyDescent="0.4">
      <c r="A62" s="39"/>
      <c r="B62" s="39"/>
      <c r="D62">
        <v>1</v>
      </c>
      <c r="E62">
        <v>0</v>
      </c>
      <c r="G62">
        <v>1</v>
      </c>
      <c r="H62">
        <v>0</v>
      </c>
      <c r="J62">
        <v>1</v>
      </c>
      <c r="K62">
        <v>0</v>
      </c>
      <c r="M62">
        <v>1</v>
      </c>
      <c r="N62">
        <v>0</v>
      </c>
      <c r="P62">
        <v>1</v>
      </c>
      <c r="Q62">
        <v>0</v>
      </c>
      <c r="S62">
        <v>1</v>
      </c>
      <c r="T62">
        <v>0</v>
      </c>
      <c r="V62" s="29">
        <v>1</v>
      </c>
      <c r="W62" s="29">
        <v>0</v>
      </c>
      <c r="X62" s="29">
        <v>0</v>
      </c>
      <c r="Y62" s="29">
        <v>0</v>
      </c>
    </row>
    <row r="63" spans="1:25" x14ac:dyDescent="0.4">
      <c r="A63" s="39"/>
      <c r="B63" s="39"/>
      <c r="D63">
        <v>1</v>
      </c>
      <c r="E63">
        <v>0</v>
      </c>
      <c r="G63">
        <v>1</v>
      </c>
      <c r="H63">
        <v>0</v>
      </c>
      <c r="J63">
        <v>1</v>
      </c>
      <c r="K63">
        <v>0</v>
      </c>
      <c r="M63">
        <v>1</v>
      </c>
      <c r="N63">
        <v>0</v>
      </c>
      <c r="P63">
        <v>1</v>
      </c>
      <c r="Q63">
        <v>0</v>
      </c>
      <c r="S63">
        <v>1</v>
      </c>
      <c r="T63">
        <v>0</v>
      </c>
      <c r="V63" s="29">
        <v>1</v>
      </c>
      <c r="W63" s="29">
        <v>0</v>
      </c>
      <c r="X63" s="29">
        <v>0</v>
      </c>
      <c r="Y63" s="29">
        <v>0</v>
      </c>
    </row>
    <row r="64" spans="1:25" x14ac:dyDescent="0.4">
      <c r="A64" s="39"/>
      <c r="B64" s="39"/>
      <c r="D64">
        <v>1</v>
      </c>
      <c r="E64">
        <v>0</v>
      </c>
      <c r="G64">
        <v>1</v>
      </c>
      <c r="H64">
        <v>0</v>
      </c>
      <c r="J64">
        <v>1</v>
      </c>
      <c r="K64">
        <v>0</v>
      </c>
      <c r="M64">
        <v>1</v>
      </c>
      <c r="N64">
        <v>0</v>
      </c>
      <c r="P64">
        <v>1</v>
      </c>
      <c r="Q64">
        <v>0</v>
      </c>
      <c r="S64">
        <v>1</v>
      </c>
      <c r="T64">
        <v>0</v>
      </c>
      <c r="V64" s="29">
        <v>1</v>
      </c>
      <c r="W64" s="29">
        <v>0</v>
      </c>
      <c r="X64" s="29">
        <v>0</v>
      </c>
      <c r="Y64" s="29">
        <v>0</v>
      </c>
    </row>
    <row r="65" spans="1:25" x14ac:dyDescent="0.4">
      <c r="A65" s="39"/>
      <c r="B65" s="39"/>
      <c r="D65">
        <v>1</v>
      </c>
      <c r="E65">
        <v>0</v>
      </c>
      <c r="G65">
        <v>1</v>
      </c>
      <c r="H65">
        <v>0</v>
      </c>
      <c r="J65">
        <v>1</v>
      </c>
      <c r="K65">
        <v>0</v>
      </c>
      <c r="M65">
        <v>1</v>
      </c>
      <c r="N65">
        <v>0</v>
      </c>
      <c r="P65">
        <v>1</v>
      </c>
      <c r="Q65">
        <v>0</v>
      </c>
      <c r="S65">
        <v>1</v>
      </c>
      <c r="T65">
        <v>0</v>
      </c>
      <c r="V65" s="29">
        <v>1</v>
      </c>
      <c r="W65" s="29">
        <v>0</v>
      </c>
      <c r="X65" s="29">
        <v>0</v>
      </c>
      <c r="Y65" s="29">
        <v>0</v>
      </c>
    </row>
    <row r="66" spans="1:25" x14ac:dyDescent="0.4">
      <c r="A66" s="39"/>
      <c r="B66" s="39"/>
      <c r="D66">
        <v>1</v>
      </c>
      <c r="E66">
        <v>0</v>
      </c>
      <c r="G66">
        <v>0.8571428571428571</v>
      </c>
      <c r="H66">
        <v>0.14285714285714285</v>
      </c>
      <c r="J66">
        <v>1</v>
      </c>
      <c r="K66">
        <v>0</v>
      </c>
      <c r="M66">
        <v>1</v>
      </c>
      <c r="N66">
        <v>0</v>
      </c>
      <c r="P66">
        <v>1</v>
      </c>
      <c r="Q66">
        <v>0</v>
      </c>
      <c r="S66">
        <v>1</v>
      </c>
      <c r="T66">
        <v>0</v>
      </c>
      <c r="V66" s="29">
        <v>0.97619047619047628</v>
      </c>
      <c r="W66" s="29">
        <v>2.3809523809523819E-2</v>
      </c>
      <c r="X66" s="29">
        <v>2.3809523809523808E-2</v>
      </c>
      <c r="Y66" s="29">
        <v>2.3809523809523812E-2</v>
      </c>
    </row>
    <row r="67" spans="1:25" x14ac:dyDescent="0.4">
      <c r="A67" s="39"/>
      <c r="B67" s="39"/>
      <c r="D67">
        <v>1</v>
      </c>
      <c r="E67">
        <v>0</v>
      </c>
      <c r="G67">
        <v>0.8571428571428571</v>
      </c>
      <c r="H67">
        <v>0.14285714285714285</v>
      </c>
      <c r="J67">
        <v>1</v>
      </c>
      <c r="K67">
        <v>0</v>
      </c>
      <c r="M67">
        <v>1</v>
      </c>
      <c r="N67">
        <v>0</v>
      </c>
      <c r="P67">
        <v>1</v>
      </c>
      <c r="Q67">
        <v>0</v>
      </c>
      <c r="S67">
        <v>1</v>
      </c>
      <c r="T67">
        <v>0</v>
      </c>
      <c r="V67" s="29">
        <v>0.97619047619047628</v>
      </c>
      <c r="W67" s="29">
        <v>2.3809523809523819E-2</v>
      </c>
      <c r="X67" s="29">
        <v>2.3809523809523808E-2</v>
      </c>
      <c r="Y67" s="29">
        <v>2.3809523809523812E-2</v>
      </c>
    </row>
    <row r="68" spans="1:25" x14ac:dyDescent="0.4">
      <c r="A68" s="39"/>
      <c r="B68" s="39"/>
      <c r="D68">
        <v>1</v>
      </c>
      <c r="E68">
        <v>0</v>
      </c>
      <c r="G68">
        <v>0.8571428571428571</v>
      </c>
      <c r="H68">
        <v>0.14285714285714285</v>
      </c>
      <c r="J68">
        <v>1</v>
      </c>
      <c r="K68">
        <v>0</v>
      </c>
      <c r="M68">
        <v>1</v>
      </c>
      <c r="N68">
        <v>0</v>
      </c>
      <c r="P68">
        <v>1</v>
      </c>
      <c r="Q68">
        <v>0</v>
      </c>
      <c r="S68">
        <v>1</v>
      </c>
      <c r="T68">
        <v>0</v>
      </c>
      <c r="V68" s="29">
        <v>0.97619047619047628</v>
      </c>
      <c r="W68" s="29">
        <v>2.3809523809523819E-2</v>
      </c>
      <c r="X68" s="29">
        <v>2.3809523809523808E-2</v>
      </c>
      <c r="Y68" s="29">
        <v>2.3809523809523812E-2</v>
      </c>
    </row>
    <row r="69" spans="1:25" x14ac:dyDescent="0.4">
      <c r="A69" s="39"/>
      <c r="B69" s="39"/>
      <c r="D69">
        <v>1</v>
      </c>
      <c r="E69">
        <v>0</v>
      </c>
      <c r="G69">
        <v>1</v>
      </c>
      <c r="H69">
        <v>0</v>
      </c>
      <c r="J69">
        <v>1</v>
      </c>
      <c r="K69">
        <v>0</v>
      </c>
      <c r="M69">
        <v>1</v>
      </c>
      <c r="N69">
        <v>0</v>
      </c>
      <c r="P69">
        <v>1</v>
      </c>
      <c r="Q69">
        <v>0</v>
      </c>
      <c r="S69">
        <v>1</v>
      </c>
      <c r="T69">
        <v>0</v>
      </c>
      <c r="V69" s="29">
        <v>1</v>
      </c>
      <c r="W69" s="29">
        <v>0</v>
      </c>
      <c r="X69" s="29">
        <v>0</v>
      </c>
      <c r="Y69" s="29">
        <v>0</v>
      </c>
    </row>
    <row r="70" spans="1:25" x14ac:dyDescent="0.4">
      <c r="A70" s="39"/>
      <c r="B70" s="39"/>
      <c r="D70">
        <v>1</v>
      </c>
      <c r="E70">
        <v>0</v>
      </c>
      <c r="G70">
        <v>1</v>
      </c>
      <c r="H70">
        <v>0</v>
      </c>
      <c r="J70">
        <v>1</v>
      </c>
      <c r="K70">
        <v>0</v>
      </c>
      <c r="M70">
        <v>1</v>
      </c>
      <c r="N70">
        <v>0</v>
      </c>
      <c r="P70">
        <v>1</v>
      </c>
      <c r="Q70">
        <v>0</v>
      </c>
      <c r="S70">
        <v>1</v>
      </c>
      <c r="T70">
        <v>0</v>
      </c>
      <c r="V70" s="29">
        <v>1</v>
      </c>
      <c r="W70" s="29">
        <v>0</v>
      </c>
      <c r="X70" s="29">
        <v>0</v>
      </c>
      <c r="Y70" s="29">
        <v>0</v>
      </c>
    </row>
    <row r="71" spans="1:25" x14ac:dyDescent="0.4">
      <c r="A71" s="39"/>
      <c r="B71" s="39"/>
      <c r="D71">
        <v>1</v>
      </c>
      <c r="E71">
        <v>0</v>
      </c>
      <c r="G71">
        <v>1</v>
      </c>
      <c r="H71">
        <v>0</v>
      </c>
      <c r="J71">
        <v>1</v>
      </c>
      <c r="K71">
        <v>0</v>
      </c>
      <c r="M71">
        <v>1</v>
      </c>
      <c r="N71">
        <v>0</v>
      </c>
      <c r="P71">
        <v>1</v>
      </c>
      <c r="Q71">
        <v>0</v>
      </c>
      <c r="S71">
        <v>1</v>
      </c>
      <c r="T71">
        <v>0</v>
      </c>
      <c r="V71" s="29">
        <v>1</v>
      </c>
      <c r="W71" s="29">
        <v>0</v>
      </c>
      <c r="X71" s="29">
        <v>0</v>
      </c>
      <c r="Y71" s="29">
        <v>0</v>
      </c>
    </row>
    <row r="72" spans="1:25" x14ac:dyDescent="0.4">
      <c r="A72" s="39"/>
      <c r="B72" s="39"/>
      <c r="D72">
        <v>1</v>
      </c>
      <c r="E72">
        <v>0</v>
      </c>
      <c r="G72">
        <v>1</v>
      </c>
      <c r="H72">
        <v>0</v>
      </c>
      <c r="J72">
        <v>1</v>
      </c>
      <c r="K72">
        <v>0</v>
      </c>
      <c r="M72">
        <v>1</v>
      </c>
      <c r="N72">
        <v>0</v>
      </c>
      <c r="P72">
        <v>1</v>
      </c>
      <c r="Q72">
        <v>0</v>
      </c>
      <c r="S72">
        <v>1</v>
      </c>
      <c r="T72">
        <v>0</v>
      </c>
      <c r="V72">
        <v>1</v>
      </c>
      <c r="W72">
        <v>0</v>
      </c>
      <c r="X72">
        <v>0</v>
      </c>
      <c r="Y72">
        <v>0</v>
      </c>
    </row>
    <row r="73" spans="1:25" x14ac:dyDescent="0.4">
      <c r="D73" t="s">
        <v>90</v>
      </c>
      <c r="E73" t="s">
        <v>93</v>
      </c>
      <c r="G73" t="s">
        <v>90</v>
      </c>
      <c r="H73" t="s">
        <v>93</v>
      </c>
      <c r="J73" t="s">
        <v>90</v>
      </c>
      <c r="K73" t="s">
        <v>93</v>
      </c>
      <c r="M73" t="s">
        <v>90</v>
      </c>
      <c r="N73" t="s">
        <v>93</v>
      </c>
      <c r="P73" t="s">
        <v>90</v>
      </c>
      <c r="Q73" t="s">
        <v>93</v>
      </c>
      <c r="S73" t="s">
        <v>90</v>
      </c>
      <c r="T73" t="s">
        <v>93</v>
      </c>
      <c r="V73" t="s">
        <v>90</v>
      </c>
      <c r="X73" t="s">
        <v>93</v>
      </c>
    </row>
    <row r="76" spans="1:25" x14ac:dyDescent="0.4">
      <c r="V76" t="s">
        <v>90</v>
      </c>
      <c r="W76" t="s">
        <v>30</v>
      </c>
      <c r="X76" t="s">
        <v>89</v>
      </c>
    </row>
    <row r="77" spans="1:25" x14ac:dyDescent="0.4">
      <c r="A77" s="39" t="s">
        <v>92</v>
      </c>
      <c r="B77" s="39"/>
      <c r="D77">
        <v>0.7142857142857143</v>
      </c>
      <c r="E77">
        <v>0.2857142857142857</v>
      </c>
      <c r="G77">
        <v>0.4</v>
      </c>
      <c r="H77">
        <v>0.6</v>
      </c>
      <c r="J77">
        <v>0.2857142857142857</v>
      </c>
      <c r="K77">
        <v>0.7142857142857143</v>
      </c>
      <c r="M77">
        <v>0</v>
      </c>
      <c r="N77">
        <v>1</v>
      </c>
      <c r="P77">
        <v>0.16666666666666666</v>
      </c>
      <c r="Q77">
        <v>0.83333333333333337</v>
      </c>
      <c r="S77">
        <v>0.83333333333333337</v>
      </c>
      <c r="T77">
        <v>0.16666666666666666</v>
      </c>
      <c r="V77" s="29">
        <v>0.39999999999999997</v>
      </c>
      <c r="W77" s="29">
        <v>0.13090186615885202</v>
      </c>
      <c r="X77" s="29">
        <v>0.6</v>
      </c>
      <c r="Y77" s="29">
        <v>0.13090186615885194</v>
      </c>
    </row>
    <row r="78" spans="1:25" x14ac:dyDescent="0.4">
      <c r="A78" s="39"/>
      <c r="B78" s="39"/>
      <c r="D78">
        <v>0.5714285714285714</v>
      </c>
      <c r="E78">
        <v>0.42857142857142855</v>
      </c>
      <c r="G78">
        <v>0.4</v>
      </c>
      <c r="H78">
        <v>0.6</v>
      </c>
      <c r="J78">
        <v>0.16666666666666666</v>
      </c>
      <c r="K78">
        <v>0.83333333333333337</v>
      </c>
      <c r="M78">
        <v>0</v>
      </c>
      <c r="N78">
        <v>1</v>
      </c>
      <c r="P78">
        <v>0.16666666666666666</v>
      </c>
      <c r="Q78">
        <v>0.83333333333333337</v>
      </c>
      <c r="S78">
        <v>0.83333333333333337</v>
      </c>
      <c r="T78">
        <v>0.16666666666666666</v>
      </c>
      <c r="V78" s="29">
        <v>0.35634920634920636</v>
      </c>
      <c r="W78" s="29">
        <v>0.12578050604798854</v>
      </c>
      <c r="X78" s="29">
        <v>0.6436507936507937</v>
      </c>
      <c r="Y78" s="29">
        <v>0.1257805060479886</v>
      </c>
    </row>
    <row r="79" spans="1:25" x14ac:dyDescent="0.4">
      <c r="A79" s="39"/>
      <c r="B79" s="39"/>
      <c r="D79">
        <v>0.5714285714285714</v>
      </c>
      <c r="E79">
        <v>0.42857142857142855</v>
      </c>
      <c r="G79">
        <v>0.4</v>
      </c>
      <c r="H79">
        <v>0.6</v>
      </c>
      <c r="J79">
        <v>0.14285714285714285</v>
      </c>
      <c r="K79">
        <v>0.8571428571428571</v>
      </c>
      <c r="M79">
        <v>0</v>
      </c>
      <c r="N79">
        <v>1</v>
      </c>
      <c r="P79">
        <v>0.33333333333333331</v>
      </c>
      <c r="Q79">
        <v>0.66666666666666663</v>
      </c>
      <c r="S79">
        <v>0.66666666666666663</v>
      </c>
      <c r="T79">
        <v>0.33333333333333331</v>
      </c>
      <c r="V79" s="29">
        <v>0.35238095238095241</v>
      </c>
      <c r="W79" s="29">
        <v>0.10286889997472794</v>
      </c>
      <c r="X79" s="29">
        <v>0.64761904761904765</v>
      </c>
      <c r="Y79" s="29">
        <v>0.10286889997472791</v>
      </c>
    </row>
    <row r="80" spans="1:25" x14ac:dyDescent="0.4">
      <c r="A80" s="39"/>
      <c r="B80" s="39"/>
      <c r="D80">
        <v>0.5714285714285714</v>
      </c>
      <c r="E80">
        <v>0.42857142857142855</v>
      </c>
      <c r="G80">
        <v>0.2</v>
      </c>
      <c r="H80">
        <v>0.8</v>
      </c>
      <c r="J80">
        <v>0.14285714285714285</v>
      </c>
      <c r="K80">
        <v>0.8571428571428571</v>
      </c>
      <c r="M80">
        <v>0</v>
      </c>
      <c r="N80">
        <v>1</v>
      </c>
      <c r="P80">
        <v>0.33333333333333331</v>
      </c>
      <c r="Q80">
        <v>0.66666666666666663</v>
      </c>
      <c r="S80">
        <v>0.83333333333333337</v>
      </c>
      <c r="T80">
        <v>0.16666666666666666</v>
      </c>
      <c r="V80" s="29">
        <v>0.34682539682539676</v>
      </c>
      <c r="W80" s="29">
        <v>0.12526867069984632</v>
      </c>
      <c r="X80" s="29">
        <v>0.65317460317460319</v>
      </c>
      <c r="Y80" s="29">
        <v>0.12526867069984629</v>
      </c>
    </row>
    <row r="81" spans="1:25" x14ac:dyDescent="0.4">
      <c r="A81" s="39"/>
      <c r="B81" s="39"/>
      <c r="D81">
        <v>0.2857142857142857</v>
      </c>
      <c r="E81">
        <v>0.7142857142857143</v>
      </c>
      <c r="G81">
        <v>0</v>
      </c>
      <c r="H81">
        <v>1</v>
      </c>
      <c r="J81">
        <v>0.14285714285714285</v>
      </c>
      <c r="K81">
        <v>0.8571428571428571</v>
      </c>
      <c r="M81">
        <v>0</v>
      </c>
      <c r="N81">
        <v>1</v>
      </c>
      <c r="P81">
        <v>0.33333333333333331</v>
      </c>
      <c r="Q81">
        <v>0.66666666666666663</v>
      </c>
      <c r="S81">
        <v>0.83333333333333337</v>
      </c>
      <c r="T81">
        <v>0.16666666666666666</v>
      </c>
      <c r="V81" s="29">
        <v>0.26587301587301587</v>
      </c>
      <c r="W81" s="29">
        <v>0.12694691915200995</v>
      </c>
      <c r="X81" s="29">
        <v>0.73412698412698418</v>
      </c>
      <c r="Y81" s="29">
        <v>0.12694691915200979</v>
      </c>
    </row>
    <row r="82" spans="1:25" x14ac:dyDescent="0.4">
      <c r="A82" s="39"/>
      <c r="B82" s="39"/>
      <c r="D82">
        <v>0.2857142857142857</v>
      </c>
      <c r="E82">
        <v>0.7142857142857143</v>
      </c>
      <c r="G82">
        <v>0</v>
      </c>
      <c r="H82">
        <v>1</v>
      </c>
      <c r="J82">
        <v>0.14285714285714285</v>
      </c>
      <c r="K82">
        <v>0.8571428571428571</v>
      </c>
      <c r="M82">
        <v>0</v>
      </c>
      <c r="N82">
        <v>1</v>
      </c>
      <c r="P82">
        <v>0.33333333333333331</v>
      </c>
      <c r="Q82">
        <v>0.66666666666666663</v>
      </c>
      <c r="S82">
        <v>0.66666666666666663</v>
      </c>
      <c r="T82">
        <v>0.33333333333333331</v>
      </c>
      <c r="V82" s="29">
        <v>0.23809523809523805</v>
      </c>
      <c r="W82" s="29">
        <v>0.10286889997472795</v>
      </c>
      <c r="X82" s="29">
        <v>0.76190476190476186</v>
      </c>
      <c r="Y82" s="29">
        <v>0.10286889997472791</v>
      </c>
    </row>
    <row r="83" spans="1:25" x14ac:dyDescent="0.4">
      <c r="A83" s="39"/>
      <c r="B83" s="39"/>
      <c r="D83">
        <v>0</v>
      </c>
      <c r="E83">
        <v>1</v>
      </c>
      <c r="G83">
        <v>0</v>
      </c>
      <c r="H83">
        <v>1</v>
      </c>
      <c r="J83">
        <v>0.14285714285714285</v>
      </c>
      <c r="K83">
        <v>0.8571428571428571</v>
      </c>
      <c r="M83">
        <v>0</v>
      </c>
      <c r="N83">
        <v>1</v>
      </c>
      <c r="P83">
        <v>0.33333333333333331</v>
      </c>
      <c r="Q83">
        <v>0.66666666666666663</v>
      </c>
      <c r="S83">
        <v>0.5</v>
      </c>
      <c r="T83">
        <v>0.5</v>
      </c>
      <c r="V83" s="29">
        <v>0.1626984126984127</v>
      </c>
      <c r="W83" s="29">
        <v>8.6157730047651385E-2</v>
      </c>
      <c r="X83" s="29">
        <v>0.83730158730158732</v>
      </c>
      <c r="Y83" s="29">
        <v>8.615773004765151E-2</v>
      </c>
    </row>
    <row r="84" spans="1:25" x14ac:dyDescent="0.4">
      <c r="A84" s="39"/>
      <c r="B84" s="39"/>
      <c r="D84">
        <v>0</v>
      </c>
      <c r="E84">
        <v>1</v>
      </c>
      <c r="G84">
        <v>0</v>
      </c>
      <c r="H84">
        <v>1</v>
      </c>
      <c r="J84">
        <v>0.14285714285714285</v>
      </c>
      <c r="K84">
        <v>0.8571428571428571</v>
      </c>
      <c r="M84">
        <v>0</v>
      </c>
      <c r="N84">
        <v>1</v>
      </c>
      <c r="P84">
        <v>0.33333333333333331</v>
      </c>
      <c r="Q84">
        <v>0.66666666666666663</v>
      </c>
      <c r="S84">
        <v>0.33333333333333331</v>
      </c>
      <c r="T84">
        <v>0.66666666666666663</v>
      </c>
      <c r="V84" s="29">
        <v>0.13492063492063491</v>
      </c>
      <c r="W84" s="29">
        <v>6.6685560436825414E-2</v>
      </c>
      <c r="X84" s="29">
        <v>0.86507936507936511</v>
      </c>
      <c r="Y84" s="29">
        <v>6.6685560436825317E-2</v>
      </c>
    </row>
    <row r="85" spans="1:25" x14ac:dyDescent="0.4">
      <c r="A85" s="39"/>
      <c r="B85" s="39"/>
      <c r="D85">
        <v>0</v>
      </c>
      <c r="E85">
        <v>1</v>
      </c>
      <c r="G85">
        <v>0</v>
      </c>
      <c r="H85">
        <v>1</v>
      </c>
      <c r="J85">
        <v>0</v>
      </c>
      <c r="K85">
        <v>1</v>
      </c>
      <c r="M85">
        <v>0</v>
      </c>
      <c r="N85">
        <v>1</v>
      </c>
      <c r="P85">
        <v>0.16666666666666666</v>
      </c>
      <c r="Q85">
        <v>0.83333333333333337</v>
      </c>
      <c r="S85">
        <v>0.16666666666666666</v>
      </c>
      <c r="T85">
        <v>0.83333333333333337</v>
      </c>
      <c r="V85" s="29">
        <v>5.5555555555555552E-2</v>
      </c>
      <c r="W85" s="29">
        <v>3.5136418446315328E-2</v>
      </c>
      <c r="X85" s="29">
        <v>0.94444444444444431</v>
      </c>
      <c r="Y85" s="29">
        <v>3.5136418446315321E-2</v>
      </c>
    </row>
    <row r="86" spans="1:25" x14ac:dyDescent="0.4">
      <c r="A86" s="39"/>
      <c r="B86" s="39"/>
      <c r="D86">
        <v>0</v>
      </c>
      <c r="E86">
        <v>1</v>
      </c>
      <c r="G86">
        <v>0</v>
      </c>
      <c r="H86">
        <v>1</v>
      </c>
      <c r="J86">
        <v>0</v>
      </c>
      <c r="K86">
        <v>1</v>
      </c>
      <c r="M86">
        <v>0</v>
      </c>
      <c r="N86">
        <v>1</v>
      </c>
      <c r="P86">
        <v>0.16666666666666666</v>
      </c>
      <c r="Q86">
        <v>0.83333333333333337</v>
      </c>
      <c r="S86">
        <v>0</v>
      </c>
      <c r="T86">
        <v>1</v>
      </c>
      <c r="V86" s="29">
        <v>2.7777777777777776E-2</v>
      </c>
      <c r="W86" s="29">
        <v>2.777777777777778E-2</v>
      </c>
      <c r="X86" s="29">
        <v>0.97222222222222221</v>
      </c>
      <c r="Y86" s="29">
        <v>2.7777777777777776E-2</v>
      </c>
    </row>
    <row r="87" spans="1:25" x14ac:dyDescent="0.4">
      <c r="A87" s="39"/>
      <c r="B87" s="39"/>
      <c r="D87">
        <v>0</v>
      </c>
      <c r="E87">
        <v>1</v>
      </c>
      <c r="G87">
        <v>0</v>
      </c>
      <c r="H87">
        <v>1</v>
      </c>
      <c r="J87">
        <v>0</v>
      </c>
      <c r="K87">
        <v>1</v>
      </c>
      <c r="M87">
        <v>0</v>
      </c>
      <c r="N87">
        <v>1</v>
      </c>
      <c r="P87">
        <v>0.16666666666666666</v>
      </c>
      <c r="Q87">
        <v>0.83333333333333337</v>
      </c>
      <c r="S87">
        <v>0</v>
      </c>
      <c r="T87">
        <v>1</v>
      </c>
      <c r="V87" s="29">
        <v>2.7777777777777776E-2</v>
      </c>
      <c r="W87" s="29">
        <v>2.777777777777778E-2</v>
      </c>
      <c r="X87" s="29">
        <v>0.97222222222222221</v>
      </c>
      <c r="Y87" s="29">
        <v>2.7777777777777776E-2</v>
      </c>
    </row>
    <row r="88" spans="1:25" x14ac:dyDescent="0.4">
      <c r="A88" s="39"/>
      <c r="B88" s="39"/>
      <c r="D88">
        <v>0</v>
      </c>
      <c r="E88">
        <v>1</v>
      </c>
      <c r="G88">
        <v>0</v>
      </c>
      <c r="H88">
        <v>1</v>
      </c>
      <c r="J88">
        <v>0</v>
      </c>
      <c r="K88">
        <v>1</v>
      </c>
      <c r="M88">
        <v>0</v>
      </c>
      <c r="N88">
        <v>1</v>
      </c>
      <c r="P88">
        <v>0.16666666666666666</v>
      </c>
      <c r="Q88">
        <v>0.83333333333333337</v>
      </c>
      <c r="S88">
        <v>0</v>
      </c>
      <c r="T88">
        <v>1</v>
      </c>
      <c r="V88" s="29">
        <v>2.7777777777777776E-2</v>
      </c>
      <c r="W88" s="29">
        <v>2.777777777777778E-2</v>
      </c>
      <c r="X88" s="29">
        <v>0.97222222222222221</v>
      </c>
      <c r="Y88" s="29">
        <v>2.7777777777777776E-2</v>
      </c>
    </row>
    <row r="89" spans="1:25" x14ac:dyDescent="0.4">
      <c r="A89" s="39"/>
      <c r="B89" s="39"/>
      <c r="D89">
        <v>0</v>
      </c>
      <c r="E89">
        <v>1</v>
      </c>
      <c r="G89">
        <v>0</v>
      </c>
      <c r="H89">
        <v>1</v>
      </c>
      <c r="J89">
        <v>0</v>
      </c>
      <c r="K89">
        <v>1</v>
      </c>
      <c r="M89">
        <v>0</v>
      </c>
      <c r="N89">
        <v>1</v>
      </c>
      <c r="P89">
        <v>0</v>
      </c>
      <c r="Q89">
        <v>1</v>
      </c>
      <c r="S89">
        <v>0</v>
      </c>
      <c r="T89">
        <v>1</v>
      </c>
      <c r="V89" s="29">
        <v>0</v>
      </c>
      <c r="W89" s="29">
        <v>0</v>
      </c>
      <c r="X89" s="29">
        <v>1</v>
      </c>
      <c r="Y89" s="29">
        <v>0</v>
      </c>
    </row>
    <row r="90" spans="1:25" x14ac:dyDescent="0.4">
      <c r="A90" s="39"/>
      <c r="B90" s="39"/>
      <c r="D90">
        <v>0</v>
      </c>
      <c r="E90">
        <v>1</v>
      </c>
      <c r="G90">
        <v>0</v>
      </c>
      <c r="H90">
        <v>1</v>
      </c>
      <c r="J90">
        <v>0</v>
      </c>
      <c r="K90">
        <v>1</v>
      </c>
      <c r="M90">
        <v>0</v>
      </c>
      <c r="N90">
        <v>1</v>
      </c>
      <c r="P90">
        <v>0</v>
      </c>
      <c r="Q90">
        <v>1</v>
      </c>
      <c r="S90">
        <v>0</v>
      </c>
      <c r="T90">
        <v>1</v>
      </c>
      <c r="V90" s="29">
        <v>0</v>
      </c>
      <c r="W90" s="29">
        <v>0</v>
      </c>
      <c r="X90" s="29">
        <v>1</v>
      </c>
      <c r="Y90" s="29">
        <v>0</v>
      </c>
    </row>
    <row r="91" spans="1:25" x14ac:dyDescent="0.4">
      <c r="A91" s="39"/>
      <c r="B91" s="39"/>
      <c r="D91">
        <v>0</v>
      </c>
      <c r="E91">
        <v>1</v>
      </c>
      <c r="G91">
        <v>0</v>
      </c>
      <c r="H91">
        <v>1</v>
      </c>
      <c r="J91">
        <v>0</v>
      </c>
      <c r="K91">
        <v>1</v>
      </c>
      <c r="M91">
        <v>0</v>
      </c>
      <c r="N91">
        <v>1</v>
      </c>
      <c r="P91">
        <v>0</v>
      </c>
      <c r="Q91">
        <v>1</v>
      </c>
      <c r="S91">
        <v>0</v>
      </c>
      <c r="T91">
        <v>1</v>
      </c>
      <c r="V91" s="29">
        <v>0</v>
      </c>
      <c r="W91" s="29">
        <v>0</v>
      </c>
      <c r="X91" s="29">
        <v>1</v>
      </c>
      <c r="Y91" s="29">
        <v>0</v>
      </c>
    </row>
    <row r="92" spans="1:25" x14ac:dyDescent="0.4">
      <c r="A92" s="39"/>
      <c r="B92" s="39"/>
      <c r="D92" t="e">
        <v>#DIV/0!</v>
      </c>
      <c r="E92" t="e">
        <v>#DIV/0!</v>
      </c>
      <c r="G92" t="e">
        <v>#DIV/0!</v>
      </c>
      <c r="H92" t="e">
        <v>#DIV/0!</v>
      </c>
      <c r="J92" t="e">
        <v>#DIV/0!</v>
      </c>
      <c r="K92" t="e">
        <v>#DIV/0!</v>
      </c>
      <c r="M92" t="e">
        <v>#DIV/0!</v>
      </c>
      <c r="N92" t="e">
        <v>#DIV/0!</v>
      </c>
      <c r="P92" t="e">
        <v>#DIV/0!</v>
      </c>
      <c r="Q92" t="e">
        <v>#DIV/0!</v>
      </c>
      <c r="S92" t="e">
        <v>#DIV/0!</v>
      </c>
      <c r="T92" t="e">
        <v>#DIV/0!</v>
      </c>
      <c r="V92" s="29">
        <v>0</v>
      </c>
      <c r="W92" s="29">
        <v>0</v>
      </c>
      <c r="X92" s="29">
        <v>1</v>
      </c>
      <c r="Y92" s="29">
        <v>0</v>
      </c>
    </row>
    <row r="93" spans="1:25" x14ac:dyDescent="0.4">
      <c r="A93" s="39"/>
      <c r="B93" s="39"/>
      <c r="D93">
        <v>1</v>
      </c>
      <c r="E93">
        <v>0</v>
      </c>
      <c r="G93">
        <v>1</v>
      </c>
      <c r="H93">
        <v>0</v>
      </c>
      <c r="J93">
        <v>1</v>
      </c>
      <c r="K93">
        <v>0</v>
      </c>
      <c r="M93">
        <v>1</v>
      </c>
      <c r="N93">
        <v>0</v>
      </c>
      <c r="P93">
        <v>1</v>
      </c>
      <c r="Q93">
        <v>0</v>
      </c>
      <c r="S93">
        <v>1</v>
      </c>
      <c r="T93">
        <v>0</v>
      </c>
      <c r="V93" s="29">
        <v>1</v>
      </c>
      <c r="W93" s="29">
        <v>0</v>
      </c>
      <c r="X93" s="29">
        <v>0</v>
      </c>
      <c r="Y93" s="29">
        <v>0</v>
      </c>
    </row>
    <row r="94" spans="1:25" x14ac:dyDescent="0.4">
      <c r="A94" s="39"/>
      <c r="B94" s="39"/>
      <c r="D94">
        <v>1</v>
      </c>
      <c r="E94">
        <v>0</v>
      </c>
      <c r="G94">
        <v>1</v>
      </c>
      <c r="H94">
        <v>0</v>
      </c>
      <c r="J94">
        <v>1</v>
      </c>
      <c r="K94">
        <v>0</v>
      </c>
      <c r="M94">
        <v>1</v>
      </c>
      <c r="N94">
        <v>0</v>
      </c>
      <c r="P94">
        <v>1</v>
      </c>
      <c r="Q94">
        <v>0</v>
      </c>
      <c r="S94">
        <v>1</v>
      </c>
      <c r="T94">
        <v>0</v>
      </c>
      <c r="V94" s="29">
        <v>1</v>
      </c>
      <c r="W94" s="29">
        <v>0</v>
      </c>
      <c r="X94" s="29">
        <v>0</v>
      </c>
      <c r="Y94" s="29">
        <v>0</v>
      </c>
    </row>
    <row r="95" spans="1:25" x14ac:dyDescent="0.4">
      <c r="A95" s="39"/>
      <c r="B95" s="39"/>
      <c r="D95">
        <v>1</v>
      </c>
      <c r="E95">
        <v>0</v>
      </c>
      <c r="G95">
        <v>1</v>
      </c>
      <c r="H95">
        <v>0</v>
      </c>
      <c r="J95">
        <v>1</v>
      </c>
      <c r="K95">
        <v>0</v>
      </c>
      <c r="M95">
        <v>1</v>
      </c>
      <c r="N95">
        <v>0</v>
      </c>
      <c r="P95">
        <v>1</v>
      </c>
      <c r="Q95">
        <v>0</v>
      </c>
      <c r="S95">
        <v>1</v>
      </c>
      <c r="T95">
        <v>0</v>
      </c>
      <c r="V95" s="29">
        <v>1</v>
      </c>
      <c r="W95" s="29">
        <v>0</v>
      </c>
      <c r="X95" s="29">
        <v>0</v>
      </c>
      <c r="Y95" s="29">
        <v>0</v>
      </c>
    </row>
    <row r="96" spans="1:25" x14ac:dyDescent="0.4">
      <c r="A96" s="39"/>
      <c r="B96" s="39"/>
      <c r="D96">
        <v>1</v>
      </c>
      <c r="E96">
        <v>0</v>
      </c>
      <c r="G96">
        <v>0.8</v>
      </c>
      <c r="H96">
        <v>0.2</v>
      </c>
      <c r="J96">
        <v>1</v>
      </c>
      <c r="K96">
        <v>0</v>
      </c>
      <c r="M96">
        <v>0.8571428571428571</v>
      </c>
      <c r="N96">
        <v>0.14285714285714285</v>
      </c>
      <c r="P96">
        <v>0.66666666666666663</v>
      </c>
      <c r="Q96">
        <v>0.33333333333333331</v>
      </c>
      <c r="S96">
        <v>1</v>
      </c>
      <c r="T96">
        <v>0</v>
      </c>
      <c r="V96" s="29">
        <v>0.88730158730158726</v>
      </c>
      <c r="W96" s="29">
        <v>5.6365971125602411E-2</v>
      </c>
      <c r="X96" s="29">
        <v>0.1126984126984127</v>
      </c>
      <c r="Y96" s="29">
        <v>5.6365971125602238E-2</v>
      </c>
    </row>
    <row r="97" spans="1:25" x14ac:dyDescent="0.4">
      <c r="A97" s="39"/>
      <c r="B97" s="39"/>
      <c r="D97">
        <v>0.8571428571428571</v>
      </c>
      <c r="E97">
        <v>0.14285714285714285</v>
      </c>
      <c r="G97">
        <v>0.8</v>
      </c>
      <c r="H97">
        <v>0.2</v>
      </c>
      <c r="J97">
        <v>1</v>
      </c>
      <c r="K97">
        <v>0</v>
      </c>
      <c r="M97">
        <v>0.8571428571428571</v>
      </c>
      <c r="N97">
        <v>0.14285714285714285</v>
      </c>
      <c r="P97">
        <v>0.66666666666666663</v>
      </c>
      <c r="Q97">
        <v>0.33333333333333331</v>
      </c>
      <c r="S97">
        <v>1</v>
      </c>
      <c r="T97">
        <v>0</v>
      </c>
      <c r="V97" s="29">
        <v>0.86349206349206353</v>
      </c>
      <c r="W97" s="29">
        <v>5.1678795543173436E-2</v>
      </c>
      <c r="X97" s="29">
        <v>0.13650793650793649</v>
      </c>
      <c r="Y97" s="29">
        <v>5.1678795543173672E-2</v>
      </c>
    </row>
    <row r="98" spans="1:25" x14ac:dyDescent="0.4">
      <c r="A98" s="39"/>
      <c r="B98" s="39"/>
      <c r="D98">
        <v>0.8571428571428571</v>
      </c>
      <c r="E98">
        <v>0.14285714285714285</v>
      </c>
      <c r="G98">
        <v>0.8</v>
      </c>
      <c r="H98">
        <v>0.2</v>
      </c>
      <c r="J98">
        <v>1</v>
      </c>
      <c r="K98">
        <v>0</v>
      </c>
      <c r="M98">
        <v>0.7142857142857143</v>
      </c>
      <c r="N98">
        <v>0.2857142857142857</v>
      </c>
      <c r="P98">
        <v>0.5</v>
      </c>
      <c r="Q98">
        <v>0.5</v>
      </c>
      <c r="S98">
        <v>1</v>
      </c>
      <c r="T98">
        <v>0</v>
      </c>
      <c r="V98" s="29">
        <v>0.81190476190476202</v>
      </c>
      <c r="W98" s="29">
        <v>7.7408420033375294E-2</v>
      </c>
      <c r="X98" s="29">
        <v>0.18809523809523809</v>
      </c>
      <c r="Y98" s="29">
        <v>7.7408420033375516E-2</v>
      </c>
    </row>
    <row r="99" spans="1:25" x14ac:dyDescent="0.4">
      <c r="A99" s="39"/>
      <c r="B99" s="39"/>
      <c r="D99">
        <v>0.8571428571428571</v>
      </c>
      <c r="E99">
        <v>0.14285714285714285</v>
      </c>
      <c r="G99">
        <v>0.8</v>
      </c>
      <c r="H99">
        <v>0.2</v>
      </c>
      <c r="J99">
        <v>0.83333333333333337</v>
      </c>
      <c r="K99">
        <v>0.16666666666666666</v>
      </c>
      <c r="M99">
        <v>0.7142857142857143</v>
      </c>
      <c r="N99">
        <v>0.2857142857142857</v>
      </c>
      <c r="P99">
        <v>0.33333333333333331</v>
      </c>
      <c r="Q99">
        <v>0.66666666666666663</v>
      </c>
      <c r="S99">
        <v>0.83333333333333337</v>
      </c>
      <c r="T99">
        <v>0.16666666666666666</v>
      </c>
      <c r="V99" s="29">
        <v>0.72857142857142865</v>
      </c>
      <c r="W99" s="29">
        <v>8.1649658092772553E-2</v>
      </c>
      <c r="X99" s="29">
        <v>0.27142857142857141</v>
      </c>
      <c r="Y99" s="29">
        <v>8.1649658092772623E-2</v>
      </c>
    </row>
    <row r="100" spans="1:25" x14ac:dyDescent="0.4">
      <c r="A100" s="39"/>
      <c r="B100" s="39"/>
      <c r="D100">
        <v>0.5714285714285714</v>
      </c>
      <c r="E100">
        <v>0.42857142857142855</v>
      </c>
      <c r="G100">
        <v>0.6</v>
      </c>
      <c r="H100">
        <v>0.4</v>
      </c>
      <c r="J100">
        <v>0.66666666666666663</v>
      </c>
      <c r="K100">
        <v>0.33333333333333331</v>
      </c>
      <c r="M100">
        <v>0.5714285714285714</v>
      </c>
      <c r="N100">
        <v>0.42857142857142855</v>
      </c>
      <c r="P100">
        <v>0.5</v>
      </c>
      <c r="Q100">
        <v>0.5</v>
      </c>
      <c r="S100">
        <v>0.66666666666666663</v>
      </c>
      <c r="T100">
        <v>0.33333333333333331</v>
      </c>
      <c r="V100" s="29">
        <v>0.59603174603174591</v>
      </c>
      <c r="W100" s="29">
        <v>2.6094098766307295E-2</v>
      </c>
      <c r="X100" s="29">
        <v>0.40396825396825392</v>
      </c>
      <c r="Y100" s="29">
        <v>2.6094098766307389E-2</v>
      </c>
    </row>
    <row r="101" spans="1:25" x14ac:dyDescent="0.4">
      <c r="A101" s="39"/>
      <c r="B101" s="39"/>
      <c r="D101">
        <v>0.5714285714285714</v>
      </c>
      <c r="E101">
        <v>0.42857142857142855</v>
      </c>
      <c r="G101">
        <v>0.6</v>
      </c>
      <c r="H101">
        <v>0.4</v>
      </c>
      <c r="J101">
        <v>0.66666666666666663</v>
      </c>
      <c r="K101">
        <v>0.33333333333333331</v>
      </c>
      <c r="M101">
        <v>0.5714285714285714</v>
      </c>
      <c r="N101">
        <v>0.42857142857142855</v>
      </c>
      <c r="P101">
        <v>0.5</v>
      </c>
      <c r="Q101">
        <v>0.5</v>
      </c>
      <c r="S101">
        <v>0.66666666666666663</v>
      </c>
      <c r="T101">
        <v>0.33333333333333331</v>
      </c>
      <c r="V101" s="29">
        <v>0.59603174603174591</v>
      </c>
      <c r="W101" s="29">
        <v>2.6094098766307295E-2</v>
      </c>
      <c r="X101" s="29">
        <v>0.40396825396825392</v>
      </c>
      <c r="Y101" s="29">
        <v>2.6094098766307389E-2</v>
      </c>
    </row>
    <row r="102" spans="1:25" x14ac:dyDescent="0.4">
      <c r="A102" s="39"/>
      <c r="B102" s="39"/>
      <c r="D102">
        <v>0.5714285714285714</v>
      </c>
      <c r="E102">
        <v>0.42857142857142855</v>
      </c>
      <c r="G102">
        <v>0.4</v>
      </c>
      <c r="H102">
        <v>0.6</v>
      </c>
      <c r="J102">
        <v>0.33333333333333331</v>
      </c>
      <c r="K102">
        <v>0.66666666666666663</v>
      </c>
      <c r="M102">
        <v>0.2857142857142857</v>
      </c>
      <c r="N102">
        <v>0.7142857142857143</v>
      </c>
      <c r="P102">
        <v>0.6</v>
      </c>
      <c r="Q102">
        <v>0.4</v>
      </c>
      <c r="S102">
        <v>0.66666666666666663</v>
      </c>
      <c r="T102">
        <v>0.33333333333333331</v>
      </c>
      <c r="V102" s="29">
        <v>0.47619047619047622</v>
      </c>
      <c r="W102" s="29">
        <v>6.4076673648217022E-2</v>
      </c>
      <c r="X102" s="29">
        <v>0.52380952380952384</v>
      </c>
      <c r="Y102" s="29">
        <v>6.4076673648217078E-2</v>
      </c>
    </row>
    <row r="103" spans="1:25" x14ac:dyDescent="0.4">
      <c r="A103" s="39"/>
      <c r="B103" s="39"/>
      <c r="D103">
        <v>0.42857142857142855</v>
      </c>
      <c r="E103">
        <v>0.5714285714285714</v>
      </c>
      <c r="G103">
        <v>0.4</v>
      </c>
      <c r="H103">
        <v>0.6</v>
      </c>
      <c r="J103">
        <v>0.33333333333333331</v>
      </c>
      <c r="K103">
        <v>0.66666666666666663</v>
      </c>
      <c r="M103">
        <v>0.2857142857142857</v>
      </c>
      <c r="N103">
        <v>0.7142857142857143</v>
      </c>
      <c r="P103">
        <v>0.33333333333333331</v>
      </c>
      <c r="Q103">
        <v>0.66666666666666663</v>
      </c>
      <c r="S103">
        <v>0.5</v>
      </c>
      <c r="T103">
        <v>0.5</v>
      </c>
      <c r="V103" s="29">
        <v>0.38015873015873014</v>
      </c>
      <c r="W103" s="29">
        <v>3.1835192254177185E-2</v>
      </c>
      <c r="X103" s="29">
        <v>0.61984126984126975</v>
      </c>
      <c r="Y103" s="29">
        <v>3.1835192254177018E-2</v>
      </c>
    </row>
    <row r="104" spans="1:25" x14ac:dyDescent="0.4">
      <c r="A104" s="39"/>
      <c r="B104" s="39"/>
      <c r="D104">
        <v>0.2857142857142857</v>
      </c>
      <c r="E104">
        <v>0.7142857142857143</v>
      </c>
      <c r="G104">
        <v>0.4</v>
      </c>
      <c r="H104">
        <v>0.6</v>
      </c>
      <c r="J104">
        <v>0.16666666666666666</v>
      </c>
      <c r="K104">
        <v>0.83333333333333337</v>
      </c>
      <c r="M104">
        <v>0.14285714285714285</v>
      </c>
      <c r="N104">
        <v>0.8571428571428571</v>
      </c>
      <c r="P104">
        <v>0.33333333333333331</v>
      </c>
      <c r="Q104">
        <v>0.66666666666666663</v>
      </c>
      <c r="S104">
        <v>0.5</v>
      </c>
      <c r="T104">
        <v>0.5</v>
      </c>
      <c r="V104" s="29">
        <v>0.30476190476190473</v>
      </c>
      <c r="W104" s="29">
        <v>5.5872113989835055E-2</v>
      </c>
      <c r="X104" s="29">
        <v>0.6952380952380951</v>
      </c>
      <c r="Y104" s="29">
        <v>5.5872113989835354E-2</v>
      </c>
    </row>
    <row r="105" spans="1:25" x14ac:dyDescent="0.4">
      <c r="A105" s="39"/>
      <c r="B105" s="39"/>
      <c r="D105">
        <v>0.14285714285714285</v>
      </c>
      <c r="E105">
        <v>0.8571428571428571</v>
      </c>
      <c r="G105">
        <v>0.4</v>
      </c>
      <c r="H105">
        <v>0.6</v>
      </c>
      <c r="J105">
        <v>0.16666666666666666</v>
      </c>
      <c r="K105">
        <v>0.83333333333333337</v>
      </c>
      <c r="M105">
        <v>0.14285714285714285</v>
      </c>
      <c r="N105">
        <v>0.8571428571428571</v>
      </c>
      <c r="P105">
        <v>0.2</v>
      </c>
      <c r="Q105">
        <v>0.8</v>
      </c>
      <c r="S105">
        <v>0.5</v>
      </c>
      <c r="T105">
        <v>0.5</v>
      </c>
      <c r="V105" s="29">
        <v>0.25873015873015875</v>
      </c>
      <c r="W105" s="29">
        <v>6.243565596921663E-2</v>
      </c>
      <c r="X105" s="29">
        <v>0.7412698412698413</v>
      </c>
      <c r="Y105" s="29">
        <v>6.2435655969216547E-2</v>
      </c>
    </row>
    <row r="106" spans="1:25" x14ac:dyDescent="0.4">
      <c r="A106" s="39"/>
      <c r="B106" s="39"/>
      <c r="D106">
        <v>0.14285714285714285</v>
      </c>
      <c r="E106">
        <v>0.8571428571428571</v>
      </c>
      <c r="G106">
        <v>0.4</v>
      </c>
      <c r="H106">
        <v>0.6</v>
      </c>
      <c r="J106">
        <v>0.16666666666666666</v>
      </c>
      <c r="K106">
        <v>0.83333333333333337</v>
      </c>
      <c r="M106">
        <v>0.14285714285714285</v>
      </c>
      <c r="N106">
        <v>0.8571428571428571</v>
      </c>
      <c r="P106">
        <v>0.33333333333333331</v>
      </c>
      <c r="Q106">
        <v>0.66666666666666663</v>
      </c>
      <c r="S106">
        <v>0.33333333333333331</v>
      </c>
      <c r="T106">
        <v>0.66666666666666663</v>
      </c>
      <c r="V106" s="29">
        <v>0.25317460317460316</v>
      </c>
      <c r="W106" s="29">
        <v>4.6986540049573616E-2</v>
      </c>
      <c r="X106" s="29">
        <v>0.74682539682539684</v>
      </c>
      <c r="Y106" s="29">
        <v>4.6986540049573512E-2</v>
      </c>
    </row>
    <row r="107" spans="1:25" x14ac:dyDescent="0.4">
      <c r="A107" s="39"/>
      <c r="B107" s="39"/>
      <c r="D107">
        <v>0.14285714285714285</v>
      </c>
      <c r="E107">
        <v>0.8571428571428571</v>
      </c>
      <c r="G107">
        <v>0.4</v>
      </c>
      <c r="H107">
        <v>0.6</v>
      </c>
      <c r="J107">
        <v>0.16666666666666666</v>
      </c>
      <c r="K107">
        <v>0.83333333333333337</v>
      </c>
      <c r="M107">
        <v>0.14285714285714285</v>
      </c>
      <c r="N107">
        <v>0.8571428571428571</v>
      </c>
      <c r="P107">
        <v>0.33333333333333331</v>
      </c>
      <c r="Q107">
        <v>0.66666666666666663</v>
      </c>
      <c r="S107">
        <v>0.33333333333333331</v>
      </c>
      <c r="T107">
        <v>0.66666666666666663</v>
      </c>
      <c r="V107" s="29">
        <v>0.25317460317460316</v>
      </c>
      <c r="W107" s="29">
        <v>4.6986540049573616E-2</v>
      </c>
      <c r="X107" s="29">
        <v>0.74682539682539684</v>
      </c>
      <c r="Y107" s="29">
        <v>4.6986540049573512E-2</v>
      </c>
    </row>
    <row r="108" spans="1:25" x14ac:dyDescent="0.4">
      <c r="D108" t="s">
        <v>90</v>
      </c>
      <c r="E108" t="s">
        <v>91</v>
      </c>
      <c r="G108" t="s">
        <v>90</v>
      </c>
      <c r="H108" t="s">
        <v>89</v>
      </c>
      <c r="J108" t="s">
        <v>90</v>
      </c>
      <c r="K108" t="s">
        <v>89</v>
      </c>
      <c r="M108" t="s">
        <v>90</v>
      </c>
      <c r="N108" t="s">
        <v>89</v>
      </c>
      <c r="P108" t="s">
        <v>90</v>
      </c>
      <c r="Q108" t="s">
        <v>89</v>
      </c>
      <c r="S108" t="s">
        <v>90</v>
      </c>
      <c r="T108" t="s">
        <v>89</v>
      </c>
      <c r="V108" t="s">
        <v>90</v>
      </c>
      <c r="X108" t="s">
        <v>89</v>
      </c>
    </row>
  </sheetData>
  <mergeCells count="9">
    <mergeCell ref="J4:K5"/>
    <mergeCell ref="M4:N5"/>
    <mergeCell ref="P4:Q5"/>
    <mergeCell ref="S4:T5"/>
    <mergeCell ref="A77:B107"/>
    <mergeCell ref="A42:B72"/>
    <mergeCell ref="A6:B36"/>
    <mergeCell ref="D4:E5"/>
    <mergeCell ref="G4:H5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C2CAD-235F-4B81-94B2-A09105B0A910}">
  <dimension ref="A1:S69"/>
  <sheetViews>
    <sheetView topLeftCell="A19" zoomScale="70" zoomScaleNormal="70" workbookViewId="0">
      <selection activeCell="M67" sqref="M67"/>
    </sheetView>
  </sheetViews>
  <sheetFormatPr defaultRowHeight="18.75" x14ac:dyDescent="0.4"/>
  <cols>
    <col min="4" max="4" width="9.375" customWidth="1"/>
    <col min="5" max="5" width="10.375" customWidth="1"/>
  </cols>
  <sheetData>
    <row r="1" spans="3:8" x14ac:dyDescent="0.4">
      <c r="C1" s="40" t="s">
        <v>54</v>
      </c>
      <c r="D1" s="41"/>
      <c r="E1" s="41"/>
      <c r="F1" s="41"/>
      <c r="G1" s="41"/>
      <c r="H1" s="41"/>
    </row>
    <row r="2" spans="3:8" x14ac:dyDescent="0.4">
      <c r="C2" s="41"/>
      <c r="D2" s="41"/>
      <c r="E2" s="41"/>
      <c r="F2" s="41"/>
      <c r="G2" s="41"/>
      <c r="H2" s="41"/>
    </row>
    <row r="3" spans="3:8" x14ac:dyDescent="0.4">
      <c r="C3" s="41"/>
      <c r="D3" s="41"/>
      <c r="E3" s="41"/>
      <c r="F3" s="41"/>
      <c r="G3" s="41"/>
      <c r="H3" s="41"/>
    </row>
    <row r="4" spans="3:8" ht="19.5" thickBot="1" x14ac:dyDescent="0.45"/>
    <row r="5" spans="3:8" x14ac:dyDescent="0.4">
      <c r="C5" s="14" t="s">
        <v>53</v>
      </c>
      <c r="D5" s="13"/>
      <c r="E5" s="13"/>
      <c r="F5" s="13"/>
      <c r="G5" s="13"/>
      <c r="H5" s="12"/>
    </row>
    <row r="6" spans="3:8" x14ac:dyDescent="0.4">
      <c r="C6" s="11"/>
      <c r="D6" s="1"/>
      <c r="E6" s="1" t="s">
        <v>6</v>
      </c>
      <c r="F6" s="1" t="s">
        <v>40</v>
      </c>
      <c r="G6" s="1" t="s">
        <v>39</v>
      </c>
      <c r="H6" s="10" t="s">
        <v>38</v>
      </c>
    </row>
    <row r="7" spans="3:8" x14ac:dyDescent="0.4">
      <c r="C7" s="11" t="s">
        <v>46</v>
      </c>
      <c r="D7" s="1" t="s">
        <v>45</v>
      </c>
      <c r="E7" s="1">
        <v>67</v>
      </c>
      <c r="F7" s="1">
        <v>9</v>
      </c>
      <c r="G7" s="1">
        <v>40</v>
      </c>
      <c r="H7" s="10">
        <v>12</v>
      </c>
    </row>
    <row r="8" spans="3:8" ht="19.5" thickBot="1" x14ac:dyDescent="0.45">
      <c r="C8" s="9"/>
      <c r="D8" s="8" t="s">
        <v>44</v>
      </c>
      <c r="E8" s="8">
        <v>155</v>
      </c>
      <c r="F8" s="8">
        <v>27</v>
      </c>
      <c r="G8" s="8">
        <v>63</v>
      </c>
      <c r="H8" s="7">
        <v>12</v>
      </c>
    </row>
    <row r="9" spans="3:8" ht="19.5" thickBot="1" x14ac:dyDescent="0.45"/>
    <row r="10" spans="3:8" x14ac:dyDescent="0.4">
      <c r="C10" s="14" t="s">
        <v>52</v>
      </c>
      <c r="D10" s="13"/>
      <c r="E10" s="13"/>
      <c r="F10" s="13"/>
      <c r="G10" s="13"/>
      <c r="H10" s="12"/>
    </row>
    <row r="11" spans="3:8" x14ac:dyDescent="0.4">
      <c r="C11" s="11"/>
      <c r="D11" s="1"/>
      <c r="E11" s="1" t="s">
        <v>6</v>
      </c>
      <c r="F11" s="1" t="s">
        <v>40</v>
      </c>
      <c r="G11" s="1" t="s">
        <v>39</v>
      </c>
      <c r="H11" s="10" t="s">
        <v>38</v>
      </c>
    </row>
    <row r="12" spans="3:8" x14ac:dyDescent="0.4">
      <c r="C12" s="11" t="s">
        <v>46</v>
      </c>
      <c r="D12" s="1" t="s">
        <v>45</v>
      </c>
      <c r="E12" s="1">
        <v>26</v>
      </c>
      <c r="F12" s="1">
        <v>9</v>
      </c>
      <c r="G12" s="1">
        <v>16</v>
      </c>
      <c r="H12" s="10">
        <v>1</v>
      </c>
    </row>
    <row r="13" spans="3:8" ht="19.5" thickBot="1" x14ac:dyDescent="0.45">
      <c r="C13" s="9"/>
      <c r="D13" s="8" t="s">
        <v>44</v>
      </c>
      <c r="E13" s="8">
        <v>104</v>
      </c>
      <c r="F13" s="8">
        <v>37</v>
      </c>
      <c r="G13" s="8">
        <v>25</v>
      </c>
      <c r="H13" s="7">
        <v>2</v>
      </c>
    </row>
    <row r="14" spans="3:8" ht="19.5" thickBot="1" x14ac:dyDescent="0.45"/>
    <row r="15" spans="3:8" x14ac:dyDescent="0.4">
      <c r="C15" s="14" t="s">
        <v>51</v>
      </c>
      <c r="D15" s="13"/>
      <c r="E15" s="13"/>
      <c r="F15" s="13"/>
      <c r="G15" s="13"/>
      <c r="H15" s="12"/>
    </row>
    <row r="16" spans="3:8" x14ac:dyDescent="0.4">
      <c r="C16" s="11"/>
      <c r="D16" s="1"/>
      <c r="E16" s="1" t="s">
        <v>6</v>
      </c>
      <c r="F16" s="1" t="s">
        <v>40</v>
      </c>
      <c r="G16" s="1" t="s">
        <v>39</v>
      </c>
      <c r="H16" s="10" t="s">
        <v>38</v>
      </c>
    </row>
    <row r="17" spans="3:8" x14ac:dyDescent="0.4">
      <c r="C17" s="11" t="s">
        <v>46</v>
      </c>
      <c r="D17" s="1" t="s">
        <v>45</v>
      </c>
      <c r="E17" s="1">
        <v>25</v>
      </c>
      <c r="F17" s="1">
        <v>32</v>
      </c>
      <c r="G17" s="1">
        <v>46</v>
      </c>
      <c r="H17" s="10">
        <v>22</v>
      </c>
    </row>
    <row r="18" spans="3:8" ht="19.5" thickBot="1" x14ac:dyDescent="0.45">
      <c r="C18" s="9"/>
      <c r="D18" s="8" t="s">
        <v>44</v>
      </c>
      <c r="E18" s="8">
        <v>150</v>
      </c>
      <c r="F18" s="8">
        <v>45</v>
      </c>
      <c r="G18" s="8">
        <v>51</v>
      </c>
      <c r="H18" s="7">
        <v>22</v>
      </c>
    </row>
    <row r="19" spans="3:8" ht="19.5" thickBot="1" x14ac:dyDescent="0.45"/>
    <row r="20" spans="3:8" x14ac:dyDescent="0.4">
      <c r="C20" s="14" t="s">
        <v>50</v>
      </c>
      <c r="D20" s="13"/>
      <c r="E20" s="13"/>
      <c r="F20" s="13"/>
      <c r="G20" s="13"/>
      <c r="H20" s="12"/>
    </row>
    <row r="21" spans="3:8" x14ac:dyDescent="0.4">
      <c r="C21" s="11"/>
      <c r="D21" s="1"/>
      <c r="E21" s="1" t="s">
        <v>6</v>
      </c>
      <c r="F21" s="1" t="s">
        <v>40</v>
      </c>
      <c r="G21" s="1" t="s">
        <v>39</v>
      </c>
      <c r="H21" s="10" t="s">
        <v>38</v>
      </c>
    </row>
    <row r="22" spans="3:8" x14ac:dyDescent="0.4">
      <c r="C22" s="11" t="s">
        <v>46</v>
      </c>
      <c r="D22" s="1" t="s">
        <v>45</v>
      </c>
      <c r="E22" s="1">
        <v>25</v>
      </c>
      <c r="F22" s="1">
        <v>13</v>
      </c>
      <c r="G22" s="1">
        <v>36</v>
      </c>
      <c r="H22" s="10">
        <v>20</v>
      </c>
    </row>
    <row r="23" spans="3:8" ht="19.5" thickBot="1" x14ac:dyDescent="0.45">
      <c r="C23" s="9"/>
      <c r="D23" s="8" t="s">
        <v>44</v>
      </c>
      <c r="E23" s="8">
        <v>135</v>
      </c>
      <c r="F23" s="8">
        <v>39</v>
      </c>
      <c r="G23" s="8">
        <v>42</v>
      </c>
      <c r="H23" s="7">
        <v>21</v>
      </c>
    </row>
    <row r="24" spans="3:8" ht="19.5" thickBot="1" x14ac:dyDescent="0.45"/>
    <row r="25" spans="3:8" x14ac:dyDescent="0.4">
      <c r="C25" s="14" t="s">
        <v>49</v>
      </c>
      <c r="D25" s="13"/>
      <c r="E25" s="13"/>
      <c r="F25" s="13"/>
      <c r="G25" s="13"/>
      <c r="H25" s="12"/>
    </row>
    <row r="26" spans="3:8" x14ac:dyDescent="0.4">
      <c r="C26" s="11"/>
      <c r="D26" s="1"/>
      <c r="E26" s="1" t="s">
        <v>6</v>
      </c>
      <c r="F26" s="1" t="s">
        <v>40</v>
      </c>
      <c r="G26" s="1" t="s">
        <v>39</v>
      </c>
      <c r="H26" s="10" t="s">
        <v>38</v>
      </c>
    </row>
    <row r="27" spans="3:8" x14ac:dyDescent="0.4">
      <c r="C27" s="11" t="s">
        <v>46</v>
      </c>
      <c r="D27" s="1" t="s">
        <v>45</v>
      </c>
      <c r="E27" s="1">
        <v>10</v>
      </c>
      <c r="F27" s="1">
        <v>1</v>
      </c>
      <c r="G27" s="1">
        <v>46</v>
      </c>
      <c r="H27" s="10">
        <v>26</v>
      </c>
    </row>
    <row r="28" spans="3:8" ht="19.5" thickBot="1" x14ac:dyDescent="0.45">
      <c r="C28" s="9"/>
      <c r="D28" s="8" t="s">
        <v>44</v>
      </c>
      <c r="E28" s="8">
        <v>124</v>
      </c>
      <c r="F28" s="8">
        <v>29</v>
      </c>
      <c r="G28" s="8">
        <v>59</v>
      </c>
      <c r="H28" s="7">
        <v>26</v>
      </c>
    </row>
    <row r="29" spans="3:8" ht="19.5" thickBot="1" x14ac:dyDescent="0.45"/>
    <row r="30" spans="3:8" x14ac:dyDescent="0.4">
      <c r="C30" s="14" t="s">
        <v>48</v>
      </c>
      <c r="D30" s="13"/>
      <c r="E30" s="13"/>
      <c r="F30" s="13"/>
      <c r="G30" s="13"/>
      <c r="H30" s="12"/>
    </row>
    <row r="31" spans="3:8" x14ac:dyDescent="0.4">
      <c r="C31" s="11"/>
      <c r="D31" s="1"/>
      <c r="E31" s="1" t="s">
        <v>6</v>
      </c>
      <c r="F31" s="1" t="s">
        <v>40</v>
      </c>
      <c r="G31" s="1" t="s">
        <v>39</v>
      </c>
      <c r="H31" s="10" t="s">
        <v>38</v>
      </c>
    </row>
    <row r="32" spans="3:8" x14ac:dyDescent="0.4">
      <c r="C32" s="11" t="s">
        <v>46</v>
      </c>
      <c r="D32" s="1" t="s">
        <v>45</v>
      </c>
      <c r="E32" s="1">
        <v>15</v>
      </c>
      <c r="F32" s="1">
        <v>5</v>
      </c>
      <c r="G32" s="1">
        <v>41</v>
      </c>
      <c r="H32" s="10">
        <v>25</v>
      </c>
    </row>
    <row r="33" spans="1:12" ht="19.5" thickBot="1" x14ac:dyDescent="0.45">
      <c r="C33" s="9"/>
      <c r="D33" s="8" t="s">
        <v>44</v>
      </c>
      <c r="E33" s="8">
        <v>95</v>
      </c>
      <c r="F33" s="8">
        <v>20</v>
      </c>
      <c r="G33" s="8">
        <v>49</v>
      </c>
      <c r="H33" s="7">
        <v>28</v>
      </c>
    </row>
    <row r="34" spans="1:12" ht="19.5" thickBot="1" x14ac:dyDescent="0.45"/>
    <row r="35" spans="1:12" x14ac:dyDescent="0.4">
      <c r="C35" s="14" t="s">
        <v>47</v>
      </c>
      <c r="D35" s="13"/>
      <c r="E35" s="13"/>
      <c r="F35" s="13"/>
      <c r="G35" s="13"/>
      <c r="H35" s="12"/>
    </row>
    <row r="36" spans="1:12" x14ac:dyDescent="0.4">
      <c r="C36" s="11"/>
      <c r="D36" s="1"/>
      <c r="E36" s="1" t="s">
        <v>6</v>
      </c>
      <c r="F36" s="1" t="s">
        <v>40</v>
      </c>
      <c r="G36" s="1" t="s">
        <v>39</v>
      </c>
      <c r="H36" s="10" t="s">
        <v>38</v>
      </c>
    </row>
    <row r="37" spans="1:12" x14ac:dyDescent="0.4">
      <c r="C37" s="11" t="s">
        <v>46</v>
      </c>
      <c r="D37" s="1" t="s">
        <v>45</v>
      </c>
      <c r="E37" s="1">
        <v>89</v>
      </c>
      <c r="F37" s="1">
        <v>13</v>
      </c>
      <c r="G37" s="1">
        <v>70</v>
      </c>
      <c r="H37" s="10">
        <v>41</v>
      </c>
    </row>
    <row r="38" spans="1:12" ht="19.5" thickBot="1" x14ac:dyDescent="0.45">
      <c r="C38" s="9"/>
      <c r="D38" s="8" t="s">
        <v>44</v>
      </c>
      <c r="E38" s="8">
        <v>138</v>
      </c>
      <c r="F38" s="8">
        <v>26</v>
      </c>
      <c r="G38" s="8">
        <v>109</v>
      </c>
      <c r="H38" s="7">
        <v>54</v>
      </c>
    </row>
    <row r="41" spans="1:12" x14ac:dyDescent="0.4">
      <c r="A41" s="42" t="s">
        <v>43</v>
      </c>
      <c r="B41" s="43"/>
      <c r="C41" s="43"/>
      <c r="D41" s="43"/>
      <c r="E41" s="43"/>
      <c r="F41" s="43"/>
      <c r="G41" s="43"/>
      <c r="H41" s="43"/>
      <c r="I41" s="43"/>
      <c r="J41" s="43"/>
    </row>
    <row r="42" spans="1:12" x14ac:dyDescent="0.4">
      <c r="A42" s="43"/>
      <c r="B42" s="43"/>
      <c r="C42" s="43"/>
      <c r="D42" s="43"/>
      <c r="E42" s="43"/>
      <c r="F42" s="43"/>
      <c r="G42" s="43"/>
      <c r="H42" s="43"/>
      <c r="I42" s="43"/>
      <c r="J42" s="43"/>
    </row>
    <row r="43" spans="1:12" x14ac:dyDescent="0.4">
      <c r="A43" s="43"/>
      <c r="B43" s="43"/>
      <c r="C43" s="43"/>
      <c r="D43" s="43"/>
      <c r="E43" s="43"/>
      <c r="F43" s="43"/>
      <c r="G43" s="43"/>
      <c r="H43" s="43"/>
      <c r="I43" s="43"/>
      <c r="J43" s="43"/>
    </row>
    <row r="44" spans="1:12" x14ac:dyDescent="0.4">
      <c r="A44" s="43"/>
      <c r="B44" s="43"/>
      <c r="C44" s="43"/>
      <c r="D44" s="43"/>
      <c r="E44" s="43"/>
      <c r="F44" s="43"/>
      <c r="G44" s="43"/>
      <c r="H44" s="43"/>
      <c r="I44" s="43"/>
      <c r="J44" s="43"/>
    </row>
    <row r="46" spans="1:12" x14ac:dyDescent="0.4">
      <c r="C46" t="s">
        <v>42</v>
      </c>
      <c r="E46" t="s">
        <v>41</v>
      </c>
      <c r="F46" t="s">
        <v>40</v>
      </c>
      <c r="G46" t="s">
        <v>39</v>
      </c>
      <c r="H46" t="s">
        <v>38</v>
      </c>
    </row>
    <row r="47" spans="1:12" x14ac:dyDescent="0.4">
      <c r="D47" t="s">
        <v>29</v>
      </c>
      <c r="E47" s="3">
        <f>E7/E8</f>
        <v>0.43225806451612903</v>
      </c>
      <c r="F47" s="3">
        <f>F7/F8</f>
        <v>0.33333333333333331</v>
      </c>
      <c r="G47" s="3">
        <f>G7/G8</f>
        <v>0.63492063492063489</v>
      </c>
      <c r="H47" s="3">
        <f>H7/H8</f>
        <v>1</v>
      </c>
      <c r="L47" s="1" t="s">
        <v>37</v>
      </c>
    </row>
    <row r="48" spans="1:12" x14ac:dyDescent="0.4">
      <c r="D48" t="s">
        <v>28</v>
      </c>
      <c r="E48" s="3">
        <f>E12/E13</f>
        <v>0.25</v>
      </c>
      <c r="F48" s="3">
        <f>F12/F13</f>
        <v>0.24324324324324326</v>
      </c>
      <c r="G48" s="3">
        <f>G12/G13</f>
        <v>0.64</v>
      </c>
      <c r="H48" s="3">
        <f>H12/H13</f>
        <v>0.5</v>
      </c>
      <c r="K48" t="s">
        <v>36</v>
      </c>
      <c r="L48">
        <v>1</v>
      </c>
    </row>
    <row r="49" spans="3:19" x14ac:dyDescent="0.4">
      <c r="D49" t="s">
        <v>27</v>
      </c>
      <c r="E49" s="3">
        <f>E17/E18</f>
        <v>0.16666666666666666</v>
      </c>
      <c r="F49" s="3">
        <f>F17/F18</f>
        <v>0.71111111111111114</v>
      </c>
      <c r="G49" s="3">
        <f>G17/G18</f>
        <v>0.90196078431372551</v>
      </c>
      <c r="H49" s="3">
        <f>H17/H18</f>
        <v>1</v>
      </c>
      <c r="K49" t="s">
        <v>35</v>
      </c>
      <c r="L49" s="6">
        <v>4.5892699999999998E-4</v>
      </c>
    </row>
    <row r="50" spans="3:19" x14ac:dyDescent="0.4">
      <c r="D50" t="s">
        <v>26</v>
      </c>
      <c r="E50" s="3">
        <f>E22/E23</f>
        <v>0.18518518518518517</v>
      </c>
      <c r="F50" s="3">
        <f>F22/F23</f>
        <v>0.33333333333333331</v>
      </c>
      <c r="G50" s="3">
        <f>G22/G23</f>
        <v>0.8571428571428571</v>
      </c>
      <c r="H50" s="3">
        <f>H22/H23</f>
        <v>0.95238095238095233</v>
      </c>
      <c r="K50" t="s">
        <v>34</v>
      </c>
      <c r="L50" s="6">
        <v>3.5771500000000001E-5</v>
      </c>
    </row>
    <row r="51" spans="3:19" x14ac:dyDescent="0.4">
      <c r="D51" t="s">
        <v>25</v>
      </c>
      <c r="E51" s="3">
        <f>E27/E28</f>
        <v>8.0645161290322578E-2</v>
      </c>
      <c r="F51" s="3">
        <f>F27/F28</f>
        <v>3.4482758620689655E-2</v>
      </c>
      <c r="G51" s="3">
        <f>G27/G28</f>
        <v>0.77966101694915257</v>
      </c>
      <c r="H51" s="3">
        <f>H27/H28</f>
        <v>1</v>
      </c>
      <c r="K51" t="s">
        <v>33</v>
      </c>
      <c r="L51">
        <v>2.3E-3</v>
      </c>
    </row>
    <row r="52" spans="3:19" x14ac:dyDescent="0.4">
      <c r="D52" t="s">
        <v>24</v>
      </c>
      <c r="E52" s="3">
        <f>E32/E33</f>
        <v>0.15789473684210525</v>
      </c>
      <c r="F52" s="3">
        <f>F32/F33</f>
        <v>0.25</v>
      </c>
      <c r="G52" s="3">
        <f>G32/G33</f>
        <v>0.83673469387755106</v>
      </c>
      <c r="H52" s="3">
        <f>H32/H33</f>
        <v>0.8928571428571429</v>
      </c>
      <c r="K52" t="s">
        <v>32</v>
      </c>
      <c r="L52" s="6">
        <v>1.6221599999999999E-4</v>
      </c>
    </row>
    <row r="53" spans="3:19" x14ac:dyDescent="0.4">
      <c r="D53" t="s">
        <v>23</v>
      </c>
      <c r="E53" s="3">
        <f>E37/E38</f>
        <v>0.64492753623188404</v>
      </c>
      <c r="F53" s="3">
        <f>F37/F38</f>
        <v>0.5</v>
      </c>
      <c r="G53" s="3">
        <f>G37/G38</f>
        <v>0.64220183486238536</v>
      </c>
      <c r="H53" s="3">
        <f>H37/H38</f>
        <v>0.7592592592592593</v>
      </c>
      <c r="K53" t="s">
        <v>31</v>
      </c>
      <c r="L53">
        <v>1</v>
      </c>
    </row>
    <row r="57" spans="3:19" x14ac:dyDescent="0.4">
      <c r="D57" t="s">
        <v>14</v>
      </c>
      <c r="E57" t="s">
        <v>30</v>
      </c>
      <c r="G57" t="s">
        <v>29</v>
      </c>
      <c r="H57" t="s">
        <v>28</v>
      </c>
      <c r="I57" t="s">
        <v>27</v>
      </c>
      <c r="J57" t="s">
        <v>26</v>
      </c>
      <c r="K57" t="s">
        <v>25</v>
      </c>
      <c r="L57" t="s">
        <v>24</v>
      </c>
      <c r="M57" t="s">
        <v>23</v>
      </c>
    </row>
    <row r="58" spans="3:19" x14ac:dyDescent="0.4">
      <c r="C58" t="s">
        <v>6</v>
      </c>
      <c r="D58" s="5">
        <f>AVERAGE(G58:M58)</f>
        <v>0.27393962153318469</v>
      </c>
      <c r="E58" s="4">
        <f>STDEV(G58:M58)/SQRT(COUNT(G58:M58))</f>
        <v>7.4559638666764419E-2</v>
      </c>
      <c r="G58" s="3">
        <f>E47</f>
        <v>0.43225806451612903</v>
      </c>
      <c r="H58" s="3">
        <f>E48</f>
        <v>0.25</v>
      </c>
      <c r="I58" s="3">
        <f>E49</f>
        <v>0.16666666666666666</v>
      </c>
      <c r="J58" s="3">
        <f>E50</f>
        <v>0.18518518518518517</v>
      </c>
      <c r="K58" s="3">
        <f>E51</f>
        <v>8.0645161290322578E-2</v>
      </c>
      <c r="L58" s="3">
        <f>E52</f>
        <v>0.15789473684210525</v>
      </c>
      <c r="M58" s="3">
        <f>E53</f>
        <v>0.64492753623188404</v>
      </c>
      <c r="P58" s="3"/>
      <c r="Q58" s="3"/>
      <c r="R58" s="3"/>
      <c r="S58" s="3"/>
    </row>
    <row r="59" spans="3:19" x14ac:dyDescent="0.4">
      <c r="C59" t="s">
        <v>3</v>
      </c>
      <c r="D59" s="5">
        <f>AVERAGE(G59:M59)</f>
        <v>0.34364339709167296</v>
      </c>
      <c r="E59" s="4">
        <f>STDEV(G59:M59)/SQRT(COUNT(G59:M59))</f>
        <v>8.0788094366940261E-2</v>
      </c>
      <c r="G59" s="3">
        <f>F47</f>
        <v>0.33333333333333331</v>
      </c>
      <c r="H59" s="3">
        <f>F48</f>
        <v>0.24324324324324326</v>
      </c>
      <c r="I59" s="3">
        <f>F49</f>
        <v>0.71111111111111114</v>
      </c>
      <c r="J59" s="3">
        <f>F50</f>
        <v>0.33333333333333331</v>
      </c>
      <c r="K59" s="3">
        <f>F51</f>
        <v>3.4482758620689655E-2</v>
      </c>
      <c r="L59" s="3">
        <f>F52</f>
        <v>0.25</v>
      </c>
      <c r="M59" s="3">
        <f>F53</f>
        <v>0.5</v>
      </c>
      <c r="P59" s="3"/>
      <c r="Q59" s="3"/>
      <c r="R59" s="3"/>
      <c r="S59" s="3"/>
    </row>
    <row r="60" spans="3:19" x14ac:dyDescent="0.4">
      <c r="C60" t="s">
        <v>22</v>
      </c>
      <c r="D60" s="5">
        <f>AVERAGE(G60:M60)</f>
        <v>0.75608883172375818</v>
      </c>
      <c r="E60" s="4">
        <f>STDEV(G60:M60)/SQRT(COUNT(G60:M60))</f>
        <v>4.3555805043713702E-2</v>
      </c>
      <c r="G60" s="3">
        <f>G47</f>
        <v>0.63492063492063489</v>
      </c>
      <c r="H60" s="3">
        <f>G48</f>
        <v>0.64</v>
      </c>
      <c r="I60" s="3">
        <f>G49</f>
        <v>0.90196078431372551</v>
      </c>
      <c r="J60" s="3">
        <f>G50</f>
        <v>0.8571428571428571</v>
      </c>
      <c r="K60" s="3">
        <f>G51</f>
        <v>0.77966101694915257</v>
      </c>
      <c r="L60" s="3">
        <f>G52</f>
        <v>0.83673469387755106</v>
      </c>
      <c r="M60" s="3">
        <f>G53</f>
        <v>0.64220183486238536</v>
      </c>
      <c r="P60" s="3"/>
      <c r="Q60" s="3"/>
      <c r="R60" s="3"/>
      <c r="S60" s="3"/>
    </row>
    <row r="61" spans="3:19" x14ac:dyDescent="0.4">
      <c r="C61" t="s">
        <v>21</v>
      </c>
      <c r="D61" s="5">
        <f>AVERAGE(G61:M61)</f>
        <v>0.87207105064247936</v>
      </c>
      <c r="E61" s="4">
        <f>STDEV(G61:M61)/SQRT(COUNT(G61:M61))</f>
        <v>7.0227954886932842E-2</v>
      </c>
      <c r="G61" s="3">
        <f>H47</f>
        <v>1</v>
      </c>
      <c r="H61" s="3">
        <f>H48</f>
        <v>0.5</v>
      </c>
      <c r="I61" s="3">
        <f>H49</f>
        <v>1</v>
      </c>
      <c r="J61" s="3">
        <f>H50</f>
        <v>0.95238095238095233</v>
      </c>
      <c r="K61" s="3">
        <f>H51</f>
        <v>1</v>
      </c>
      <c r="L61" s="3">
        <f>H52</f>
        <v>0.8928571428571429</v>
      </c>
      <c r="M61" s="3">
        <f>H53</f>
        <v>0.7592592592592593</v>
      </c>
      <c r="P61" s="3"/>
      <c r="Q61" s="3"/>
      <c r="R61" s="3"/>
      <c r="S61" s="3"/>
    </row>
    <row r="62" spans="3:19" x14ac:dyDescent="0.4">
      <c r="P62" s="3"/>
      <c r="Q62" s="3"/>
      <c r="R62" s="3"/>
      <c r="S62" s="3"/>
    </row>
    <row r="63" spans="3:19" x14ac:dyDescent="0.4">
      <c r="F63" s="1"/>
      <c r="G63" s="1"/>
      <c r="H63" s="1"/>
      <c r="I63" s="1"/>
      <c r="J63" s="1"/>
      <c r="K63" s="1"/>
      <c r="L63" s="1"/>
      <c r="P63" s="3"/>
      <c r="Q63" s="3"/>
      <c r="R63" s="3"/>
      <c r="S63" s="3"/>
    </row>
    <row r="64" spans="3:19" x14ac:dyDescent="0.4">
      <c r="F64" s="1"/>
      <c r="G64" s="1"/>
      <c r="H64" s="1"/>
      <c r="I64" s="1"/>
      <c r="J64" s="1"/>
      <c r="K64" s="1"/>
      <c r="L64" s="1"/>
      <c r="P64" s="3"/>
      <c r="Q64" s="3"/>
      <c r="R64" s="3"/>
      <c r="S64" s="3"/>
    </row>
    <row r="65" spans="6:19" x14ac:dyDescent="0.4">
      <c r="F65" s="1"/>
      <c r="G65" s="1"/>
      <c r="H65" s="1"/>
      <c r="I65" s="2"/>
      <c r="J65" s="1"/>
      <c r="K65" s="1"/>
      <c r="L65" s="1"/>
      <c r="P65" s="3"/>
      <c r="Q65" s="3"/>
      <c r="R65" s="3"/>
      <c r="S65" s="3"/>
    </row>
    <row r="66" spans="6:19" x14ac:dyDescent="0.4">
      <c r="F66" s="1"/>
      <c r="G66" s="1"/>
      <c r="H66" s="1"/>
      <c r="I66" s="2"/>
      <c r="J66" s="1"/>
      <c r="K66" s="1"/>
      <c r="L66" s="1"/>
    </row>
    <row r="67" spans="6:19" x14ac:dyDescent="0.4">
      <c r="F67" s="1"/>
      <c r="G67" s="1"/>
      <c r="H67" s="1"/>
      <c r="I67" s="1"/>
      <c r="J67" s="1"/>
      <c r="K67" s="1"/>
      <c r="L67" s="1"/>
    </row>
    <row r="68" spans="6:19" x14ac:dyDescent="0.4">
      <c r="F68" s="1"/>
      <c r="G68" s="1"/>
      <c r="H68" s="1"/>
      <c r="I68" s="2"/>
      <c r="J68" s="1"/>
      <c r="K68" s="1"/>
      <c r="L68" s="1"/>
    </row>
    <row r="69" spans="6:19" x14ac:dyDescent="0.4">
      <c r="F69" s="1"/>
      <c r="G69" s="1"/>
      <c r="H69" s="1"/>
      <c r="I69" s="1"/>
      <c r="J69" s="1"/>
      <c r="K69" s="1"/>
      <c r="L69" s="1"/>
    </row>
  </sheetData>
  <mergeCells count="2">
    <mergeCell ref="C1:H3"/>
    <mergeCell ref="A41:J44"/>
  </mergeCells>
  <phoneticPr fontId="1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8A748-1204-4047-8432-DA14C7CD8145}">
  <dimension ref="A1:R69"/>
  <sheetViews>
    <sheetView zoomScale="70" zoomScaleNormal="70" workbookViewId="0">
      <selection activeCell="I5" sqref="I5"/>
    </sheetView>
  </sheetViews>
  <sheetFormatPr defaultRowHeight="18.75" x14ac:dyDescent="0.4"/>
  <cols>
    <col min="17" max="17" width="10.875" customWidth="1"/>
  </cols>
  <sheetData>
    <row r="1" spans="1:17" ht="35.25" x14ac:dyDescent="0.4">
      <c r="A1" s="48" t="s">
        <v>0</v>
      </c>
      <c r="L1" s="48" t="s">
        <v>110</v>
      </c>
    </row>
    <row r="2" spans="1:17" ht="35.25" x14ac:dyDescent="0.4">
      <c r="A2" s="49" t="s">
        <v>1</v>
      </c>
      <c r="L2" s="49" t="s">
        <v>1</v>
      </c>
    </row>
    <row r="3" spans="1:17" x14ac:dyDescent="0.4">
      <c r="A3" s="44" t="s">
        <v>16</v>
      </c>
      <c r="B3" s="44"/>
      <c r="L3" s="44" t="s">
        <v>16</v>
      </c>
      <c r="M3" s="44"/>
    </row>
    <row r="4" spans="1:17" x14ac:dyDescent="0.4">
      <c r="A4" s="44"/>
      <c r="B4" s="44"/>
      <c r="L4" s="44"/>
      <c r="M4" s="44"/>
    </row>
    <row r="5" spans="1:17" x14ac:dyDescent="0.4">
      <c r="A5" t="s">
        <v>2</v>
      </c>
      <c r="E5" t="s">
        <v>2</v>
      </c>
    </row>
    <row r="6" spans="1:17" x14ac:dyDescent="0.4">
      <c r="A6" t="s">
        <v>3</v>
      </c>
      <c r="B6" t="s">
        <v>4</v>
      </c>
      <c r="C6" t="s">
        <v>5</v>
      </c>
      <c r="E6" t="s">
        <v>6</v>
      </c>
      <c r="F6" t="s">
        <v>4</v>
      </c>
      <c r="G6" t="s">
        <v>5</v>
      </c>
      <c r="L6" t="s">
        <v>3</v>
      </c>
      <c r="M6" t="s">
        <v>4</v>
      </c>
      <c r="N6" t="s">
        <v>5</v>
      </c>
    </row>
    <row r="7" spans="1:17" x14ac:dyDescent="0.4">
      <c r="A7" t="s">
        <v>7</v>
      </c>
      <c r="B7">
        <v>35.866666666666667</v>
      </c>
      <c r="C7">
        <v>20.933333333333334</v>
      </c>
      <c r="E7" t="s">
        <v>7</v>
      </c>
      <c r="F7">
        <v>26.333333333333332</v>
      </c>
      <c r="G7">
        <v>25.2</v>
      </c>
      <c r="L7" t="s">
        <v>7</v>
      </c>
      <c r="M7" s="1">
        <v>748</v>
      </c>
      <c r="N7" s="1">
        <v>245</v>
      </c>
    </row>
    <row r="8" spans="1:17" x14ac:dyDescent="0.4">
      <c r="A8" t="s">
        <v>8</v>
      </c>
      <c r="B8">
        <v>28</v>
      </c>
      <c r="C8">
        <v>25.533333333333335</v>
      </c>
      <c r="E8" t="s">
        <v>8</v>
      </c>
      <c r="F8">
        <v>17.8</v>
      </c>
      <c r="G8">
        <v>12.8</v>
      </c>
      <c r="L8" t="s">
        <v>8</v>
      </c>
      <c r="M8" s="1">
        <v>572</v>
      </c>
      <c r="N8" s="1">
        <v>420</v>
      </c>
    </row>
    <row r="9" spans="1:17" x14ac:dyDescent="0.4">
      <c r="A9" t="s">
        <v>9</v>
      </c>
      <c r="B9">
        <v>40.4</v>
      </c>
      <c r="C9">
        <v>42.266666666666666</v>
      </c>
      <c r="E9" t="s">
        <v>9</v>
      </c>
      <c r="F9">
        <v>35.799999999999997</v>
      </c>
      <c r="G9">
        <v>12.333333333333334</v>
      </c>
      <c r="L9" t="s">
        <v>9</v>
      </c>
      <c r="M9" s="1">
        <v>672</v>
      </c>
      <c r="N9" s="1">
        <v>224</v>
      </c>
    </row>
    <row r="10" spans="1:17" x14ac:dyDescent="0.4">
      <c r="A10" t="s">
        <v>10</v>
      </c>
      <c r="B10">
        <v>26.466666666666665</v>
      </c>
      <c r="C10">
        <v>37.4</v>
      </c>
      <c r="E10" t="s">
        <v>10</v>
      </c>
      <c r="F10">
        <v>28.666666666666668</v>
      </c>
      <c r="G10">
        <v>8.1999999999999993</v>
      </c>
      <c r="L10" t="s">
        <v>10</v>
      </c>
      <c r="M10" s="1">
        <v>652</v>
      </c>
      <c r="N10" s="1">
        <v>416</v>
      </c>
    </row>
    <row r="11" spans="1:17" x14ac:dyDescent="0.4">
      <c r="A11" t="s">
        <v>11</v>
      </c>
      <c r="B11">
        <v>44.533333333333331</v>
      </c>
      <c r="C11">
        <v>8.6666666666666661</v>
      </c>
      <c r="E11" t="s">
        <v>11</v>
      </c>
      <c r="F11">
        <v>22.133333333333333</v>
      </c>
      <c r="G11">
        <v>8.9333333333333336</v>
      </c>
    </row>
    <row r="12" spans="1:17" x14ac:dyDescent="0.4">
      <c r="A12" t="s">
        <v>12</v>
      </c>
      <c r="B12">
        <v>16.933333333333334</v>
      </c>
      <c r="C12">
        <v>15</v>
      </c>
      <c r="E12" t="s">
        <v>12</v>
      </c>
      <c r="F12">
        <v>17.733333333333334</v>
      </c>
      <c r="G12">
        <v>7</v>
      </c>
    </row>
    <row r="13" spans="1:17" x14ac:dyDescent="0.4">
      <c r="A13" t="s">
        <v>13</v>
      </c>
      <c r="B13">
        <v>26.2</v>
      </c>
      <c r="C13">
        <v>19.399999999999999</v>
      </c>
      <c r="E13" t="s">
        <v>13</v>
      </c>
      <c r="F13">
        <v>24.066666666666666</v>
      </c>
      <c r="G13">
        <v>11.866666666666667</v>
      </c>
    </row>
    <row r="15" spans="1:17" x14ac:dyDescent="0.4">
      <c r="A15" t="s">
        <v>14</v>
      </c>
      <c r="B15" t="s">
        <v>14</v>
      </c>
      <c r="C15" t="s">
        <v>14</v>
      </c>
      <c r="F15" t="s">
        <v>3</v>
      </c>
      <c r="G15" t="s">
        <v>6</v>
      </c>
      <c r="L15" t="s">
        <v>14</v>
      </c>
      <c r="M15" t="s">
        <v>14</v>
      </c>
      <c r="N15" t="s">
        <v>14</v>
      </c>
      <c r="Q15" t="s">
        <v>3</v>
      </c>
    </row>
    <row r="16" spans="1:17" x14ac:dyDescent="0.4">
      <c r="A16" t="s">
        <v>2</v>
      </c>
      <c r="B16" t="s">
        <v>4</v>
      </c>
      <c r="C16" t="s">
        <v>5</v>
      </c>
      <c r="E16" t="s">
        <v>15</v>
      </c>
      <c r="F16">
        <f>TTEST(B7:B13,C7:C13,2,1)</f>
        <v>0.26020661761213032</v>
      </c>
      <c r="G16">
        <f>TTEST(F7:F13,G7:G13,2,1)</f>
        <v>6.1185700877472819E-3</v>
      </c>
      <c r="L16" t="s">
        <v>2</v>
      </c>
      <c r="M16" t="s">
        <v>4</v>
      </c>
      <c r="N16" t="s">
        <v>5</v>
      </c>
      <c r="P16" t="s">
        <v>15</v>
      </c>
      <c r="Q16">
        <f>TTEST(M7:M13,N7:N13,2,1)</f>
        <v>2.8112969726411832E-2</v>
      </c>
    </row>
    <row r="17" spans="1:18" x14ac:dyDescent="0.4">
      <c r="A17" t="s">
        <v>3</v>
      </c>
      <c r="B17" s="29">
        <f>AVERAGE(B7:B13)</f>
        <v>31.199999999999996</v>
      </c>
      <c r="C17" s="29">
        <f>AVERAGE(C7:C13)</f>
        <v>24.171428571428571</v>
      </c>
      <c r="L17" t="s">
        <v>3</v>
      </c>
      <c r="M17" s="29">
        <f>AVERAGE(M7:M13)/60</f>
        <v>11.016666666666667</v>
      </c>
      <c r="N17" s="29">
        <f>AVERAGE(N7:N13)/60</f>
        <v>5.4375</v>
      </c>
    </row>
    <row r="18" spans="1:18" x14ac:dyDescent="0.4">
      <c r="A18" t="s">
        <v>6</v>
      </c>
      <c r="B18" s="29">
        <f>AVERAGE(F7:F13)</f>
        <v>24.647619047619052</v>
      </c>
      <c r="C18" s="29">
        <f>AVERAGE(G7:G13)</f>
        <v>12.333333333333334</v>
      </c>
      <c r="E18" s="34"/>
      <c r="F18" s="34"/>
      <c r="G18" s="34"/>
      <c r="M18" s="36"/>
      <c r="N18" s="36"/>
      <c r="P18" s="34"/>
      <c r="Q18" s="34"/>
      <c r="R18" s="34"/>
    </row>
    <row r="19" spans="1:18" x14ac:dyDescent="0.4">
      <c r="A19" s="34" t="s">
        <v>103</v>
      </c>
      <c r="B19" s="34" t="s">
        <v>106</v>
      </c>
      <c r="C19" s="34" t="s">
        <v>107</v>
      </c>
      <c r="D19" s="34"/>
      <c r="L19" s="34" t="s">
        <v>103</v>
      </c>
      <c r="M19" s="34" t="s">
        <v>106</v>
      </c>
      <c r="N19" s="34" t="s">
        <v>107</v>
      </c>
      <c r="O19" s="34"/>
    </row>
    <row r="20" spans="1:18" x14ac:dyDescent="0.4">
      <c r="A20" s="34" t="s">
        <v>104</v>
      </c>
      <c r="B20">
        <f>STDEV(B7:B13)/SQRT(COUNT(B7:B13))</f>
        <v>3.6034962446470207</v>
      </c>
      <c r="C20">
        <f>STDEV(C7:C13)/SQRT(COUNT(C7:C13))</f>
        <v>4.5304579383063928</v>
      </c>
      <c r="D20" s="34"/>
      <c r="L20" s="34" t="s">
        <v>104</v>
      </c>
      <c r="M20">
        <f>STDEV(M7:M13)/SQRT(COUNT(M7:M13))/60</f>
        <v>0.60269456670915889</v>
      </c>
      <c r="N20">
        <f>STDEV(N7:N13)/SQRT(COUNT(N7:N13))/60</f>
        <v>0.88585528351606813</v>
      </c>
      <c r="O20" s="34"/>
    </row>
    <row r="21" spans="1:18" x14ac:dyDescent="0.4">
      <c r="A21" s="34" t="s">
        <v>105</v>
      </c>
      <c r="B21">
        <f>STDEV(F7:F13)/SQRT(COUNT(F7:F13))</f>
        <v>2.4138802452164794</v>
      </c>
      <c r="C21">
        <f>STDEV(G7:G13)/SQRT(COUNT(G7:G13))</f>
        <v>2.3046307190790332</v>
      </c>
      <c r="L21" s="34"/>
    </row>
    <row r="27" spans="1:18" x14ac:dyDescent="0.4">
      <c r="A27" s="44" t="s">
        <v>17</v>
      </c>
      <c r="B27" s="44"/>
      <c r="L27" s="44" t="s">
        <v>17</v>
      </c>
      <c r="M27" s="44"/>
    </row>
    <row r="28" spans="1:18" x14ac:dyDescent="0.4">
      <c r="A28" s="44"/>
      <c r="B28" s="44"/>
      <c r="L28" s="44"/>
      <c r="M28" s="44"/>
    </row>
    <row r="29" spans="1:18" x14ac:dyDescent="0.4">
      <c r="A29" t="s">
        <v>18</v>
      </c>
      <c r="E29" t="s">
        <v>18</v>
      </c>
      <c r="L29" t="s">
        <v>18</v>
      </c>
    </row>
    <row r="30" spans="1:18" x14ac:dyDescent="0.4">
      <c r="A30" t="s">
        <v>3</v>
      </c>
      <c r="B30" t="s">
        <v>4</v>
      </c>
      <c r="C30" t="s">
        <v>5</v>
      </c>
      <c r="E30" t="s">
        <v>6</v>
      </c>
      <c r="F30" t="s">
        <v>4</v>
      </c>
      <c r="G30" t="s">
        <v>5</v>
      </c>
      <c r="L30" t="s">
        <v>3</v>
      </c>
      <c r="M30" t="s">
        <v>4</v>
      </c>
      <c r="N30" t="s">
        <v>5</v>
      </c>
    </row>
    <row r="31" spans="1:18" x14ac:dyDescent="0.4">
      <c r="A31" t="s">
        <v>7</v>
      </c>
      <c r="B31">
        <v>15</v>
      </c>
      <c r="C31">
        <v>11</v>
      </c>
      <c r="E31" t="s">
        <v>7</v>
      </c>
      <c r="F31">
        <v>104</v>
      </c>
      <c r="G31">
        <v>77</v>
      </c>
      <c r="L31" t="s">
        <v>7</v>
      </c>
      <c r="M31" s="35">
        <v>17</v>
      </c>
      <c r="N31">
        <v>8</v>
      </c>
    </row>
    <row r="32" spans="1:18" x14ac:dyDescent="0.4">
      <c r="A32" t="s">
        <v>8</v>
      </c>
      <c r="B32">
        <v>20</v>
      </c>
      <c r="C32">
        <v>16</v>
      </c>
      <c r="E32" t="s">
        <v>8</v>
      </c>
      <c r="F32">
        <v>84</v>
      </c>
      <c r="G32">
        <v>33</v>
      </c>
      <c r="L32" t="s">
        <v>8</v>
      </c>
      <c r="M32" s="35">
        <v>9</v>
      </c>
      <c r="N32">
        <v>8</v>
      </c>
    </row>
    <row r="33" spans="1:18" x14ac:dyDescent="0.4">
      <c r="A33" t="s">
        <v>9</v>
      </c>
      <c r="B33">
        <v>19</v>
      </c>
      <c r="C33">
        <v>25</v>
      </c>
      <c r="E33" t="s">
        <v>9</v>
      </c>
      <c r="F33">
        <v>116</v>
      </c>
      <c r="G33">
        <v>40</v>
      </c>
      <c r="L33" t="s">
        <v>9</v>
      </c>
      <c r="M33" s="35">
        <v>18</v>
      </c>
      <c r="N33">
        <v>5</v>
      </c>
    </row>
    <row r="34" spans="1:18" x14ac:dyDescent="0.4">
      <c r="A34" t="s">
        <v>10</v>
      </c>
      <c r="B34">
        <v>14</v>
      </c>
      <c r="C34">
        <v>28</v>
      </c>
      <c r="E34" t="s">
        <v>10</v>
      </c>
      <c r="F34">
        <v>122</v>
      </c>
      <c r="G34">
        <v>28</v>
      </c>
      <c r="L34" t="s">
        <v>10</v>
      </c>
      <c r="M34" s="35">
        <v>15</v>
      </c>
      <c r="N34">
        <v>12</v>
      </c>
    </row>
    <row r="35" spans="1:18" x14ac:dyDescent="0.4">
      <c r="A35" t="s">
        <v>11</v>
      </c>
      <c r="B35">
        <v>27</v>
      </c>
      <c r="C35">
        <v>5</v>
      </c>
      <c r="E35" t="s">
        <v>11</v>
      </c>
      <c r="F35">
        <v>92</v>
      </c>
      <c r="G35">
        <v>31</v>
      </c>
    </row>
    <row r="36" spans="1:18" x14ac:dyDescent="0.4">
      <c r="A36" t="s">
        <v>12</v>
      </c>
      <c r="B36">
        <v>12</v>
      </c>
      <c r="C36">
        <v>9</v>
      </c>
      <c r="E36" t="s">
        <v>12</v>
      </c>
      <c r="F36">
        <v>75</v>
      </c>
      <c r="G36">
        <v>25</v>
      </c>
    </row>
    <row r="37" spans="1:18" x14ac:dyDescent="0.4">
      <c r="A37" t="s">
        <v>13</v>
      </c>
      <c r="B37">
        <v>11</v>
      </c>
      <c r="C37">
        <v>15</v>
      </c>
      <c r="E37" t="s">
        <v>13</v>
      </c>
      <c r="F37">
        <v>98</v>
      </c>
      <c r="G37">
        <v>44</v>
      </c>
    </row>
    <row r="39" spans="1:18" x14ac:dyDescent="0.4">
      <c r="A39" t="s">
        <v>14</v>
      </c>
      <c r="B39" t="s">
        <v>14</v>
      </c>
      <c r="C39" t="s">
        <v>14</v>
      </c>
      <c r="F39" t="s">
        <v>3</v>
      </c>
      <c r="G39" t="s">
        <v>6</v>
      </c>
      <c r="L39" t="s">
        <v>14</v>
      </c>
      <c r="M39" t="s">
        <v>14</v>
      </c>
      <c r="N39" t="s">
        <v>14</v>
      </c>
      <c r="Q39" t="s">
        <v>3</v>
      </c>
    </row>
    <row r="40" spans="1:18" x14ac:dyDescent="0.4">
      <c r="A40" t="s">
        <v>18</v>
      </c>
      <c r="B40" t="s">
        <v>4</v>
      </c>
      <c r="C40" t="s">
        <v>5</v>
      </c>
      <c r="E40" t="s">
        <v>15</v>
      </c>
      <c r="F40">
        <f>TTEST(B31:B37,C31:C37,2,1)</f>
        <v>0.77287298847859498</v>
      </c>
      <c r="G40">
        <f>TTEST(F31:F37,G31:G37,2,1)</f>
        <v>3.2647324889913836E-4</v>
      </c>
      <c r="L40" t="s">
        <v>18</v>
      </c>
      <c r="M40" t="s">
        <v>4</v>
      </c>
      <c r="N40" t="s">
        <v>5</v>
      </c>
      <c r="P40" t="s">
        <v>15</v>
      </c>
      <c r="Q40">
        <f>TTEST(M31:M37,N31:N37,2,1)</f>
        <v>9.9365037350037655E-2</v>
      </c>
    </row>
    <row r="41" spans="1:18" x14ac:dyDescent="0.4">
      <c r="A41" t="s">
        <v>3</v>
      </c>
      <c r="B41" s="29">
        <f>AVERAGE(B31:B37)</f>
        <v>16.857142857142858</v>
      </c>
      <c r="C41" s="29">
        <f>AVERAGE(C31:C37)</f>
        <v>15.571428571428571</v>
      </c>
      <c r="L41" t="s">
        <v>3</v>
      </c>
      <c r="M41" s="29">
        <f>AVERAGE(M31:M37)</f>
        <v>14.75</v>
      </c>
      <c r="N41" s="29">
        <f>AVERAGE(N31:N37)</f>
        <v>8.25</v>
      </c>
    </row>
    <row r="42" spans="1:18" x14ac:dyDescent="0.4">
      <c r="A42" t="s">
        <v>6</v>
      </c>
      <c r="B42" s="29">
        <f>AVERAGE(F31:F37)</f>
        <v>98.714285714285708</v>
      </c>
      <c r="C42" s="29">
        <f>AVERAGE(G31:G37)</f>
        <v>39.714285714285715</v>
      </c>
      <c r="E42" s="34"/>
      <c r="F42" s="34"/>
      <c r="G42" s="34"/>
      <c r="M42" s="36"/>
      <c r="N42" s="36"/>
      <c r="P42" s="34"/>
      <c r="Q42" s="34"/>
      <c r="R42" s="34"/>
    </row>
    <row r="43" spans="1:18" x14ac:dyDescent="0.4">
      <c r="A43" s="34" t="s">
        <v>103</v>
      </c>
      <c r="B43" s="34" t="s">
        <v>106</v>
      </c>
      <c r="C43" s="34" t="s">
        <v>107</v>
      </c>
      <c r="D43" s="34"/>
      <c r="L43" s="34" t="s">
        <v>103</v>
      </c>
      <c r="M43" s="34" t="s">
        <v>106</v>
      </c>
      <c r="N43" s="34" t="s">
        <v>107</v>
      </c>
      <c r="O43" s="34"/>
    </row>
    <row r="44" spans="1:18" x14ac:dyDescent="0.4">
      <c r="A44" s="34" t="s">
        <v>104</v>
      </c>
      <c r="B44">
        <f>STDEV(B31:B37)/SQRT(COUNT(B31:B37))</f>
        <v>2.1092604371762</v>
      </c>
      <c r="C44">
        <f>STDEV(C31:C37)/SQRT(COUNT(C31:C37))</f>
        <v>3.1612018725338578</v>
      </c>
      <c r="D44" s="34"/>
      <c r="L44" s="34" t="s">
        <v>104</v>
      </c>
      <c r="M44">
        <f>STDEV(M31:M37)/SQRT(COUNT(M31:M37))</f>
        <v>2.0155644370746373</v>
      </c>
      <c r="N44">
        <f>STDEV(N31:N37)/SQRT(COUNT(N31:N37))</f>
        <v>1.4361406616345072</v>
      </c>
      <c r="O44" s="34"/>
    </row>
    <row r="45" spans="1:18" x14ac:dyDescent="0.4">
      <c r="A45" s="34" t="s">
        <v>105</v>
      </c>
      <c r="B45">
        <f>STDEV(F31:F37)/SQRT(COUNT(F31:F37))</f>
        <v>6.3497817199614284</v>
      </c>
      <c r="C45">
        <f>STDEV(G31:G37)/SQRT(COUNT(G31:G37))</f>
        <v>6.6965317452369293</v>
      </c>
      <c r="L45" s="34"/>
    </row>
    <row r="51" spans="1:17" x14ac:dyDescent="0.4">
      <c r="A51" s="44" t="s">
        <v>20</v>
      </c>
      <c r="B51" s="44"/>
      <c r="L51" s="44" t="s">
        <v>20</v>
      </c>
      <c r="M51" s="44"/>
    </row>
    <row r="52" spans="1:17" x14ac:dyDescent="0.4">
      <c r="A52" s="44"/>
      <c r="B52" s="44"/>
      <c r="L52" s="44"/>
      <c r="M52" s="44"/>
    </row>
    <row r="53" spans="1:17" x14ac:dyDescent="0.4">
      <c r="A53" t="s">
        <v>19</v>
      </c>
      <c r="E53" t="s">
        <v>19</v>
      </c>
      <c r="L53" t="s">
        <v>19</v>
      </c>
    </row>
    <row r="54" spans="1:17" x14ac:dyDescent="0.4">
      <c r="A54" t="s">
        <v>3</v>
      </c>
      <c r="B54" t="s">
        <v>4</v>
      </c>
      <c r="C54" t="s">
        <v>5</v>
      </c>
      <c r="E54" s="34" t="s">
        <v>105</v>
      </c>
      <c r="F54" t="s">
        <v>4</v>
      </c>
      <c r="G54" t="s">
        <v>5</v>
      </c>
      <c r="L54" t="s">
        <v>3</v>
      </c>
      <c r="M54" t="s">
        <v>4</v>
      </c>
      <c r="N54" t="s">
        <v>5</v>
      </c>
    </row>
    <row r="55" spans="1:17" x14ac:dyDescent="0.4">
      <c r="A55" t="s">
        <v>7</v>
      </c>
      <c r="B55" s="35">
        <v>143</v>
      </c>
      <c r="C55">
        <v>114</v>
      </c>
      <c r="E55" t="s">
        <v>7</v>
      </c>
      <c r="F55">
        <v>15</v>
      </c>
      <c r="G55">
        <v>19</v>
      </c>
      <c r="L55" t="s">
        <v>7</v>
      </c>
      <c r="M55" s="35">
        <v>76</v>
      </c>
      <c r="N55" s="35">
        <v>32</v>
      </c>
    </row>
    <row r="56" spans="1:17" x14ac:dyDescent="0.4">
      <c r="A56" t="s">
        <v>8</v>
      </c>
      <c r="B56" s="35">
        <v>84</v>
      </c>
      <c r="C56">
        <v>95</v>
      </c>
      <c r="E56" t="s">
        <v>8</v>
      </c>
      <c r="F56">
        <v>12</v>
      </c>
      <c r="G56">
        <v>23</v>
      </c>
      <c r="L56" t="s">
        <v>8</v>
      </c>
      <c r="M56" s="35">
        <v>45</v>
      </c>
      <c r="N56" s="35">
        <v>46</v>
      </c>
    </row>
    <row r="57" spans="1:17" x14ac:dyDescent="0.4">
      <c r="A57" t="s">
        <v>9</v>
      </c>
      <c r="B57" s="35">
        <v>127</v>
      </c>
      <c r="C57">
        <v>101</v>
      </c>
      <c r="E57" t="s">
        <v>9</v>
      </c>
      <c r="F57">
        <v>18</v>
      </c>
      <c r="G57">
        <v>18</v>
      </c>
      <c r="L57" t="s">
        <v>9</v>
      </c>
      <c r="M57" s="35">
        <v>45</v>
      </c>
      <c r="N57" s="35">
        <v>39</v>
      </c>
    </row>
    <row r="58" spans="1:17" x14ac:dyDescent="0.4">
      <c r="A58" t="s">
        <v>10</v>
      </c>
      <c r="B58" s="35">
        <v>113</v>
      </c>
      <c r="C58">
        <v>83</v>
      </c>
      <c r="E58" t="s">
        <v>10</v>
      </c>
      <c r="F58">
        <v>14</v>
      </c>
      <c r="G58">
        <v>17</v>
      </c>
      <c r="L58" t="s">
        <v>10</v>
      </c>
      <c r="M58" s="35">
        <v>47</v>
      </c>
      <c r="N58" s="35">
        <v>83</v>
      </c>
    </row>
    <row r="59" spans="1:17" x14ac:dyDescent="0.4">
      <c r="A59" t="s">
        <v>11</v>
      </c>
      <c r="B59" s="35">
        <v>98</v>
      </c>
      <c r="C59">
        <v>104</v>
      </c>
      <c r="E59" t="s">
        <v>11</v>
      </c>
      <c r="F59">
        <v>14</v>
      </c>
      <c r="G59">
        <v>17</v>
      </c>
    </row>
    <row r="60" spans="1:17" x14ac:dyDescent="0.4">
      <c r="A60" t="s">
        <v>12</v>
      </c>
      <c r="B60" s="35">
        <v>84</v>
      </c>
      <c r="C60">
        <v>100</v>
      </c>
      <c r="E60" t="s">
        <v>12</v>
      </c>
      <c r="F60">
        <v>14</v>
      </c>
      <c r="G60">
        <v>16</v>
      </c>
    </row>
    <row r="61" spans="1:17" x14ac:dyDescent="0.4">
      <c r="A61" t="s">
        <v>13</v>
      </c>
      <c r="B61" s="35">
        <v>142</v>
      </c>
      <c r="C61">
        <v>77</v>
      </c>
      <c r="E61" t="s">
        <v>13</v>
      </c>
      <c r="F61">
        <v>14</v>
      </c>
      <c r="G61">
        <v>16</v>
      </c>
    </row>
    <row r="63" spans="1:17" x14ac:dyDescent="0.4">
      <c r="A63" t="s">
        <v>14</v>
      </c>
      <c r="B63" t="s">
        <v>14</v>
      </c>
      <c r="C63" t="s">
        <v>14</v>
      </c>
      <c r="F63" t="s">
        <v>3</v>
      </c>
      <c r="G63" t="s">
        <v>6</v>
      </c>
      <c r="L63" t="s">
        <v>14</v>
      </c>
      <c r="M63" t="s">
        <v>14</v>
      </c>
      <c r="N63" t="s">
        <v>14</v>
      </c>
      <c r="Q63" t="s">
        <v>3</v>
      </c>
    </row>
    <row r="64" spans="1:17" x14ac:dyDescent="0.4">
      <c r="A64" t="s">
        <v>18</v>
      </c>
      <c r="B64" t="s">
        <v>4</v>
      </c>
      <c r="C64" t="s">
        <v>5</v>
      </c>
      <c r="E64" t="s">
        <v>15</v>
      </c>
      <c r="F64">
        <f>TTEST(B55:B61,C55:C61,2,1)</f>
        <v>0.18008684493839561</v>
      </c>
      <c r="G64">
        <f>TTEST(F55:F61,G55:G61,2,1)</f>
        <v>3.577445702153529E-2</v>
      </c>
      <c r="L64" t="s">
        <v>18</v>
      </c>
      <c r="M64" t="s">
        <v>4</v>
      </c>
      <c r="N64" t="s">
        <v>5</v>
      </c>
      <c r="P64" t="s">
        <v>15</v>
      </c>
      <c r="Q64">
        <f>TTEST(M55:M61,N55:N61,2,1)</f>
        <v>0.85556325998630878</v>
      </c>
    </row>
    <row r="65" spans="1:18" x14ac:dyDescent="0.4">
      <c r="A65" t="s">
        <v>3</v>
      </c>
      <c r="B65" s="29">
        <f>AVERAGE(B55:B61)</f>
        <v>113</v>
      </c>
      <c r="C65" s="29">
        <f>AVERAGE(C55:C61)</f>
        <v>96.285714285714292</v>
      </c>
      <c r="L65" t="s">
        <v>3</v>
      </c>
      <c r="M65" s="29">
        <f>AVERAGE(M55:M61)</f>
        <v>53.25</v>
      </c>
      <c r="N65" s="29">
        <f>AVERAGE(N55:N61)</f>
        <v>50</v>
      </c>
    </row>
    <row r="66" spans="1:18" x14ac:dyDescent="0.4">
      <c r="A66" t="s">
        <v>6</v>
      </c>
      <c r="B66" s="29">
        <f>AVERAGE(F55:F61)</f>
        <v>14.428571428571429</v>
      </c>
      <c r="C66" s="29">
        <f>AVERAGE(G55:G61)</f>
        <v>18</v>
      </c>
      <c r="E66" s="34"/>
      <c r="F66" s="34"/>
      <c r="G66" s="34"/>
      <c r="M66" s="36"/>
      <c r="N66" s="36"/>
      <c r="P66" s="34"/>
      <c r="Q66" s="34"/>
      <c r="R66" s="34"/>
    </row>
    <row r="67" spans="1:18" x14ac:dyDescent="0.4">
      <c r="A67" s="34" t="s">
        <v>103</v>
      </c>
      <c r="B67" s="34" t="s">
        <v>106</v>
      </c>
      <c r="C67" s="34" t="s">
        <v>107</v>
      </c>
      <c r="D67" s="34"/>
      <c r="L67" s="34" t="s">
        <v>103</v>
      </c>
      <c r="M67" s="34" t="s">
        <v>106</v>
      </c>
      <c r="N67" s="34" t="s">
        <v>107</v>
      </c>
      <c r="O67" s="34"/>
    </row>
    <row r="68" spans="1:18" x14ac:dyDescent="0.4">
      <c r="A68" s="34" t="s">
        <v>104</v>
      </c>
      <c r="B68">
        <f>STDEV(B55:B61)/SQRT(COUNT(B55:B61))</f>
        <v>9.5668076976496987</v>
      </c>
      <c r="C68">
        <f>STDEV(C55:C61)/SQRT(COUNT(C55:C61))</f>
        <v>4.7794913343331844</v>
      </c>
      <c r="D68" s="34"/>
      <c r="L68" s="34" t="s">
        <v>104</v>
      </c>
      <c r="M68">
        <f>STDEV(M55:M61)/SQRT(COUNT(M55:M61))</f>
        <v>7.5979712204421164</v>
      </c>
      <c r="N68">
        <f>STDEV(N55:N61)/SQRT(COUNT(N55:N61))</f>
        <v>11.36515141415488</v>
      </c>
      <c r="O68" s="34"/>
    </row>
    <row r="69" spans="1:18" x14ac:dyDescent="0.4">
      <c r="A69" s="34" t="s">
        <v>105</v>
      </c>
      <c r="B69">
        <f>STDEV(F55:F61)/SQRT(COUNT(F55:F61))</f>
        <v>0.68511878904467538</v>
      </c>
      <c r="C69">
        <f>STDEV(G55:G61)/SQRT(COUNT(G55:G61))</f>
        <v>0.92582009977255131</v>
      </c>
    </row>
  </sheetData>
  <mergeCells count="6">
    <mergeCell ref="A3:B4"/>
    <mergeCell ref="A27:B28"/>
    <mergeCell ref="A51:B52"/>
    <mergeCell ref="L3:M4"/>
    <mergeCell ref="L27:M28"/>
    <mergeCell ref="L51:M52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70EBE-0A7C-4A80-953C-B5096BC0E2D5}">
  <dimension ref="B2:AC84"/>
  <sheetViews>
    <sheetView tabSelected="1" topLeftCell="A52" zoomScale="70" zoomScaleNormal="70" workbookViewId="0">
      <selection activeCell="V52" sqref="V52"/>
    </sheetView>
  </sheetViews>
  <sheetFormatPr defaultRowHeight="18.75" x14ac:dyDescent="0.4"/>
  <cols>
    <col min="17" max="17" width="9" customWidth="1"/>
  </cols>
  <sheetData>
    <row r="2" spans="2:20" ht="19.5" thickBot="1" x14ac:dyDescent="0.45"/>
    <row r="3" spans="2:20" x14ac:dyDescent="0.4">
      <c r="E3" s="14"/>
      <c r="F3" s="13"/>
      <c r="G3" s="13" t="s">
        <v>29</v>
      </c>
      <c r="H3" s="32"/>
      <c r="I3" s="14"/>
      <c r="J3" s="13"/>
      <c r="K3" s="13" t="s">
        <v>28</v>
      </c>
      <c r="L3" s="32"/>
      <c r="M3" s="14"/>
      <c r="N3" s="13"/>
      <c r="O3" s="13" t="s">
        <v>27</v>
      </c>
      <c r="P3" s="32"/>
      <c r="Q3" s="14"/>
      <c r="R3" s="13"/>
      <c r="S3" s="13" t="s">
        <v>26</v>
      </c>
      <c r="T3" s="32"/>
    </row>
    <row r="4" spans="2:20" x14ac:dyDescent="0.4">
      <c r="E4" s="11"/>
      <c r="F4" s="1"/>
      <c r="G4" s="1" t="s">
        <v>6</v>
      </c>
      <c r="H4" s="10" t="s">
        <v>40</v>
      </c>
      <c r="I4" s="11"/>
      <c r="J4" s="1"/>
      <c r="K4" s="1" t="s">
        <v>6</v>
      </c>
      <c r="L4" s="10" t="s">
        <v>40</v>
      </c>
      <c r="M4" s="11"/>
      <c r="N4" s="1"/>
      <c r="O4" s="1" t="s">
        <v>6</v>
      </c>
      <c r="P4" s="10" t="s">
        <v>40</v>
      </c>
      <c r="Q4" s="11"/>
      <c r="R4" s="1"/>
      <c r="S4" s="1" t="s">
        <v>6</v>
      </c>
      <c r="T4" s="10" t="s">
        <v>40</v>
      </c>
    </row>
    <row r="5" spans="2:20" x14ac:dyDescent="0.4">
      <c r="E5" s="11" t="s">
        <v>87</v>
      </c>
      <c r="F5" s="1" t="s">
        <v>86</v>
      </c>
      <c r="G5" s="1">
        <v>16</v>
      </c>
      <c r="H5" s="10">
        <v>2</v>
      </c>
      <c r="I5" s="11" t="s">
        <v>87</v>
      </c>
      <c r="J5" s="1" t="s">
        <v>86</v>
      </c>
      <c r="K5" s="1">
        <v>1</v>
      </c>
      <c r="L5" s="10">
        <v>0</v>
      </c>
      <c r="M5" s="11" t="s">
        <v>87</v>
      </c>
      <c r="N5" s="1" t="s">
        <v>86</v>
      </c>
      <c r="O5" s="1">
        <v>4</v>
      </c>
      <c r="P5" s="10">
        <v>13</v>
      </c>
      <c r="Q5" s="11" t="s">
        <v>87</v>
      </c>
      <c r="R5" s="1" t="s">
        <v>86</v>
      </c>
      <c r="S5" s="1">
        <v>5</v>
      </c>
      <c r="T5" s="10">
        <v>5</v>
      </c>
    </row>
    <row r="6" spans="2:20" x14ac:dyDescent="0.4">
      <c r="E6" s="11"/>
      <c r="F6" s="1" t="s">
        <v>85</v>
      </c>
      <c r="G6" s="1">
        <v>0</v>
      </c>
      <c r="H6" s="10">
        <v>1</v>
      </c>
      <c r="I6" s="11"/>
      <c r="J6" s="1" t="s">
        <v>85</v>
      </c>
      <c r="K6" s="1">
        <v>1</v>
      </c>
      <c r="L6" s="10">
        <v>0</v>
      </c>
      <c r="M6" s="11"/>
      <c r="N6" s="1" t="s">
        <v>85</v>
      </c>
      <c r="O6" s="1">
        <v>0</v>
      </c>
      <c r="P6" s="10">
        <v>0</v>
      </c>
      <c r="Q6" s="11"/>
      <c r="R6" s="1" t="s">
        <v>85</v>
      </c>
      <c r="S6" s="1">
        <v>0</v>
      </c>
      <c r="T6" s="10">
        <v>0</v>
      </c>
    </row>
    <row r="7" spans="2:20" x14ac:dyDescent="0.4">
      <c r="B7" s="47" t="s">
        <v>54</v>
      </c>
      <c r="C7" s="47"/>
      <c r="E7" s="11"/>
      <c r="F7" s="1" t="s">
        <v>84</v>
      </c>
      <c r="G7" s="1">
        <v>10</v>
      </c>
      <c r="H7" s="10">
        <v>1</v>
      </c>
      <c r="I7" s="11"/>
      <c r="J7" s="1" t="s">
        <v>84</v>
      </c>
      <c r="K7" s="1">
        <v>1</v>
      </c>
      <c r="L7" s="10">
        <v>0</v>
      </c>
      <c r="M7" s="11"/>
      <c r="N7" s="1" t="s">
        <v>84</v>
      </c>
      <c r="O7" s="1">
        <v>1</v>
      </c>
      <c r="P7" s="10">
        <v>2</v>
      </c>
      <c r="Q7" s="11"/>
      <c r="R7" s="1" t="s">
        <v>84</v>
      </c>
      <c r="S7" s="1">
        <v>1</v>
      </c>
      <c r="T7" s="10">
        <v>4</v>
      </c>
    </row>
    <row r="8" spans="2:20" x14ac:dyDescent="0.4">
      <c r="B8" s="47"/>
      <c r="C8" s="47"/>
      <c r="E8" s="11" t="s">
        <v>83</v>
      </c>
      <c r="F8" s="1" t="s">
        <v>82</v>
      </c>
      <c r="G8" s="33">
        <v>66</v>
      </c>
      <c r="H8" s="10">
        <v>8</v>
      </c>
      <c r="I8" s="11" t="s">
        <v>83</v>
      </c>
      <c r="J8" s="1" t="s">
        <v>82</v>
      </c>
      <c r="K8" s="33">
        <v>51</v>
      </c>
      <c r="L8" s="10">
        <v>15</v>
      </c>
      <c r="M8" s="11" t="s">
        <v>83</v>
      </c>
      <c r="N8" s="1" t="s">
        <v>82</v>
      </c>
      <c r="O8" s="33">
        <v>65</v>
      </c>
      <c r="P8" s="10">
        <v>3</v>
      </c>
      <c r="Q8" s="11" t="s">
        <v>83</v>
      </c>
      <c r="R8" s="1" t="s">
        <v>82</v>
      </c>
      <c r="S8" s="33">
        <v>41</v>
      </c>
      <c r="T8" s="10">
        <v>7</v>
      </c>
    </row>
    <row r="9" spans="2:20" x14ac:dyDescent="0.4">
      <c r="B9" s="47"/>
      <c r="C9" s="47"/>
      <c r="E9" s="11"/>
      <c r="F9" s="1" t="s">
        <v>81</v>
      </c>
      <c r="G9" s="33">
        <v>34</v>
      </c>
      <c r="H9" s="10">
        <v>4</v>
      </c>
      <c r="I9" s="11"/>
      <c r="J9" s="1" t="s">
        <v>81</v>
      </c>
      <c r="K9" s="33">
        <v>44</v>
      </c>
      <c r="L9" s="10">
        <v>17</v>
      </c>
      <c r="M9" s="11"/>
      <c r="N9" s="1" t="s">
        <v>81</v>
      </c>
      <c r="O9" s="33">
        <v>53</v>
      </c>
      <c r="P9" s="10">
        <v>7</v>
      </c>
      <c r="Q9" s="11"/>
      <c r="R9" s="1" t="s">
        <v>81</v>
      </c>
      <c r="S9" s="33">
        <v>65</v>
      </c>
      <c r="T9" s="10">
        <v>11</v>
      </c>
    </row>
    <row r="10" spans="2:20" x14ac:dyDescent="0.4">
      <c r="B10" s="47"/>
      <c r="C10" s="47"/>
      <c r="E10" s="11" t="s">
        <v>80</v>
      </c>
      <c r="F10" s="1"/>
      <c r="G10" s="33">
        <v>15</v>
      </c>
      <c r="H10" s="10">
        <v>0</v>
      </c>
      <c r="I10" s="11" t="s">
        <v>80</v>
      </c>
      <c r="J10" s="1"/>
      <c r="K10" s="33">
        <v>2</v>
      </c>
      <c r="L10" s="10">
        <v>2</v>
      </c>
      <c r="M10" s="11" t="s">
        <v>80</v>
      </c>
      <c r="N10" s="1"/>
      <c r="O10" s="33">
        <v>1</v>
      </c>
      <c r="P10" s="10">
        <v>1</v>
      </c>
      <c r="Q10" s="11" t="s">
        <v>80</v>
      </c>
      <c r="R10" s="1"/>
      <c r="S10" s="33">
        <v>4</v>
      </c>
      <c r="T10" s="10">
        <v>1</v>
      </c>
    </row>
    <row r="11" spans="2:20" x14ac:dyDescent="0.4">
      <c r="B11" s="47"/>
      <c r="C11" s="47"/>
      <c r="E11" s="11" t="s">
        <v>79</v>
      </c>
      <c r="F11" s="1"/>
      <c r="G11" s="33">
        <v>1</v>
      </c>
      <c r="H11" s="10">
        <v>1</v>
      </c>
      <c r="I11" s="11" t="s">
        <v>79</v>
      </c>
      <c r="J11" s="1"/>
      <c r="K11" s="33">
        <v>0</v>
      </c>
      <c r="L11" s="10">
        <v>0</v>
      </c>
      <c r="M11" s="11" t="s">
        <v>79</v>
      </c>
      <c r="N11" s="1"/>
      <c r="O11" s="33">
        <v>1</v>
      </c>
      <c r="P11" s="10">
        <v>0</v>
      </c>
      <c r="Q11" s="11" t="s">
        <v>79</v>
      </c>
      <c r="R11" s="1"/>
      <c r="S11" s="33">
        <v>0</v>
      </c>
      <c r="T11" s="10">
        <v>1</v>
      </c>
    </row>
    <row r="12" spans="2:20" x14ac:dyDescent="0.4">
      <c r="B12" s="47"/>
      <c r="C12" s="47"/>
      <c r="E12" s="11" t="s">
        <v>78</v>
      </c>
      <c r="F12" s="1"/>
      <c r="G12" s="33">
        <v>20</v>
      </c>
      <c r="H12" s="10">
        <v>2</v>
      </c>
      <c r="I12" s="11" t="s">
        <v>78</v>
      </c>
      <c r="J12" s="1"/>
      <c r="K12" s="33">
        <v>4</v>
      </c>
      <c r="L12" s="10">
        <v>1</v>
      </c>
      <c r="M12" s="11" t="s">
        <v>78</v>
      </c>
      <c r="N12" s="1"/>
      <c r="O12" s="33">
        <v>12</v>
      </c>
      <c r="P12" s="10">
        <v>11</v>
      </c>
      <c r="Q12" s="11" t="s">
        <v>78</v>
      </c>
      <c r="R12" s="1"/>
      <c r="S12" s="33">
        <v>19</v>
      </c>
      <c r="T12" s="10">
        <v>8</v>
      </c>
    </row>
    <row r="13" spans="2:20" x14ac:dyDescent="0.4">
      <c r="B13" s="47"/>
      <c r="C13" s="47"/>
      <c r="E13" s="11" t="s">
        <v>77</v>
      </c>
      <c r="F13" s="1" t="s">
        <v>76</v>
      </c>
      <c r="G13" s="33">
        <v>7</v>
      </c>
      <c r="H13" s="10">
        <v>0</v>
      </c>
      <c r="I13" s="11" t="s">
        <v>77</v>
      </c>
      <c r="J13" s="1" t="s">
        <v>76</v>
      </c>
      <c r="K13" s="33">
        <v>3</v>
      </c>
      <c r="L13" s="10">
        <v>0</v>
      </c>
      <c r="M13" s="11" t="s">
        <v>77</v>
      </c>
      <c r="N13" s="1" t="s">
        <v>76</v>
      </c>
      <c r="O13" s="33">
        <v>4</v>
      </c>
      <c r="P13" s="10">
        <v>3</v>
      </c>
      <c r="Q13" s="11" t="s">
        <v>77</v>
      </c>
      <c r="R13" s="1" t="s">
        <v>76</v>
      </c>
      <c r="S13" s="33">
        <v>0</v>
      </c>
      <c r="T13" s="10">
        <v>0</v>
      </c>
    </row>
    <row r="14" spans="2:20" x14ac:dyDescent="0.4">
      <c r="B14" s="47"/>
      <c r="C14" s="47"/>
      <c r="E14" s="11"/>
      <c r="F14" s="1" t="s">
        <v>75</v>
      </c>
      <c r="G14" s="33">
        <v>0</v>
      </c>
      <c r="H14" s="10">
        <v>1</v>
      </c>
      <c r="I14" s="11"/>
      <c r="J14" s="1" t="s">
        <v>75</v>
      </c>
      <c r="K14" s="33">
        <v>0</v>
      </c>
      <c r="L14" s="10">
        <v>2</v>
      </c>
      <c r="M14" s="11"/>
      <c r="N14" s="1" t="s">
        <v>75</v>
      </c>
      <c r="O14" s="33">
        <v>2</v>
      </c>
      <c r="P14" s="10">
        <v>2</v>
      </c>
      <c r="Q14" s="11"/>
      <c r="R14" s="1" t="s">
        <v>75</v>
      </c>
      <c r="S14" s="33">
        <v>2</v>
      </c>
      <c r="T14" s="10">
        <v>1</v>
      </c>
    </row>
    <row r="15" spans="2:20" ht="19.5" thickBot="1" x14ac:dyDescent="0.45">
      <c r="B15" s="47"/>
      <c r="C15" s="47"/>
      <c r="E15" s="9"/>
      <c r="F15" s="8" t="s">
        <v>74</v>
      </c>
      <c r="G15" s="8"/>
      <c r="H15" s="7"/>
      <c r="I15" s="9"/>
      <c r="J15" s="8" t="s">
        <v>74</v>
      </c>
      <c r="K15" s="8"/>
      <c r="L15" s="7"/>
      <c r="M15" s="9"/>
      <c r="N15" s="8" t="s">
        <v>74</v>
      </c>
      <c r="O15" s="8"/>
      <c r="P15" s="7"/>
      <c r="Q15" s="9"/>
      <c r="R15" s="8" t="s">
        <v>74</v>
      </c>
      <c r="S15" s="8"/>
      <c r="T15" s="7"/>
    </row>
    <row r="16" spans="2:20" x14ac:dyDescent="0.4">
      <c r="B16" s="47"/>
      <c r="C16" s="47"/>
      <c r="E16" s="14"/>
      <c r="F16" s="13"/>
      <c r="G16" s="1" t="s">
        <v>25</v>
      </c>
      <c r="H16" s="32"/>
      <c r="I16" s="14"/>
      <c r="J16" s="13"/>
      <c r="K16" s="1" t="s">
        <v>24</v>
      </c>
      <c r="L16" s="32"/>
      <c r="M16" s="14"/>
      <c r="N16" s="13"/>
      <c r="O16" s="1" t="s">
        <v>23</v>
      </c>
      <c r="P16" s="32"/>
      <c r="Q16" s="14"/>
      <c r="R16" s="13"/>
      <c r="S16" s="45"/>
      <c r="T16" s="46"/>
    </row>
    <row r="17" spans="2:20" x14ac:dyDescent="0.4">
      <c r="B17" s="47"/>
      <c r="C17" s="47"/>
      <c r="E17" s="11"/>
      <c r="F17" s="1"/>
      <c r="G17" s="1" t="s">
        <v>6</v>
      </c>
      <c r="H17" s="10" t="s">
        <v>40</v>
      </c>
      <c r="I17" s="11"/>
      <c r="J17" s="1"/>
      <c r="K17" s="1" t="s">
        <v>6</v>
      </c>
      <c r="L17" s="10" t="s">
        <v>40</v>
      </c>
      <c r="M17" s="11"/>
      <c r="N17" s="1"/>
      <c r="O17" s="1" t="s">
        <v>6</v>
      </c>
      <c r="P17" s="10" t="s">
        <v>40</v>
      </c>
      <c r="Q17" s="11"/>
      <c r="R17" s="1"/>
      <c r="S17" s="1" t="s">
        <v>6</v>
      </c>
      <c r="T17" s="10" t="s">
        <v>40</v>
      </c>
    </row>
    <row r="18" spans="2:20" x14ac:dyDescent="0.4">
      <c r="B18" s="47"/>
      <c r="C18" s="47"/>
      <c r="E18" s="11" t="s">
        <v>87</v>
      </c>
      <c r="F18" s="1" t="s">
        <v>86</v>
      </c>
      <c r="G18" s="1">
        <v>0</v>
      </c>
      <c r="H18" s="10">
        <v>0</v>
      </c>
      <c r="I18" s="11" t="s">
        <v>87</v>
      </c>
      <c r="J18" s="1" t="s">
        <v>86</v>
      </c>
      <c r="K18" s="1">
        <v>6</v>
      </c>
      <c r="L18" s="10">
        <v>3</v>
      </c>
      <c r="M18" s="11" t="s">
        <v>87</v>
      </c>
      <c r="N18" s="1" t="s">
        <v>86</v>
      </c>
      <c r="O18" s="1">
        <v>9</v>
      </c>
      <c r="P18" s="10">
        <v>6</v>
      </c>
      <c r="Q18" s="11" t="s">
        <v>87</v>
      </c>
      <c r="R18" s="1" t="s">
        <v>86</v>
      </c>
      <c r="S18" s="1"/>
      <c r="T18" s="10"/>
    </row>
    <row r="19" spans="2:20" x14ac:dyDescent="0.4">
      <c r="B19" s="47"/>
      <c r="C19" s="47"/>
      <c r="E19" s="11"/>
      <c r="F19" s="1" t="s">
        <v>85</v>
      </c>
      <c r="G19" s="1">
        <v>0</v>
      </c>
      <c r="H19" s="10">
        <v>0</v>
      </c>
      <c r="I19" s="11"/>
      <c r="J19" s="1" t="s">
        <v>85</v>
      </c>
      <c r="K19" s="1">
        <v>0</v>
      </c>
      <c r="L19" s="10">
        <v>0</v>
      </c>
      <c r="M19" s="11"/>
      <c r="N19" s="1" t="s">
        <v>85</v>
      </c>
      <c r="O19" s="1">
        <v>0</v>
      </c>
      <c r="P19" s="10">
        <v>0</v>
      </c>
      <c r="Q19" s="11"/>
      <c r="R19" s="1" t="s">
        <v>85</v>
      </c>
      <c r="S19" s="1"/>
      <c r="T19" s="10"/>
    </row>
    <row r="20" spans="2:20" x14ac:dyDescent="0.4">
      <c r="B20" s="47"/>
      <c r="C20" s="47"/>
      <c r="E20" s="11"/>
      <c r="F20" s="1" t="s">
        <v>84</v>
      </c>
      <c r="G20" s="1">
        <v>0</v>
      </c>
      <c r="H20" s="10">
        <v>0</v>
      </c>
      <c r="I20" s="11"/>
      <c r="J20" s="1" t="s">
        <v>84</v>
      </c>
      <c r="K20" s="1">
        <v>3</v>
      </c>
      <c r="L20" s="10">
        <v>2</v>
      </c>
      <c r="M20" s="11"/>
      <c r="N20" s="1" t="s">
        <v>84</v>
      </c>
      <c r="O20" s="1">
        <v>4</v>
      </c>
      <c r="P20" s="10">
        <v>1</v>
      </c>
      <c r="Q20" s="11"/>
      <c r="R20" s="1" t="s">
        <v>84</v>
      </c>
      <c r="S20" s="1"/>
      <c r="T20" s="10"/>
    </row>
    <row r="21" spans="2:20" x14ac:dyDescent="0.4">
      <c r="B21" s="47"/>
      <c r="C21" s="47"/>
      <c r="E21" s="11" t="s">
        <v>83</v>
      </c>
      <c r="F21" s="1" t="s">
        <v>82</v>
      </c>
      <c r="G21" s="33">
        <v>39</v>
      </c>
      <c r="H21" s="10">
        <v>9</v>
      </c>
      <c r="I21" s="11" t="s">
        <v>83</v>
      </c>
      <c r="J21" s="1" t="s">
        <v>82</v>
      </c>
      <c r="K21" s="33">
        <v>29</v>
      </c>
      <c r="L21" s="10">
        <v>2</v>
      </c>
      <c r="M21" s="11" t="s">
        <v>83</v>
      </c>
      <c r="N21" s="1" t="s">
        <v>82</v>
      </c>
      <c r="O21" s="33">
        <v>58</v>
      </c>
      <c r="P21" s="10">
        <v>5</v>
      </c>
      <c r="Q21" s="11" t="s">
        <v>83</v>
      </c>
      <c r="R21" s="1" t="s">
        <v>82</v>
      </c>
      <c r="S21" s="1"/>
      <c r="T21" s="10"/>
    </row>
    <row r="22" spans="2:20" x14ac:dyDescent="0.4">
      <c r="B22" s="47"/>
      <c r="C22" s="47"/>
      <c r="E22" s="11"/>
      <c r="F22" s="1" t="s">
        <v>81</v>
      </c>
      <c r="G22" s="33">
        <v>47</v>
      </c>
      <c r="H22" s="10">
        <v>18</v>
      </c>
      <c r="I22" s="11"/>
      <c r="J22" s="1" t="s">
        <v>81</v>
      </c>
      <c r="K22" s="33">
        <v>42</v>
      </c>
      <c r="L22" s="10">
        <v>7</v>
      </c>
      <c r="M22" s="11"/>
      <c r="N22" s="1" t="s">
        <v>81</v>
      </c>
      <c r="O22" s="33">
        <v>48</v>
      </c>
      <c r="P22" s="10">
        <v>10</v>
      </c>
      <c r="Q22" s="11"/>
      <c r="R22" s="1" t="s">
        <v>81</v>
      </c>
      <c r="S22" s="1"/>
      <c r="T22" s="10"/>
    </row>
    <row r="23" spans="2:20" x14ac:dyDescent="0.4">
      <c r="B23" s="47"/>
      <c r="C23" s="47"/>
      <c r="E23" s="11" t="s">
        <v>80</v>
      </c>
      <c r="F23" s="1"/>
      <c r="G23" s="33">
        <v>9</v>
      </c>
      <c r="H23" s="10">
        <v>0</v>
      </c>
      <c r="I23" s="11" t="s">
        <v>80</v>
      </c>
      <c r="J23" s="1"/>
      <c r="K23" s="33">
        <v>6</v>
      </c>
      <c r="L23" s="10">
        <v>0</v>
      </c>
      <c r="M23" s="11" t="s">
        <v>80</v>
      </c>
      <c r="N23" s="1"/>
      <c r="O23" s="33">
        <v>4</v>
      </c>
      <c r="P23" s="10">
        <v>0</v>
      </c>
      <c r="Q23" s="11" t="s">
        <v>80</v>
      </c>
      <c r="R23" s="1"/>
      <c r="S23" s="1"/>
      <c r="T23" s="10"/>
    </row>
    <row r="24" spans="2:20" x14ac:dyDescent="0.4">
      <c r="E24" s="11" t="s">
        <v>79</v>
      </c>
      <c r="F24" s="1"/>
      <c r="G24" s="33">
        <v>1</v>
      </c>
      <c r="H24" s="10">
        <v>0</v>
      </c>
      <c r="I24" s="11" t="s">
        <v>79</v>
      </c>
      <c r="J24" s="1"/>
      <c r="K24" s="33">
        <v>1</v>
      </c>
      <c r="L24" s="10">
        <v>0</v>
      </c>
      <c r="M24" s="11" t="s">
        <v>79</v>
      </c>
      <c r="N24" s="1"/>
      <c r="O24" s="33">
        <v>1</v>
      </c>
      <c r="P24" s="10">
        <v>0</v>
      </c>
      <c r="Q24" s="11" t="s">
        <v>79</v>
      </c>
      <c r="R24" s="1"/>
      <c r="S24" s="1"/>
      <c r="T24" s="10"/>
    </row>
    <row r="25" spans="2:20" x14ac:dyDescent="0.4">
      <c r="E25" s="11" t="s">
        <v>78</v>
      </c>
      <c r="F25" s="1"/>
      <c r="G25" s="33">
        <v>18</v>
      </c>
      <c r="H25" s="10">
        <v>0</v>
      </c>
      <c r="I25" s="11" t="s">
        <v>78</v>
      </c>
      <c r="J25" s="1"/>
      <c r="K25" s="33">
        <v>3</v>
      </c>
      <c r="L25" s="10">
        <v>0</v>
      </c>
      <c r="M25" s="11" t="s">
        <v>78</v>
      </c>
      <c r="N25" s="1"/>
      <c r="O25" s="33">
        <v>15</v>
      </c>
      <c r="P25" s="10">
        <v>3</v>
      </c>
      <c r="Q25" s="11" t="s">
        <v>78</v>
      </c>
      <c r="R25" s="1"/>
      <c r="S25" s="1"/>
      <c r="T25" s="10"/>
    </row>
    <row r="26" spans="2:20" x14ac:dyDescent="0.4">
      <c r="E26" s="11" t="s">
        <v>77</v>
      </c>
      <c r="F26" s="1" t="s">
        <v>76</v>
      </c>
      <c r="G26" s="33">
        <v>2</v>
      </c>
      <c r="H26" s="10">
        <v>2</v>
      </c>
      <c r="I26" s="11" t="s">
        <v>77</v>
      </c>
      <c r="J26" s="1" t="s">
        <v>76</v>
      </c>
      <c r="K26" s="33">
        <v>1</v>
      </c>
      <c r="L26" s="10">
        <v>2</v>
      </c>
      <c r="M26" s="11" t="s">
        <v>77</v>
      </c>
      <c r="N26" s="1" t="s">
        <v>76</v>
      </c>
      <c r="O26" s="33">
        <v>1</v>
      </c>
      <c r="P26" s="10">
        <v>0</v>
      </c>
      <c r="Q26" s="11" t="s">
        <v>77</v>
      </c>
      <c r="R26" s="1" t="s">
        <v>76</v>
      </c>
      <c r="S26" s="1"/>
      <c r="T26" s="10"/>
    </row>
    <row r="27" spans="2:20" x14ac:dyDescent="0.4">
      <c r="E27" s="11"/>
      <c r="F27" s="1" t="s">
        <v>75</v>
      </c>
      <c r="G27" s="33">
        <v>3</v>
      </c>
      <c r="H27" s="10">
        <v>1</v>
      </c>
      <c r="I27" s="11"/>
      <c r="J27" s="1" t="s">
        <v>75</v>
      </c>
      <c r="K27" s="33">
        <v>5</v>
      </c>
      <c r="L27" s="10">
        <v>4</v>
      </c>
      <c r="M27" s="11"/>
      <c r="N27" s="1" t="s">
        <v>75</v>
      </c>
      <c r="O27" s="33">
        <v>4</v>
      </c>
      <c r="P27" s="10">
        <v>0</v>
      </c>
      <c r="Q27" s="11"/>
      <c r="R27" s="1" t="s">
        <v>75</v>
      </c>
      <c r="S27" s="1"/>
      <c r="T27" s="10"/>
    </row>
    <row r="28" spans="2:20" ht="19.5" thickBot="1" x14ac:dyDescent="0.45">
      <c r="E28" s="9"/>
      <c r="F28" s="8" t="s">
        <v>74</v>
      </c>
      <c r="G28" s="8"/>
      <c r="H28" s="7"/>
      <c r="I28" s="9"/>
      <c r="J28" s="8" t="s">
        <v>74</v>
      </c>
      <c r="K28" s="8"/>
      <c r="L28" s="7"/>
      <c r="M28" s="9"/>
      <c r="N28" s="8" t="s">
        <v>74</v>
      </c>
      <c r="O28" s="8">
        <v>1</v>
      </c>
      <c r="P28" s="7">
        <v>1</v>
      </c>
      <c r="Q28" s="9"/>
      <c r="R28" s="8" t="s">
        <v>74</v>
      </c>
      <c r="S28" s="8"/>
      <c r="T28" s="7"/>
    </row>
    <row r="29" spans="2:20" ht="19.5" thickBot="1" x14ac:dyDescent="0.45"/>
    <row r="30" spans="2:20" x14ac:dyDescent="0.4">
      <c r="E30" s="14"/>
      <c r="F30" s="13"/>
      <c r="G30" s="13" t="s">
        <v>29</v>
      </c>
      <c r="H30" s="32"/>
      <c r="I30" s="14"/>
      <c r="J30" s="13"/>
      <c r="K30" s="13" t="s">
        <v>28</v>
      </c>
      <c r="L30" s="32"/>
      <c r="M30" s="14"/>
      <c r="N30" s="13"/>
      <c r="O30" s="13" t="s">
        <v>27</v>
      </c>
      <c r="P30" s="32"/>
      <c r="Q30" s="14"/>
      <c r="R30" s="13"/>
      <c r="S30" s="13" t="s">
        <v>26</v>
      </c>
      <c r="T30" s="32"/>
    </row>
    <row r="31" spans="2:20" x14ac:dyDescent="0.4">
      <c r="E31" s="11"/>
      <c r="F31" s="1"/>
      <c r="G31" s="1" t="s">
        <v>6</v>
      </c>
      <c r="H31" s="10" t="s">
        <v>40</v>
      </c>
      <c r="I31" s="11"/>
      <c r="J31" s="1"/>
      <c r="K31" s="1" t="s">
        <v>6</v>
      </c>
      <c r="L31" s="10" t="s">
        <v>40</v>
      </c>
      <c r="M31" s="11"/>
      <c r="N31" s="1"/>
      <c r="O31" s="1" t="s">
        <v>6</v>
      </c>
      <c r="P31" s="10" t="s">
        <v>40</v>
      </c>
      <c r="Q31" s="11"/>
      <c r="R31" s="1"/>
      <c r="S31" s="1" t="s">
        <v>6</v>
      </c>
      <c r="T31" s="10" t="s">
        <v>40</v>
      </c>
    </row>
    <row r="32" spans="2:20" x14ac:dyDescent="0.4">
      <c r="E32" s="11" t="s">
        <v>87</v>
      </c>
      <c r="F32" s="1" t="s">
        <v>86</v>
      </c>
      <c r="G32" s="21">
        <f t="shared" ref="G32:G42" si="0">G5/SUM($G$5:$G$15)</f>
        <v>9.4674556213017749E-2</v>
      </c>
      <c r="H32" s="20">
        <f t="shared" ref="H32:H42" si="1">H5/SUM($H$5:$H$15)</f>
        <v>0.1</v>
      </c>
      <c r="I32" s="11" t="s">
        <v>87</v>
      </c>
      <c r="J32" s="1" t="s">
        <v>86</v>
      </c>
      <c r="K32" s="21">
        <f t="shared" ref="K32:K42" si="2">K5/SUM($K$5:$K$15)</f>
        <v>9.3457943925233638E-3</v>
      </c>
      <c r="L32" s="20">
        <f t="shared" ref="L32:L42" si="3">L5/SUM($L$5:$L$15)</f>
        <v>0</v>
      </c>
      <c r="M32" s="11" t="s">
        <v>87</v>
      </c>
      <c r="N32" s="1" t="s">
        <v>86</v>
      </c>
      <c r="O32" s="21">
        <f t="shared" ref="O32:O42" si="4">O5/SUM($O$5:$O$15)</f>
        <v>2.7972027972027972E-2</v>
      </c>
      <c r="P32" s="20">
        <f t="shared" ref="P32:P42" si="5">P5/SUM($P$5:$P$15)</f>
        <v>0.30952380952380953</v>
      </c>
      <c r="Q32" s="11" t="s">
        <v>87</v>
      </c>
      <c r="R32" s="1" t="s">
        <v>86</v>
      </c>
      <c r="S32" s="21">
        <f t="shared" ref="S32:S42" si="6">S5/SUM($S$5:$S$15)</f>
        <v>3.6496350364963501E-2</v>
      </c>
      <c r="T32" s="20">
        <f t="shared" ref="T32:T42" si="7">T5/SUM($T$5:$T$15)</f>
        <v>0.13157894736842105</v>
      </c>
    </row>
    <row r="33" spans="2:20" x14ac:dyDescent="0.4">
      <c r="E33" s="11"/>
      <c r="F33" s="1" t="s">
        <v>85</v>
      </c>
      <c r="G33" s="21">
        <f t="shared" si="0"/>
        <v>0</v>
      </c>
      <c r="H33" s="20">
        <f t="shared" si="1"/>
        <v>0.05</v>
      </c>
      <c r="I33" s="11"/>
      <c r="J33" s="1" t="s">
        <v>85</v>
      </c>
      <c r="K33" s="21">
        <f t="shared" si="2"/>
        <v>9.3457943925233638E-3</v>
      </c>
      <c r="L33" s="20">
        <f t="shared" si="3"/>
        <v>0</v>
      </c>
      <c r="M33" s="11"/>
      <c r="N33" s="1" t="s">
        <v>85</v>
      </c>
      <c r="O33" s="21">
        <f t="shared" si="4"/>
        <v>0</v>
      </c>
      <c r="P33" s="20">
        <f t="shared" si="5"/>
        <v>0</v>
      </c>
      <c r="Q33" s="11"/>
      <c r="R33" s="1" t="s">
        <v>85</v>
      </c>
      <c r="S33" s="21">
        <f t="shared" si="6"/>
        <v>0</v>
      </c>
      <c r="T33" s="20">
        <f t="shared" si="7"/>
        <v>0</v>
      </c>
    </row>
    <row r="34" spans="2:20" x14ac:dyDescent="0.4">
      <c r="B34" s="47" t="s">
        <v>88</v>
      </c>
      <c r="C34" s="47"/>
      <c r="E34" s="11"/>
      <c r="F34" s="1" t="s">
        <v>84</v>
      </c>
      <c r="G34" s="21">
        <f t="shared" si="0"/>
        <v>5.9171597633136092E-2</v>
      </c>
      <c r="H34" s="20">
        <f t="shared" si="1"/>
        <v>0.05</v>
      </c>
      <c r="I34" s="11"/>
      <c r="J34" s="1" t="s">
        <v>84</v>
      </c>
      <c r="K34" s="21">
        <f t="shared" si="2"/>
        <v>9.3457943925233638E-3</v>
      </c>
      <c r="L34" s="20">
        <f t="shared" si="3"/>
        <v>0</v>
      </c>
      <c r="M34" s="11"/>
      <c r="N34" s="1" t="s">
        <v>84</v>
      </c>
      <c r="O34" s="21">
        <f t="shared" si="4"/>
        <v>6.993006993006993E-3</v>
      </c>
      <c r="P34" s="20">
        <f t="shared" si="5"/>
        <v>4.7619047619047616E-2</v>
      </c>
      <c r="Q34" s="11"/>
      <c r="R34" s="1" t="s">
        <v>84</v>
      </c>
      <c r="S34" s="21">
        <f t="shared" si="6"/>
        <v>7.2992700729927005E-3</v>
      </c>
      <c r="T34" s="20">
        <f t="shared" si="7"/>
        <v>0.10526315789473684</v>
      </c>
    </row>
    <row r="35" spans="2:20" x14ac:dyDescent="0.4">
      <c r="B35" s="47"/>
      <c r="C35" s="47"/>
      <c r="E35" s="11" t="s">
        <v>83</v>
      </c>
      <c r="F35" s="1" t="s">
        <v>82</v>
      </c>
      <c r="G35" s="21">
        <f t="shared" si="0"/>
        <v>0.39053254437869822</v>
      </c>
      <c r="H35" s="20">
        <f t="shared" si="1"/>
        <v>0.4</v>
      </c>
      <c r="I35" s="11" t="s">
        <v>83</v>
      </c>
      <c r="J35" s="1" t="s">
        <v>82</v>
      </c>
      <c r="K35" s="21">
        <f t="shared" si="2"/>
        <v>0.47663551401869159</v>
      </c>
      <c r="L35" s="20">
        <f t="shared" si="3"/>
        <v>0.40540540540540543</v>
      </c>
      <c r="M35" s="11" t="s">
        <v>83</v>
      </c>
      <c r="N35" s="1" t="s">
        <v>82</v>
      </c>
      <c r="O35" s="21">
        <f t="shared" si="4"/>
        <v>0.45454545454545453</v>
      </c>
      <c r="P35" s="20">
        <f t="shared" si="5"/>
        <v>7.1428571428571425E-2</v>
      </c>
      <c r="Q35" s="11" t="s">
        <v>83</v>
      </c>
      <c r="R35" s="1" t="s">
        <v>82</v>
      </c>
      <c r="S35" s="21">
        <f t="shared" si="6"/>
        <v>0.29927007299270075</v>
      </c>
      <c r="T35" s="20">
        <f t="shared" si="7"/>
        <v>0.18421052631578946</v>
      </c>
    </row>
    <row r="36" spans="2:20" x14ac:dyDescent="0.4">
      <c r="B36" s="47"/>
      <c r="C36" s="47"/>
      <c r="E36" s="11"/>
      <c r="F36" s="1" t="s">
        <v>81</v>
      </c>
      <c r="G36" s="21">
        <f t="shared" si="0"/>
        <v>0.20118343195266272</v>
      </c>
      <c r="H36" s="20">
        <f t="shared" si="1"/>
        <v>0.2</v>
      </c>
      <c r="I36" s="11"/>
      <c r="J36" s="1" t="s">
        <v>81</v>
      </c>
      <c r="K36" s="21">
        <f t="shared" si="2"/>
        <v>0.41121495327102803</v>
      </c>
      <c r="L36" s="20">
        <f t="shared" si="3"/>
        <v>0.45945945945945948</v>
      </c>
      <c r="M36" s="11"/>
      <c r="N36" s="1" t="s">
        <v>81</v>
      </c>
      <c r="O36" s="21">
        <f t="shared" si="4"/>
        <v>0.37062937062937062</v>
      </c>
      <c r="P36" s="20">
        <f t="shared" si="5"/>
        <v>0.16666666666666666</v>
      </c>
      <c r="Q36" s="11"/>
      <c r="R36" s="1" t="s">
        <v>81</v>
      </c>
      <c r="S36" s="21">
        <f t="shared" si="6"/>
        <v>0.47445255474452552</v>
      </c>
      <c r="T36" s="20">
        <f t="shared" si="7"/>
        <v>0.28947368421052633</v>
      </c>
    </row>
    <row r="37" spans="2:20" x14ac:dyDescent="0.4">
      <c r="B37" s="47"/>
      <c r="C37" s="47"/>
      <c r="E37" s="11" t="s">
        <v>80</v>
      </c>
      <c r="F37" s="1"/>
      <c r="G37" s="21">
        <f t="shared" si="0"/>
        <v>8.8757396449704137E-2</v>
      </c>
      <c r="H37" s="20">
        <f t="shared" si="1"/>
        <v>0</v>
      </c>
      <c r="I37" s="11" t="s">
        <v>80</v>
      </c>
      <c r="J37" s="1"/>
      <c r="K37" s="21">
        <f t="shared" si="2"/>
        <v>1.8691588785046728E-2</v>
      </c>
      <c r="L37" s="20">
        <f t="shared" si="3"/>
        <v>5.4054054054054057E-2</v>
      </c>
      <c r="M37" s="11" t="s">
        <v>80</v>
      </c>
      <c r="N37" s="1"/>
      <c r="O37" s="21">
        <f t="shared" si="4"/>
        <v>6.993006993006993E-3</v>
      </c>
      <c r="P37" s="20">
        <f t="shared" si="5"/>
        <v>2.3809523809523808E-2</v>
      </c>
      <c r="Q37" s="11" t="s">
        <v>80</v>
      </c>
      <c r="R37" s="1"/>
      <c r="S37" s="21">
        <f t="shared" si="6"/>
        <v>2.9197080291970802E-2</v>
      </c>
      <c r="T37" s="20">
        <f t="shared" si="7"/>
        <v>2.6315789473684209E-2</v>
      </c>
    </row>
    <row r="38" spans="2:20" x14ac:dyDescent="0.4">
      <c r="B38" s="47"/>
      <c r="C38" s="47"/>
      <c r="E38" s="11" t="s">
        <v>79</v>
      </c>
      <c r="F38" s="1"/>
      <c r="G38" s="21">
        <f t="shared" si="0"/>
        <v>5.9171597633136093E-3</v>
      </c>
      <c r="H38" s="20">
        <f t="shared" si="1"/>
        <v>0.05</v>
      </c>
      <c r="I38" s="11" t="s">
        <v>79</v>
      </c>
      <c r="J38" s="1"/>
      <c r="K38" s="21">
        <f t="shared" si="2"/>
        <v>0</v>
      </c>
      <c r="L38" s="20">
        <f t="shared" si="3"/>
        <v>0</v>
      </c>
      <c r="M38" s="11" t="s">
        <v>79</v>
      </c>
      <c r="N38" s="1"/>
      <c r="O38" s="21">
        <f t="shared" si="4"/>
        <v>6.993006993006993E-3</v>
      </c>
      <c r="P38" s="20">
        <f t="shared" si="5"/>
        <v>0</v>
      </c>
      <c r="Q38" s="11" t="s">
        <v>79</v>
      </c>
      <c r="R38" s="1"/>
      <c r="S38" s="21">
        <f t="shared" si="6"/>
        <v>0</v>
      </c>
      <c r="T38" s="20">
        <f t="shared" si="7"/>
        <v>2.6315789473684209E-2</v>
      </c>
    </row>
    <row r="39" spans="2:20" x14ac:dyDescent="0.4">
      <c r="B39" s="47"/>
      <c r="C39" s="47"/>
      <c r="E39" s="11" t="s">
        <v>78</v>
      </c>
      <c r="F39" s="1"/>
      <c r="G39" s="21">
        <f t="shared" si="0"/>
        <v>0.11834319526627218</v>
      </c>
      <c r="H39" s="20">
        <f t="shared" si="1"/>
        <v>0.1</v>
      </c>
      <c r="I39" s="11" t="s">
        <v>78</v>
      </c>
      <c r="J39" s="1"/>
      <c r="K39" s="21">
        <f t="shared" si="2"/>
        <v>3.7383177570093455E-2</v>
      </c>
      <c r="L39" s="20">
        <f t="shared" si="3"/>
        <v>2.7027027027027029E-2</v>
      </c>
      <c r="M39" s="11" t="s">
        <v>78</v>
      </c>
      <c r="N39" s="1"/>
      <c r="O39" s="21">
        <f t="shared" si="4"/>
        <v>8.3916083916083919E-2</v>
      </c>
      <c r="P39" s="20">
        <f t="shared" si="5"/>
        <v>0.26190476190476192</v>
      </c>
      <c r="Q39" s="11" t="s">
        <v>78</v>
      </c>
      <c r="R39" s="1"/>
      <c r="S39" s="21">
        <f t="shared" si="6"/>
        <v>0.13868613138686131</v>
      </c>
      <c r="T39" s="20">
        <f t="shared" si="7"/>
        <v>0.21052631578947367</v>
      </c>
    </row>
    <row r="40" spans="2:20" x14ac:dyDescent="0.4">
      <c r="B40" s="47"/>
      <c r="C40" s="47"/>
      <c r="E40" s="11" t="s">
        <v>77</v>
      </c>
      <c r="F40" s="1" t="s">
        <v>76</v>
      </c>
      <c r="G40" s="21">
        <f t="shared" si="0"/>
        <v>4.142011834319527E-2</v>
      </c>
      <c r="H40" s="20">
        <f t="shared" si="1"/>
        <v>0</v>
      </c>
      <c r="I40" s="11" t="s">
        <v>77</v>
      </c>
      <c r="J40" s="1" t="s">
        <v>76</v>
      </c>
      <c r="K40" s="21">
        <f t="shared" si="2"/>
        <v>2.8037383177570093E-2</v>
      </c>
      <c r="L40" s="20">
        <f t="shared" si="3"/>
        <v>0</v>
      </c>
      <c r="M40" s="11" t="s">
        <v>77</v>
      </c>
      <c r="N40" s="1" t="s">
        <v>76</v>
      </c>
      <c r="O40" s="21">
        <f t="shared" si="4"/>
        <v>2.7972027972027972E-2</v>
      </c>
      <c r="P40" s="20">
        <f t="shared" si="5"/>
        <v>7.1428571428571425E-2</v>
      </c>
      <c r="Q40" s="11" t="s">
        <v>77</v>
      </c>
      <c r="R40" s="1" t="s">
        <v>76</v>
      </c>
      <c r="S40" s="21">
        <f t="shared" si="6"/>
        <v>0</v>
      </c>
      <c r="T40" s="20">
        <f t="shared" si="7"/>
        <v>0</v>
      </c>
    </row>
    <row r="41" spans="2:20" x14ac:dyDescent="0.4">
      <c r="B41" s="47"/>
      <c r="C41" s="47"/>
      <c r="E41" s="11"/>
      <c r="F41" s="1" t="s">
        <v>75</v>
      </c>
      <c r="G41" s="21">
        <f t="shared" si="0"/>
        <v>0</v>
      </c>
      <c r="H41" s="20">
        <f t="shared" si="1"/>
        <v>0.05</v>
      </c>
      <c r="I41" s="11"/>
      <c r="J41" s="1" t="s">
        <v>75</v>
      </c>
      <c r="K41" s="21">
        <f t="shared" si="2"/>
        <v>0</v>
      </c>
      <c r="L41" s="20">
        <f t="shared" si="3"/>
        <v>5.4054054054054057E-2</v>
      </c>
      <c r="M41" s="11"/>
      <c r="N41" s="1" t="s">
        <v>75</v>
      </c>
      <c r="O41" s="21">
        <f t="shared" si="4"/>
        <v>1.3986013986013986E-2</v>
      </c>
      <c r="P41" s="20">
        <f t="shared" si="5"/>
        <v>4.7619047619047616E-2</v>
      </c>
      <c r="Q41" s="11"/>
      <c r="R41" s="1" t="s">
        <v>75</v>
      </c>
      <c r="S41" s="21">
        <f t="shared" si="6"/>
        <v>1.4598540145985401E-2</v>
      </c>
      <c r="T41" s="20">
        <f t="shared" si="7"/>
        <v>2.6315789473684209E-2</v>
      </c>
    </row>
    <row r="42" spans="2:20" ht="19.5" thickBot="1" x14ac:dyDescent="0.45">
      <c r="B42" s="47"/>
      <c r="C42" s="47"/>
      <c r="E42" s="9"/>
      <c r="F42" s="8" t="s">
        <v>74</v>
      </c>
      <c r="G42" s="16">
        <f t="shared" si="0"/>
        <v>0</v>
      </c>
      <c r="H42" s="15">
        <f t="shared" si="1"/>
        <v>0</v>
      </c>
      <c r="I42" s="9"/>
      <c r="J42" s="8" t="s">
        <v>74</v>
      </c>
      <c r="K42" s="16">
        <f t="shared" si="2"/>
        <v>0</v>
      </c>
      <c r="L42" s="15">
        <f t="shared" si="3"/>
        <v>0</v>
      </c>
      <c r="M42" s="9"/>
      <c r="N42" s="8" t="s">
        <v>74</v>
      </c>
      <c r="O42" s="21">
        <f t="shared" si="4"/>
        <v>0</v>
      </c>
      <c r="P42" s="15">
        <f t="shared" si="5"/>
        <v>0</v>
      </c>
      <c r="Q42" s="9"/>
      <c r="R42" s="8" t="s">
        <v>74</v>
      </c>
      <c r="S42" s="16">
        <f t="shared" si="6"/>
        <v>0</v>
      </c>
      <c r="T42" s="15">
        <f t="shared" si="7"/>
        <v>0</v>
      </c>
    </row>
    <row r="43" spans="2:20" x14ac:dyDescent="0.4">
      <c r="B43" s="47"/>
      <c r="C43" s="47"/>
      <c r="E43" s="14"/>
      <c r="F43" s="13"/>
      <c r="G43" s="13" t="s">
        <v>25</v>
      </c>
      <c r="H43" s="32"/>
      <c r="I43" s="14"/>
      <c r="J43" s="13"/>
      <c r="K43" s="13" t="s">
        <v>24</v>
      </c>
      <c r="L43" s="30"/>
      <c r="M43" s="14"/>
      <c r="N43" s="13"/>
      <c r="O43" s="13" t="s">
        <v>23</v>
      </c>
      <c r="P43" s="30"/>
      <c r="Q43" s="14"/>
      <c r="R43" s="13"/>
      <c r="S43" s="45"/>
      <c r="T43" s="46"/>
    </row>
    <row r="44" spans="2:20" x14ac:dyDescent="0.4">
      <c r="B44" s="47"/>
      <c r="C44" s="47"/>
      <c r="E44" s="11"/>
      <c r="F44" s="1"/>
      <c r="G44" s="1" t="s">
        <v>6</v>
      </c>
      <c r="H44" s="10" t="s">
        <v>40</v>
      </c>
      <c r="I44" s="11"/>
      <c r="J44" s="1"/>
      <c r="K44" s="1" t="s">
        <v>6</v>
      </c>
      <c r="L44" s="10" t="s">
        <v>40</v>
      </c>
      <c r="M44" s="11"/>
      <c r="N44" s="1"/>
      <c r="O44" s="1" t="s">
        <v>6</v>
      </c>
      <c r="P44" s="10" t="s">
        <v>40</v>
      </c>
      <c r="Q44" s="11"/>
      <c r="R44" s="1"/>
      <c r="S44" s="1" t="s">
        <v>6</v>
      </c>
      <c r="T44" s="10" t="s">
        <v>40</v>
      </c>
    </row>
    <row r="45" spans="2:20" x14ac:dyDescent="0.4">
      <c r="B45" s="47"/>
      <c r="C45" s="47"/>
      <c r="E45" s="11" t="s">
        <v>87</v>
      </c>
      <c r="F45" s="1" t="s">
        <v>86</v>
      </c>
      <c r="G45" s="21">
        <f t="shared" ref="G45:G55" si="8">G18/SUM($G$18:$G$28)</f>
        <v>0</v>
      </c>
      <c r="H45" s="21">
        <f t="shared" ref="H45:H55" si="9">H18/SUM($H$18:$H$28)</f>
        <v>0</v>
      </c>
      <c r="I45" s="11" t="s">
        <v>87</v>
      </c>
      <c r="J45" s="1" t="s">
        <v>86</v>
      </c>
      <c r="K45" s="21">
        <f t="shared" ref="K45:K55" si="10">K18/SUM($K$18:$K$28)</f>
        <v>6.25E-2</v>
      </c>
      <c r="L45" s="21">
        <f t="shared" ref="L45:L55" si="11">L18/SUM($L$18:$L$28)</f>
        <v>0.15</v>
      </c>
      <c r="M45" s="11" t="s">
        <v>87</v>
      </c>
      <c r="N45" s="1" t="s">
        <v>86</v>
      </c>
      <c r="O45" s="21">
        <f t="shared" ref="O45:O55" si="12">O18/SUM($O$18:$O$28)</f>
        <v>6.2068965517241378E-2</v>
      </c>
      <c r="P45" s="21">
        <f t="shared" ref="P45:P55" si="13">P18/SUM($P$18:$P$28)</f>
        <v>0.23076923076923078</v>
      </c>
      <c r="Q45" s="11" t="s">
        <v>87</v>
      </c>
      <c r="R45" s="1" t="s">
        <v>86</v>
      </c>
      <c r="S45" s="1"/>
      <c r="T45" s="10"/>
    </row>
    <row r="46" spans="2:20" x14ac:dyDescent="0.4">
      <c r="B46" s="47"/>
      <c r="C46" s="47"/>
      <c r="E46" s="11"/>
      <c r="F46" s="1" t="s">
        <v>85</v>
      </c>
      <c r="G46" s="21">
        <f t="shared" si="8"/>
        <v>0</v>
      </c>
      <c r="H46" s="21">
        <f t="shared" si="9"/>
        <v>0</v>
      </c>
      <c r="I46" s="11"/>
      <c r="J46" s="1" t="s">
        <v>85</v>
      </c>
      <c r="K46" s="21">
        <f t="shared" si="10"/>
        <v>0</v>
      </c>
      <c r="L46" s="21">
        <f t="shared" si="11"/>
        <v>0</v>
      </c>
      <c r="M46" s="11"/>
      <c r="N46" s="1" t="s">
        <v>85</v>
      </c>
      <c r="O46" s="21">
        <f t="shared" si="12"/>
        <v>0</v>
      </c>
      <c r="P46" s="21">
        <f t="shared" si="13"/>
        <v>0</v>
      </c>
      <c r="Q46" s="11"/>
      <c r="R46" s="1" t="s">
        <v>85</v>
      </c>
      <c r="S46" s="1"/>
      <c r="T46" s="10"/>
    </row>
    <row r="47" spans="2:20" x14ac:dyDescent="0.4">
      <c r="B47" s="47"/>
      <c r="C47" s="47"/>
      <c r="E47" s="11"/>
      <c r="F47" s="1" t="s">
        <v>84</v>
      </c>
      <c r="G47" s="21">
        <f t="shared" si="8"/>
        <v>0</v>
      </c>
      <c r="H47" s="21">
        <f t="shared" si="9"/>
        <v>0</v>
      </c>
      <c r="I47" s="11"/>
      <c r="J47" s="1" t="s">
        <v>84</v>
      </c>
      <c r="K47" s="21">
        <f t="shared" si="10"/>
        <v>3.125E-2</v>
      </c>
      <c r="L47" s="21">
        <f t="shared" si="11"/>
        <v>0.1</v>
      </c>
      <c r="M47" s="11"/>
      <c r="N47" s="1" t="s">
        <v>84</v>
      </c>
      <c r="O47" s="21">
        <f t="shared" si="12"/>
        <v>2.7586206896551724E-2</v>
      </c>
      <c r="P47" s="21">
        <f t="shared" si="13"/>
        <v>3.8461538461538464E-2</v>
      </c>
      <c r="Q47" s="11"/>
      <c r="R47" s="1" t="s">
        <v>84</v>
      </c>
      <c r="S47" s="1"/>
      <c r="T47" s="10"/>
    </row>
    <row r="48" spans="2:20" x14ac:dyDescent="0.4">
      <c r="B48" s="47"/>
      <c r="C48" s="47"/>
      <c r="E48" s="11" t="s">
        <v>83</v>
      </c>
      <c r="F48" s="1" t="s">
        <v>82</v>
      </c>
      <c r="G48" s="21">
        <f t="shared" si="8"/>
        <v>0.32773109243697479</v>
      </c>
      <c r="H48" s="21">
        <f t="shared" si="9"/>
        <v>0.3</v>
      </c>
      <c r="I48" s="11" t="s">
        <v>83</v>
      </c>
      <c r="J48" s="1" t="s">
        <v>82</v>
      </c>
      <c r="K48" s="21">
        <f t="shared" si="10"/>
        <v>0.30208333333333331</v>
      </c>
      <c r="L48" s="21">
        <f t="shared" si="11"/>
        <v>0.1</v>
      </c>
      <c r="M48" s="11" t="s">
        <v>83</v>
      </c>
      <c r="N48" s="1" t="s">
        <v>82</v>
      </c>
      <c r="O48" s="21">
        <f t="shared" si="12"/>
        <v>0.4</v>
      </c>
      <c r="P48" s="21">
        <f t="shared" si="13"/>
        <v>0.19230769230769232</v>
      </c>
      <c r="Q48" s="11" t="s">
        <v>83</v>
      </c>
      <c r="R48" s="1" t="s">
        <v>82</v>
      </c>
      <c r="S48" s="1"/>
      <c r="T48" s="10"/>
    </row>
    <row r="49" spans="2:29" x14ac:dyDescent="0.4">
      <c r="B49" s="47"/>
      <c r="C49" s="47"/>
      <c r="E49" s="11"/>
      <c r="F49" s="1" t="s">
        <v>81</v>
      </c>
      <c r="G49" s="21">
        <f t="shared" si="8"/>
        <v>0.3949579831932773</v>
      </c>
      <c r="H49" s="21">
        <f t="shared" si="9"/>
        <v>0.6</v>
      </c>
      <c r="I49" s="11"/>
      <c r="J49" s="1" t="s">
        <v>81</v>
      </c>
      <c r="K49" s="21">
        <f t="shared" si="10"/>
        <v>0.4375</v>
      </c>
      <c r="L49" s="21">
        <f t="shared" si="11"/>
        <v>0.35</v>
      </c>
      <c r="M49" s="11"/>
      <c r="N49" s="1" t="s">
        <v>81</v>
      </c>
      <c r="O49" s="21">
        <f t="shared" si="12"/>
        <v>0.33103448275862069</v>
      </c>
      <c r="P49" s="21">
        <f t="shared" si="13"/>
        <v>0.38461538461538464</v>
      </c>
      <c r="Q49" s="11"/>
      <c r="R49" s="1" t="s">
        <v>81</v>
      </c>
      <c r="S49" s="1"/>
      <c r="T49" s="10"/>
    </row>
    <row r="50" spans="2:29" x14ac:dyDescent="0.4">
      <c r="B50" s="47"/>
      <c r="C50" s="47"/>
      <c r="E50" s="11" t="s">
        <v>80</v>
      </c>
      <c r="F50" s="1"/>
      <c r="G50" s="21">
        <f t="shared" si="8"/>
        <v>7.5630252100840331E-2</v>
      </c>
      <c r="H50" s="21">
        <f t="shared" si="9"/>
        <v>0</v>
      </c>
      <c r="I50" s="11" t="s">
        <v>80</v>
      </c>
      <c r="J50" s="1"/>
      <c r="K50" s="21">
        <f t="shared" si="10"/>
        <v>6.25E-2</v>
      </c>
      <c r="L50" s="21">
        <f t="shared" si="11"/>
        <v>0</v>
      </c>
      <c r="M50" s="11" t="s">
        <v>80</v>
      </c>
      <c r="N50" s="1"/>
      <c r="O50" s="21">
        <f t="shared" si="12"/>
        <v>2.7586206896551724E-2</v>
      </c>
      <c r="P50" s="21">
        <f t="shared" si="13"/>
        <v>0</v>
      </c>
      <c r="Q50" s="11" t="s">
        <v>80</v>
      </c>
      <c r="R50" s="1"/>
      <c r="S50" s="1"/>
      <c r="T50" s="10"/>
    </row>
    <row r="51" spans="2:29" x14ac:dyDescent="0.4">
      <c r="E51" s="11" t="s">
        <v>79</v>
      </c>
      <c r="F51" s="1"/>
      <c r="G51" s="21">
        <f t="shared" si="8"/>
        <v>8.4033613445378148E-3</v>
      </c>
      <c r="H51" s="21">
        <f t="shared" si="9"/>
        <v>0</v>
      </c>
      <c r="I51" s="11" t="s">
        <v>79</v>
      </c>
      <c r="J51" s="1"/>
      <c r="K51" s="21">
        <f t="shared" si="10"/>
        <v>1.0416666666666666E-2</v>
      </c>
      <c r="L51" s="21">
        <f t="shared" si="11"/>
        <v>0</v>
      </c>
      <c r="M51" s="11" t="s">
        <v>79</v>
      </c>
      <c r="N51" s="1"/>
      <c r="O51" s="21">
        <f t="shared" si="12"/>
        <v>6.8965517241379309E-3</v>
      </c>
      <c r="P51" s="21">
        <f t="shared" si="13"/>
        <v>0</v>
      </c>
      <c r="Q51" s="11" t="s">
        <v>79</v>
      </c>
      <c r="R51" s="1"/>
      <c r="S51" s="1"/>
      <c r="T51" s="10"/>
    </row>
    <row r="52" spans="2:29" x14ac:dyDescent="0.4">
      <c r="E52" s="11" t="s">
        <v>78</v>
      </c>
      <c r="F52" s="1"/>
      <c r="G52" s="21">
        <f t="shared" si="8"/>
        <v>0.15126050420168066</v>
      </c>
      <c r="H52" s="21">
        <f t="shared" si="9"/>
        <v>0</v>
      </c>
      <c r="I52" s="11" t="s">
        <v>78</v>
      </c>
      <c r="J52" s="1"/>
      <c r="K52" s="21">
        <f t="shared" si="10"/>
        <v>3.125E-2</v>
      </c>
      <c r="L52" s="21">
        <f t="shared" si="11"/>
        <v>0</v>
      </c>
      <c r="M52" s="11" t="s">
        <v>78</v>
      </c>
      <c r="N52" s="1"/>
      <c r="O52" s="21">
        <f t="shared" si="12"/>
        <v>0.10344827586206896</v>
      </c>
      <c r="P52" s="21">
        <f t="shared" si="13"/>
        <v>0.11538461538461539</v>
      </c>
      <c r="Q52" s="11" t="s">
        <v>78</v>
      </c>
      <c r="R52" s="1"/>
      <c r="S52" s="1"/>
      <c r="T52" s="10"/>
    </row>
    <row r="53" spans="2:29" x14ac:dyDescent="0.4">
      <c r="E53" s="11" t="s">
        <v>77</v>
      </c>
      <c r="F53" s="1" t="s">
        <v>76</v>
      </c>
      <c r="G53" s="21">
        <f t="shared" si="8"/>
        <v>1.680672268907563E-2</v>
      </c>
      <c r="H53" s="21">
        <f t="shared" si="9"/>
        <v>6.6666666666666666E-2</v>
      </c>
      <c r="I53" s="11" t="s">
        <v>77</v>
      </c>
      <c r="J53" s="1" t="s">
        <v>76</v>
      </c>
      <c r="K53" s="21">
        <f t="shared" si="10"/>
        <v>1.0416666666666666E-2</v>
      </c>
      <c r="L53" s="21">
        <f t="shared" si="11"/>
        <v>0.1</v>
      </c>
      <c r="M53" s="11" t="s">
        <v>77</v>
      </c>
      <c r="N53" s="1" t="s">
        <v>76</v>
      </c>
      <c r="O53" s="21">
        <f t="shared" si="12"/>
        <v>6.8965517241379309E-3</v>
      </c>
      <c r="P53" s="21">
        <f t="shared" si="13"/>
        <v>0</v>
      </c>
      <c r="Q53" s="11" t="s">
        <v>77</v>
      </c>
      <c r="R53" s="1" t="s">
        <v>76</v>
      </c>
      <c r="S53" s="1"/>
      <c r="T53" s="10"/>
    </row>
    <row r="54" spans="2:29" x14ac:dyDescent="0.4">
      <c r="E54" s="11"/>
      <c r="F54" s="1" t="s">
        <v>75</v>
      </c>
      <c r="G54" s="21">
        <f t="shared" si="8"/>
        <v>2.5210084033613446E-2</v>
      </c>
      <c r="H54" s="21">
        <f t="shared" si="9"/>
        <v>3.3333333333333333E-2</v>
      </c>
      <c r="I54" s="11"/>
      <c r="J54" s="1" t="s">
        <v>75</v>
      </c>
      <c r="K54" s="21">
        <f t="shared" si="10"/>
        <v>5.2083333333333336E-2</v>
      </c>
      <c r="L54" s="21">
        <f t="shared" si="11"/>
        <v>0.2</v>
      </c>
      <c r="M54" s="11"/>
      <c r="N54" s="1" t="s">
        <v>75</v>
      </c>
      <c r="O54" s="21">
        <f t="shared" si="12"/>
        <v>2.7586206896551724E-2</v>
      </c>
      <c r="P54" s="21">
        <f t="shared" si="13"/>
        <v>0</v>
      </c>
      <c r="Q54" s="11"/>
      <c r="R54" s="1" t="s">
        <v>75</v>
      </c>
      <c r="S54" s="1"/>
      <c r="T54" s="10"/>
    </row>
    <row r="55" spans="2:29" ht="19.5" thickBot="1" x14ac:dyDescent="0.45">
      <c r="E55" s="9"/>
      <c r="F55" s="8" t="s">
        <v>74</v>
      </c>
      <c r="G55" s="16">
        <f t="shared" si="8"/>
        <v>0</v>
      </c>
      <c r="H55" s="16">
        <f t="shared" si="9"/>
        <v>0</v>
      </c>
      <c r="I55" s="9"/>
      <c r="J55" s="8" t="s">
        <v>74</v>
      </c>
      <c r="K55" s="16">
        <f t="shared" si="10"/>
        <v>0</v>
      </c>
      <c r="L55" s="16">
        <f t="shared" si="11"/>
        <v>0</v>
      </c>
      <c r="M55" s="9"/>
      <c r="N55" s="8" t="s">
        <v>74</v>
      </c>
      <c r="O55" s="16">
        <f t="shared" si="12"/>
        <v>6.8965517241379309E-3</v>
      </c>
      <c r="P55" s="16">
        <f t="shared" si="13"/>
        <v>3.8461538461538464E-2</v>
      </c>
      <c r="Q55" s="9"/>
      <c r="R55" s="8" t="s">
        <v>74</v>
      </c>
      <c r="S55" s="8"/>
      <c r="T55" s="7"/>
    </row>
    <row r="58" spans="2:29" ht="19.5" thickBot="1" x14ac:dyDescent="0.45"/>
    <row r="59" spans="2:29" x14ac:dyDescent="0.4">
      <c r="E59" s="31"/>
      <c r="F59" s="30"/>
      <c r="G59" s="30" t="s">
        <v>29</v>
      </c>
      <c r="H59" s="30" t="s">
        <v>28</v>
      </c>
      <c r="I59" s="30" t="s">
        <v>27</v>
      </c>
      <c r="J59" s="30" t="s">
        <v>26</v>
      </c>
      <c r="K59" s="30" t="s">
        <v>25</v>
      </c>
      <c r="L59" s="30" t="s">
        <v>24</v>
      </c>
      <c r="M59" s="30" t="s">
        <v>23</v>
      </c>
      <c r="N59" s="30"/>
      <c r="O59" s="13"/>
      <c r="P59" s="12"/>
      <c r="Q59" s="30" t="s">
        <v>29</v>
      </c>
      <c r="R59" s="30" t="s">
        <v>28</v>
      </c>
      <c r="S59" s="30" t="s">
        <v>27</v>
      </c>
      <c r="T59" s="30" t="s">
        <v>26</v>
      </c>
      <c r="U59" s="30" t="s">
        <v>25</v>
      </c>
      <c r="V59" s="30" t="s">
        <v>24</v>
      </c>
      <c r="W59" s="30" t="s">
        <v>23</v>
      </c>
      <c r="X59" s="13"/>
      <c r="Y59" s="13"/>
      <c r="Z59" s="13"/>
      <c r="AA59" s="12"/>
    </row>
    <row r="60" spans="2:29" x14ac:dyDescent="0.4">
      <c r="E60" s="24"/>
      <c r="F60" s="21"/>
      <c r="G60" s="21" t="s">
        <v>6</v>
      </c>
      <c r="H60" s="21" t="s">
        <v>6</v>
      </c>
      <c r="I60" s="21" t="s">
        <v>6</v>
      </c>
      <c r="J60" s="21" t="s">
        <v>6</v>
      </c>
      <c r="K60" s="21" t="s">
        <v>6</v>
      </c>
      <c r="L60" s="21" t="s">
        <v>6</v>
      </c>
      <c r="M60" s="21" t="s">
        <v>6</v>
      </c>
      <c r="N60" s="21"/>
      <c r="O60" s="21" t="s">
        <v>71</v>
      </c>
      <c r="P60" s="20" t="s">
        <v>70</v>
      </c>
      <c r="Q60" s="21" t="s">
        <v>6</v>
      </c>
      <c r="R60" s="21" t="s">
        <v>6</v>
      </c>
      <c r="S60" s="21" t="s">
        <v>6</v>
      </c>
      <c r="T60" s="21" t="s">
        <v>6</v>
      </c>
      <c r="U60" s="21" t="s">
        <v>6</v>
      </c>
      <c r="V60" s="21" t="s">
        <v>6</v>
      </c>
      <c r="W60" s="21" t="s">
        <v>6</v>
      </c>
      <c r="X60" s="1"/>
      <c r="Y60" s="28"/>
      <c r="Z60" s="28" t="s">
        <v>71</v>
      </c>
      <c r="AA60" s="27" t="s">
        <v>70</v>
      </c>
      <c r="AC60" t="s">
        <v>73</v>
      </c>
    </row>
    <row r="61" spans="2:29" x14ac:dyDescent="0.4">
      <c r="D61" s="21"/>
      <c r="E61" s="24" t="s">
        <v>69</v>
      </c>
      <c r="F61" s="21" t="s">
        <v>68</v>
      </c>
      <c r="G61" s="21">
        <f t="shared" ref="G61:G71" si="14">G32</f>
        <v>9.4674556213017749E-2</v>
      </c>
      <c r="H61" s="21">
        <f t="shared" ref="H61:H71" si="15">K32</f>
        <v>9.3457943925233638E-3</v>
      </c>
      <c r="I61" s="21">
        <f t="shared" ref="I61:I71" si="16">O32</f>
        <v>2.7972027972027972E-2</v>
      </c>
      <c r="J61" s="21">
        <f t="shared" ref="J61:J71" si="17">S32</f>
        <v>3.6496350364963501E-2</v>
      </c>
      <c r="K61" s="21">
        <f t="shared" ref="K61:K71" si="18">G45</f>
        <v>0</v>
      </c>
      <c r="L61" s="21">
        <f t="shared" ref="L61:L71" si="19">K45</f>
        <v>6.25E-2</v>
      </c>
      <c r="M61" s="21">
        <f t="shared" ref="M61:M71" si="20">O45</f>
        <v>6.2068965517241378E-2</v>
      </c>
      <c r="N61" s="21"/>
      <c r="O61" s="23">
        <f t="shared" ref="O61:O71" si="21">AVERAGE(G61:M61)</f>
        <v>4.1865384922824857E-2</v>
      </c>
      <c r="P61" s="22">
        <f t="shared" ref="P61:P71" si="22">STDEV(G61:M61)/SQRT(COUNT(G61:M61))</f>
        <v>1.2587660911172508E-2</v>
      </c>
      <c r="Q61" s="23">
        <f t="shared" ref="Q61:W61" si="23">SUM(G61:G63)</f>
        <v>0.15384615384615385</v>
      </c>
      <c r="R61" s="23">
        <f t="shared" si="23"/>
        <v>2.803738317757009E-2</v>
      </c>
      <c r="S61" s="23">
        <f t="shared" si="23"/>
        <v>3.4965034965034968E-2</v>
      </c>
      <c r="T61" s="23">
        <f t="shared" si="23"/>
        <v>4.3795620437956199E-2</v>
      </c>
      <c r="U61" s="23">
        <f t="shared" si="23"/>
        <v>0</v>
      </c>
      <c r="V61" s="23">
        <f t="shared" si="23"/>
        <v>9.375E-2</v>
      </c>
      <c r="W61" s="23">
        <f t="shared" si="23"/>
        <v>8.9655172413793102E-2</v>
      </c>
      <c r="X61" s="1"/>
      <c r="Y61" s="26" t="s">
        <v>67</v>
      </c>
      <c r="Z61" s="26">
        <f>SUM(O61:O63)</f>
        <v>6.3435623548644043E-2</v>
      </c>
      <c r="AA61" s="25">
        <f>STDEV(Q61:W61)/SQRT(COUNT(Q61:W61))</f>
        <v>1.967225992528927E-2</v>
      </c>
      <c r="AB61" s="21" t="s">
        <v>67</v>
      </c>
      <c r="AC61" s="29">
        <f>TTEST(Q61:W61,Q74:W74,2,1)</f>
        <v>3.8404405483394036E-2</v>
      </c>
    </row>
    <row r="62" spans="2:29" x14ac:dyDescent="0.4">
      <c r="D62" s="21"/>
      <c r="E62" s="24"/>
      <c r="F62" s="21" t="s">
        <v>66</v>
      </c>
      <c r="G62" s="21">
        <f t="shared" si="14"/>
        <v>0</v>
      </c>
      <c r="H62" s="21">
        <f t="shared" si="15"/>
        <v>9.3457943925233638E-3</v>
      </c>
      <c r="I62" s="21">
        <f t="shared" si="16"/>
        <v>0</v>
      </c>
      <c r="J62" s="21">
        <f t="shared" si="17"/>
        <v>0</v>
      </c>
      <c r="K62" s="21">
        <f t="shared" si="18"/>
        <v>0</v>
      </c>
      <c r="L62" s="21">
        <f t="shared" si="19"/>
        <v>0</v>
      </c>
      <c r="M62" s="21">
        <f t="shared" si="20"/>
        <v>0</v>
      </c>
      <c r="N62" s="21"/>
      <c r="O62" s="23">
        <f t="shared" si="21"/>
        <v>1.3351134846461949E-3</v>
      </c>
      <c r="P62" s="22">
        <f t="shared" si="22"/>
        <v>1.3351134846461949E-3</v>
      </c>
      <c r="Q62" s="1"/>
      <c r="R62" s="1"/>
      <c r="S62" s="1"/>
      <c r="T62" s="1"/>
      <c r="U62" s="1"/>
      <c r="V62" s="1"/>
      <c r="W62" s="1"/>
      <c r="X62" s="1"/>
      <c r="Y62" s="26" t="s">
        <v>64</v>
      </c>
      <c r="Z62" s="26">
        <f>SUM(O64:O65)</f>
        <v>0.75311011260790539</v>
      </c>
      <c r="AA62" s="25">
        <f>STDEV(Q64:W64)/SQRT(COUNT(Q64:W64))</f>
        <v>2.7042581922513336E-2</v>
      </c>
      <c r="AB62" s="21" t="s">
        <v>64</v>
      </c>
      <c r="AC62" s="29">
        <f>TTEST(Q64:W64,Q77:W77,2,1)</f>
        <v>3.0648894859259434E-2</v>
      </c>
    </row>
    <row r="63" spans="2:29" x14ac:dyDescent="0.4">
      <c r="B63" s="47" t="s">
        <v>72</v>
      </c>
      <c r="C63" s="47"/>
      <c r="D63" s="21"/>
      <c r="E63" s="24"/>
      <c r="F63" s="21" t="s">
        <v>65</v>
      </c>
      <c r="G63" s="21">
        <f t="shared" si="14"/>
        <v>5.9171597633136092E-2</v>
      </c>
      <c r="H63" s="21">
        <f t="shared" si="15"/>
        <v>9.3457943925233638E-3</v>
      </c>
      <c r="I63" s="21">
        <f t="shared" si="16"/>
        <v>6.993006993006993E-3</v>
      </c>
      <c r="J63" s="21">
        <f t="shared" si="17"/>
        <v>7.2992700729927005E-3</v>
      </c>
      <c r="K63" s="21">
        <f t="shared" si="18"/>
        <v>0</v>
      </c>
      <c r="L63" s="21">
        <f t="shared" si="19"/>
        <v>3.125E-2</v>
      </c>
      <c r="M63" s="21">
        <f t="shared" si="20"/>
        <v>2.7586206896551724E-2</v>
      </c>
      <c r="N63" s="21"/>
      <c r="O63" s="23">
        <f t="shared" si="21"/>
        <v>2.0235125141172983E-2</v>
      </c>
      <c r="P63" s="22">
        <f t="shared" si="22"/>
        <v>7.810467052485906E-3</v>
      </c>
      <c r="Q63" s="1"/>
      <c r="R63" s="1"/>
      <c r="S63" s="1"/>
      <c r="T63" s="1"/>
      <c r="U63" s="1"/>
      <c r="V63" s="1"/>
      <c r="W63" s="1"/>
      <c r="X63" s="1"/>
      <c r="Y63" s="26" t="s">
        <v>61</v>
      </c>
      <c r="Z63" s="26">
        <f>O66</f>
        <v>4.4193647359588674E-2</v>
      </c>
      <c r="AA63" s="25">
        <f>STDEV(Q66:W66)/SQRT(COUNT(Q66:W66))</f>
        <v>1.179614256500983E-2</v>
      </c>
      <c r="AB63" s="21" t="s">
        <v>61</v>
      </c>
      <c r="AC63" s="29">
        <f>TTEST(Q66:W66,Q79:W79,2,1)</f>
        <v>0.15691098974530632</v>
      </c>
    </row>
    <row r="64" spans="2:29" x14ac:dyDescent="0.4">
      <c r="B64" s="47"/>
      <c r="C64" s="47"/>
      <c r="D64" s="21"/>
      <c r="E64" s="24" t="s">
        <v>64</v>
      </c>
      <c r="F64" s="21" t="s">
        <v>63</v>
      </c>
      <c r="G64" s="21">
        <f t="shared" si="14"/>
        <v>0.39053254437869822</v>
      </c>
      <c r="H64" s="21">
        <f t="shared" si="15"/>
        <v>0.47663551401869159</v>
      </c>
      <c r="I64" s="21">
        <f t="shared" si="16"/>
        <v>0.45454545454545453</v>
      </c>
      <c r="J64" s="21">
        <f t="shared" si="17"/>
        <v>0.29927007299270075</v>
      </c>
      <c r="K64" s="21">
        <f t="shared" si="18"/>
        <v>0.32773109243697479</v>
      </c>
      <c r="L64" s="21">
        <f t="shared" si="19"/>
        <v>0.30208333333333331</v>
      </c>
      <c r="M64" s="21">
        <f t="shared" si="20"/>
        <v>0.4</v>
      </c>
      <c r="N64" s="21"/>
      <c r="O64" s="23">
        <f t="shared" si="21"/>
        <v>0.37868543024369333</v>
      </c>
      <c r="P64" s="22">
        <f t="shared" si="22"/>
        <v>2.7042581922513336E-2</v>
      </c>
      <c r="Q64" s="23">
        <f t="shared" ref="Q64:W64" si="24">G64:G65</f>
        <v>0.39053254437869822</v>
      </c>
      <c r="R64" s="23">
        <f t="shared" si="24"/>
        <v>0.47663551401869159</v>
      </c>
      <c r="S64" s="23">
        <f t="shared" si="24"/>
        <v>0.45454545454545453</v>
      </c>
      <c r="T64" s="23">
        <f t="shared" si="24"/>
        <v>0.29927007299270075</v>
      </c>
      <c r="U64" s="23">
        <f t="shared" si="24"/>
        <v>0.32773109243697479</v>
      </c>
      <c r="V64" s="23">
        <f t="shared" si="24"/>
        <v>0.30208333333333331</v>
      </c>
      <c r="W64" s="23">
        <f t="shared" si="24"/>
        <v>0.4</v>
      </c>
      <c r="X64" s="1"/>
      <c r="Y64" s="26" t="s">
        <v>60</v>
      </c>
      <c r="Z64" s="26">
        <f>O67</f>
        <v>5.5181066416661448E-3</v>
      </c>
      <c r="AA64" s="25">
        <f>STDEV(Q67:W67)/SQRT(COUNT(Q67:W67))</f>
        <v>1.523266165984952E-3</v>
      </c>
      <c r="AB64" s="21" t="s">
        <v>60</v>
      </c>
      <c r="AC64" s="29">
        <f>TTEST(Q67:W67,Q80:W80,2,1)</f>
        <v>0.52750812270605407</v>
      </c>
    </row>
    <row r="65" spans="2:29" x14ac:dyDescent="0.4">
      <c r="B65" s="47"/>
      <c r="C65" s="47"/>
      <c r="D65" s="21"/>
      <c r="E65" s="24"/>
      <c r="F65" s="21" t="s">
        <v>62</v>
      </c>
      <c r="G65" s="21">
        <f t="shared" si="14"/>
        <v>0.20118343195266272</v>
      </c>
      <c r="H65" s="21">
        <f t="shared" si="15"/>
        <v>0.41121495327102803</v>
      </c>
      <c r="I65" s="21">
        <f t="shared" si="16"/>
        <v>0.37062937062937062</v>
      </c>
      <c r="J65" s="21">
        <f t="shared" si="17"/>
        <v>0.47445255474452552</v>
      </c>
      <c r="K65" s="21">
        <f t="shared" si="18"/>
        <v>0.3949579831932773</v>
      </c>
      <c r="L65" s="21">
        <f t="shared" si="19"/>
        <v>0.4375</v>
      </c>
      <c r="M65" s="21">
        <f t="shared" si="20"/>
        <v>0.33103448275862069</v>
      </c>
      <c r="N65" s="21"/>
      <c r="O65" s="23">
        <f t="shared" si="21"/>
        <v>0.37442468236421206</v>
      </c>
      <c r="P65" s="22">
        <f t="shared" si="22"/>
        <v>3.3689356833270769E-2</v>
      </c>
      <c r="Q65" s="1"/>
      <c r="R65" s="1"/>
      <c r="S65" s="1"/>
      <c r="T65" s="1"/>
      <c r="U65" s="1"/>
      <c r="V65" s="1"/>
      <c r="W65" s="1"/>
      <c r="X65" s="1"/>
      <c r="Y65" s="26" t="s">
        <v>59</v>
      </c>
      <c r="Z65" s="26">
        <f>O68</f>
        <v>9.4898195457580062E-2</v>
      </c>
      <c r="AA65" s="25">
        <f>STDEV(Q68:W68)/SQRT(COUNT(Q68:W68))</f>
        <v>1.7725782884436103E-2</v>
      </c>
      <c r="AB65" s="21" t="s">
        <v>59</v>
      </c>
      <c r="AC65" s="29">
        <f>TTEST(Q68:W68,Q81:W81,2,1)</f>
        <v>0.85584744545923008</v>
      </c>
    </row>
    <row r="66" spans="2:29" x14ac:dyDescent="0.4">
      <c r="B66" s="47"/>
      <c r="C66" s="47"/>
      <c r="D66" s="21"/>
      <c r="E66" s="24" t="s">
        <v>61</v>
      </c>
      <c r="F66" s="21"/>
      <c r="G66" s="21">
        <f t="shared" si="14"/>
        <v>8.8757396449704137E-2</v>
      </c>
      <c r="H66" s="21">
        <f t="shared" si="15"/>
        <v>1.8691588785046728E-2</v>
      </c>
      <c r="I66" s="21">
        <f t="shared" si="16"/>
        <v>6.993006993006993E-3</v>
      </c>
      <c r="J66" s="21">
        <f t="shared" si="17"/>
        <v>2.9197080291970802E-2</v>
      </c>
      <c r="K66" s="21">
        <f t="shared" si="18"/>
        <v>7.5630252100840331E-2</v>
      </c>
      <c r="L66" s="21">
        <f t="shared" si="19"/>
        <v>6.25E-2</v>
      </c>
      <c r="M66" s="21">
        <f t="shared" si="20"/>
        <v>2.7586206896551724E-2</v>
      </c>
      <c r="N66" s="21"/>
      <c r="O66" s="23">
        <f t="shared" si="21"/>
        <v>4.4193647359588674E-2</v>
      </c>
      <c r="P66" s="22">
        <f t="shared" si="22"/>
        <v>1.179614256500983E-2</v>
      </c>
      <c r="Q66" s="23">
        <f t="shared" ref="Q66:W68" si="25">G66</f>
        <v>8.8757396449704137E-2</v>
      </c>
      <c r="R66" s="23">
        <f t="shared" si="25"/>
        <v>1.8691588785046728E-2</v>
      </c>
      <c r="S66" s="23">
        <f t="shared" si="25"/>
        <v>6.993006993006993E-3</v>
      </c>
      <c r="T66" s="23">
        <f t="shared" si="25"/>
        <v>2.9197080291970802E-2</v>
      </c>
      <c r="U66" s="23">
        <f t="shared" si="25"/>
        <v>7.5630252100840331E-2</v>
      </c>
      <c r="V66" s="23">
        <f t="shared" si="25"/>
        <v>6.25E-2</v>
      </c>
      <c r="W66" s="23">
        <f t="shared" si="25"/>
        <v>2.7586206896551724E-2</v>
      </c>
      <c r="X66" s="1"/>
      <c r="Y66" s="26" t="s">
        <v>58</v>
      </c>
      <c r="Z66" s="26">
        <f>SUM(O69:O71)</f>
        <v>3.8844314384615629E-2</v>
      </c>
      <c r="AA66" s="25">
        <f>STDEV(Q69:W69)/SQRT(COUNT(Q69:W69))</f>
        <v>5.4565605931346057E-3</v>
      </c>
      <c r="AB66" s="21" t="s">
        <v>58</v>
      </c>
      <c r="AC66" s="29">
        <f>TTEST(Q69:W69,Q82:W82,2,1)</f>
        <v>0.4256444548425049</v>
      </c>
    </row>
    <row r="67" spans="2:29" x14ac:dyDescent="0.4">
      <c r="B67" s="47"/>
      <c r="C67" s="47"/>
      <c r="D67" s="21"/>
      <c r="E67" s="24" t="s">
        <v>60</v>
      </c>
      <c r="F67" s="21"/>
      <c r="G67" s="21">
        <f t="shared" si="14"/>
        <v>5.9171597633136093E-3</v>
      </c>
      <c r="H67" s="21">
        <f t="shared" si="15"/>
        <v>0</v>
      </c>
      <c r="I67" s="21">
        <f t="shared" si="16"/>
        <v>6.993006993006993E-3</v>
      </c>
      <c r="J67" s="21">
        <f t="shared" si="17"/>
        <v>0</v>
      </c>
      <c r="K67" s="21">
        <f t="shared" si="18"/>
        <v>8.4033613445378148E-3</v>
      </c>
      <c r="L67" s="21">
        <f t="shared" si="19"/>
        <v>1.0416666666666666E-2</v>
      </c>
      <c r="M67" s="21">
        <f t="shared" si="20"/>
        <v>6.8965517241379309E-3</v>
      </c>
      <c r="N67" s="21"/>
      <c r="O67" s="23">
        <f t="shared" si="21"/>
        <v>5.5181066416661448E-3</v>
      </c>
      <c r="P67" s="22">
        <f t="shared" si="22"/>
        <v>1.523266165984952E-3</v>
      </c>
      <c r="Q67" s="23">
        <f t="shared" si="25"/>
        <v>5.9171597633136093E-3</v>
      </c>
      <c r="R67" s="23">
        <f t="shared" si="25"/>
        <v>0</v>
      </c>
      <c r="S67" s="23">
        <f t="shared" si="25"/>
        <v>6.993006993006993E-3</v>
      </c>
      <c r="T67" s="23">
        <f t="shared" si="25"/>
        <v>0</v>
      </c>
      <c r="U67" s="23">
        <f t="shared" si="25"/>
        <v>8.4033613445378148E-3</v>
      </c>
      <c r="V67" s="23">
        <f t="shared" si="25"/>
        <v>1.0416666666666666E-2</v>
      </c>
      <c r="W67" s="23">
        <f t="shared" si="25"/>
        <v>6.8965517241379309E-3</v>
      </c>
      <c r="X67" s="1"/>
      <c r="Y67" s="1"/>
      <c r="Z67" s="1"/>
      <c r="AA67" s="10"/>
    </row>
    <row r="68" spans="2:29" x14ac:dyDescent="0.4">
      <c r="B68" s="47"/>
      <c r="C68" s="47"/>
      <c r="D68" s="21"/>
      <c r="E68" s="24" t="s">
        <v>59</v>
      </c>
      <c r="F68" s="21"/>
      <c r="G68" s="21">
        <f t="shared" si="14"/>
        <v>0.11834319526627218</v>
      </c>
      <c r="H68" s="21">
        <f t="shared" si="15"/>
        <v>3.7383177570093455E-2</v>
      </c>
      <c r="I68" s="21">
        <f t="shared" si="16"/>
        <v>8.3916083916083919E-2</v>
      </c>
      <c r="J68" s="21">
        <f t="shared" si="17"/>
        <v>0.13868613138686131</v>
      </c>
      <c r="K68" s="21">
        <f t="shared" si="18"/>
        <v>0.15126050420168066</v>
      </c>
      <c r="L68" s="21">
        <f t="shared" si="19"/>
        <v>3.125E-2</v>
      </c>
      <c r="M68" s="21">
        <f t="shared" si="20"/>
        <v>0.10344827586206896</v>
      </c>
      <c r="N68" s="21"/>
      <c r="O68" s="23">
        <f t="shared" si="21"/>
        <v>9.4898195457580062E-2</v>
      </c>
      <c r="P68" s="22">
        <f t="shared" si="22"/>
        <v>1.7725782884436103E-2</v>
      </c>
      <c r="Q68" s="23">
        <f t="shared" si="25"/>
        <v>0.11834319526627218</v>
      </c>
      <c r="R68" s="23">
        <f t="shared" si="25"/>
        <v>3.7383177570093455E-2</v>
      </c>
      <c r="S68" s="23">
        <f t="shared" si="25"/>
        <v>8.3916083916083919E-2</v>
      </c>
      <c r="T68" s="23">
        <f t="shared" si="25"/>
        <v>0.13868613138686131</v>
      </c>
      <c r="U68" s="23">
        <f t="shared" si="25"/>
        <v>0.15126050420168066</v>
      </c>
      <c r="V68" s="23">
        <f t="shared" si="25"/>
        <v>3.125E-2</v>
      </c>
      <c r="W68" s="23">
        <f t="shared" si="25"/>
        <v>0.10344827586206896</v>
      </c>
      <c r="X68" s="1"/>
      <c r="Y68" s="1"/>
      <c r="Z68" s="1"/>
      <c r="AA68" s="10"/>
    </row>
    <row r="69" spans="2:29" x14ac:dyDescent="0.4">
      <c r="B69" s="47"/>
      <c r="C69" s="47"/>
      <c r="D69" s="21"/>
      <c r="E69" s="24" t="s">
        <v>58</v>
      </c>
      <c r="F69" s="21" t="s">
        <v>57</v>
      </c>
      <c r="G69" s="21">
        <f t="shared" si="14"/>
        <v>4.142011834319527E-2</v>
      </c>
      <c r="H69" s="21">
        <f t="shared" si="15"/>
        <v>2.8037383177570093E-2</v>
      </c>
      <c r="I69" s="21">
        <f t="shared" si="16"/>
        <v>2.7972027972027972E-2</v>
      </c>
      <c r="J69" s="21">
        <f t="shared" si="17"/>
        <v>0</v>
      </c>
      <c r="K69" s="21">
        <f t="shared" si="18"/>
        <v>1.680672268907563E-2</v>
      </c>
      <c r="L69" s="21">
        <f t="shared" si="19"/>
        <v>1.0416666666666666E-2</v>
      </c>
      <c r="M69" s="21">
        <f t="shared" si="20"/>
        <v>6.8965517241379309E-3</v>
      </c>
      <c r="N69" s="21"/>
      <c r="O69" s="23">
        <f t="shared" si="21"/>
        <v>1.879278151038194E-2</v>
      </c>
      <c r="P69" s="22">
        <f t="shared" si="22"/>
        <v>5.4565605931346057E-3</v>
      </c>
      <c r="Q69" s="23">
        <f t="shared" ref="Q69:W69" si="26">G69:G71</f>
        <v>4.142011834319527E-2</v>
      </c>
      <c r="R69" s="23">
        <f t="shared" si="26"/>
        <v>2.8037383177570093E-2</v>
      </c>
      <c r="S69" s="23">
        <f t="shared" si="26"/>
        <v>2.7972027972027972E-2</v>
      </c>
      <c r="T69" s="23">
        <f t="shared" si="26"/>
        <v>0</v>
      </c>
      <c r="U69" s="23">
        <f t="shared" si="26"/>
        <v>1.680672268907563E-2</v>
      </c>
      <c r="V69" s="23">
        <f t="shared" si="26"/>
        <v>1.0416666666666666E-2</v>
      </c>
      <c r="W69" s="23">
        <f t="shared" si="26"/>
        <v>6.8965517241379309E-3</v>
      </c>
      <c r="X69" s="1"/>
      <c r="Y69" s="1"/>
      <c r="Z69" s="1"/>
      <c r="AA69" s="10"/>
    </row>
    <row r="70" spans="2:29" x14ac:dyDescent="0.4">
      <c r="B70" s="47"/>
      <c r="C70" s="47"/>
      <c r="D70" s="21"/>
      <c r="E70" s="24"/>
      <c r="F70" s="21" t="s">
        <v>56</v>
      </c>
      <c r="G70" s="21">
        <f t="shared" si="14"/>
        <v>0</v>
      </c>
      <c r="H70" s="21">
        <f t="shared" si="15"/>
        <v>0</v>
      </c>
      <c r="I70" s="21">
        <f t="shared" si="16"/>
        <v>1.3986013986013986E-2</v>
      </c>
      <c r="J70" s="21">
        <f t="shared" si="17"/>
        <v>1.4598540145985401E-2</v>
      </c>
      <c r="K70" s="21">
        <f t="shared" si="18"/>
        <v>2.5210084033613446E-2</v>
      </c>
      <c r="L70" s="21">
        <f t="shared" si="19"/>
        <v>5.2083333333333336E-2</v>
      </c>
      <c r="M70" s="21">
        <f t="shared" si="20"/>
        <v>2.7586206896551724E-2</v>
      </c>
      <c r="N70" s="21"/>
      <c r="O70" s="23">
        <f t="shared" si="21"/>
        <v>1.9066311199356843E-2</v>
      </c>
      <c r="P70" s="22">
        <f t="shared" si="22"/>
        <v>6.8543992849017816E-3</v>
      </c>
      <c r="Q70" s="1"/>
      <c r="R70" s="1"/>
      <c r="S70" s="1"/>
      <c r="T70" s="1"/>
      <c r="U70" s="1"/>
      <c r="V70" s="1"/>
      <c r="W70" s="1"/>
      <c r="X70" s="1"/>
      <c r="Y70" s="1"/>
      <c r="Z70" s="1"/>
      <c r="AA70" s="10"/>
    </row>
    <row r="71" spans="2:29" x14ac:dyDescent="0.4">
      <c r="B71" s="47"/>
      <c r="C71" s="47"/>
      <c r="D71" s="21"/>
      <c r="E71" s="24"/>
      <c r="F71" s="21" t="s">
        <v>55</v>
      </c>
      <c r="G71" s="21">
        <f t="shared" si="14"/>
        <v>0</v>
      </c>
      <c r="H71" s="21">
        <f t="shared" si="15"/>
        <v>0</v>
      </c>
      <c r="I71" s="21">
        <f t="shared" si="16"/>
        <v>0</v>
      </c>
      <c r="J71" s="21">
        <f t="shared" si="17"/>
        <v>0</v>
      </c>
      <c r="K71" s="21">
        <f t="shared" si="18"/>
        <v>0</v>
      </c>
      <c r="L71" s="21">
        <f t="shared" si="19"/>
        <v>0</v>
      </c>
      <c r="M71" s="21">
        <f t="shared" si="20"/>
        <v>6.8965517241379309E-3</v>
      </c>
      <c r="N71" s="21"/>
      <c r="O71" s="23">
        <f t="shared" si="21"/>
        <v>9.8522167487684722E-4</v>
      </c>
      <c r="P71" s="22">
        <f t="shared" si="22"/>
        <v>9.8522167487684722E-4</v>
      </c>
      <c r="Q71" s="1"/>
      <c r="R71" s="1"/>
      <c r="S71" s="1"/>
      <c r="T71" s="1"/>
      <c r="U71" s="1"/>
      <c r="V71" s="1"/>
      <c r="W71" s="1"/>
      <c r="X71" s="1"/>
      <c r="Y71" s="1"/>
      <c r="Z71" s="1"/>
      <c r="AA71" s="10"/>
    </row>
    <row r="72" spans="2:29" x14ac:dyDescent="0.4">
      <c r="B72" s="47"/>
      <c r="C72" s="47"/>
      <c r="E72" s="24"/>
      <c r="F72" s="21"/>
      <c r="G72" s="21" t="s">
        <v>29</v>
      </c>
      <c r="H72" s="21" t="s">
        <v>28</v>
      </c>
      <c r="I72" s="21" t="s">
        <v>27</v>
      </c>
      <c r="J72" s="21" t="s">
        <v>26</v>
      </c>
      <c r="K72" s="21" t="s">
        <v>25</v>
      </c>
      <c r="L72" s="21" t="s">
        <v>24</v>
      </c>
      <c r="M72" s="21" t="s">
        <v>23</v>
      </c>
      <c r="N72" s="21"/>
      <c r="O72" s="23"/>
      <c r="P72" s="10"/>
      <c r="Q72" s="1"/>
      <c r="R72" s="1"/>
      <c r="S72" s="1"/>
      <c r="T72" s="1"/>
      <c r="U72" s="1"/>
      <c r="V72" s="1"/>
      <c r="W72" s="1"/>
      <c r="X72" s="1"/>
      <c r="Y72" s="21"/>
      <c r="Z72" s="21"/>
      <c r="AA72" s="10"/>
    </row>
    <row r="73" spans="2:29" x14ac:dyDescent="0.4">
      <c r="B73" s="47"/>
      <c r="C73" s="47"/>
      <c r="E73" s="24"/>
      <c r="F73" s="21"/>
      <c r="G73" s="21" t="s">
        <v>3</v>
      </c>
      <c r="H73" s="21" t="s">
        <v>3</v>
      </c>
      <c r="I73" s="21" t="s">
        <v>3</v>
      </c>
      <c r="J73" s="21" t="s">
        <v>3</v>
      </c>
      <c r="K73" s="21" t="s">
        <v>3</v>
      </c>
      <c r="L73" s="21" t="s">
        <v>3</v>
      </c>
      <c r="M73" s="21" t="s">
        <v>3</v>
      </c>
      <c r="N73" s="21"/>
      <c r="O73" s="21" t="s">
        <v>71</v>
      </c>
      <c r="P73" s="20" t="s">
        <v>70</v>
      </c>
      <c r="Q73" s="21" t="s">
        <v>40</v>
      </c>
      <c r="R73" s="21" t="s">
        <v>40</v>
      </c>
      <c r="S73" s="21" t="s">
        <v>40</v>
      </c>
      <c r="T73" s="21" t="s">
        <v>40</v>
      </c>
      <c r="U73" s="21" t="s">
        <v>40</v>
      </c>
      <c r="V73" s="21" t="s">
        <v>40</v>
      </c>
      <c r="W73" s="21" t="s">
        <v>40</v>
      </c>
      <c r="X73" s="1"/>
      <c r="Y73" s="26"/>
      <c r="Z73" s="28" t="s">
        <v>71</v>
      </c>
      <c r="AA73" s="27" t="s">
        <v>70</v>
      </c>
    </row>
    <row r="74" spans="2:29" x14ac:dyDescent="0.4">
      <c r="B74" s="47"/>
      <c r="C74" s="47"/>
      <c r="E74" s="24" t="s">
        <v>69</v>
      </c>
      <c r="F74" s="21" t="s">
        <v>68</v>
      </c>
      <c r="G74" s="21">
        <f t="shared" ref="G74:G84" si="27">H32</f>
        <v>0.1</v>
      </c>
      <c r="H74" s="21">
        <f t="shared" ref="H74:H84" si="28">L32</f>
        <v>0</v>
      </c>
      <c r="I74" s="21">
        <f t="shared" ref="I74:I84" si="29">P32</f>
        <v>0.30952380952380953</v>
      </c>
      <c r="J74" s="21">
        <f t="shared" ref="J74:J84" si="30">T32</f>
        <v>0.13157894736842105</v>
      </c>
      <c r="K74" s="21">
        <f t="shared" ref="K74:K84" si="31">H45</f>
        <v>0</v>
      </c>
      <c r="L74" s="21">
        <f t="shared" ref="L74:L84" si="32">L45</f>
        <v>0.15</v>
      </c>
      <c r="M74" s="21">
        <f t="shared" ref="M74:M84" si="33">P45</f>
        <v>0.23076923076923078</v>
      </c>
      <c r="N74" s="21"/>
      <c r="O74" s="23">
        <f t="shared" ref="O74:O84" si="34">AVERAGE(G74:M74)</f>
        <v>0.13169599823735162</v>
      </c>
      <c r="P74" s="22">
        <f t="shared" ref="P74:P84" si="35">STDEV(G74:M74)/SQRT(COUNT(G74:M74))</f>
        <v>4.29466984873354E-2</v>
      </c>
      <c r="Q74" s="23">
        <f t="shared" ref="Q74:W74" si="36">SUM(G74:G76)</f>
        <v>0.2</v>
      </c>
      <c r="R74" s="23">
        <f t="shared" si="36"/>
        <v>0</v>
      </c>
      <c r="S74" s="23">
        <f t="shared" si="36"/>
        <v>0.35714285714285715</v>
      </c>
      <c r="T74" s="23">
        <f t="shared" si="36"/>
        <v>0.23684210526315788</v>
      </c>
      <c r="U74" s="23">
        <f t="shared" si="36"/>
        <v>0</v>
      </c>
      <c r="V74" s="23">
        <f t="shared" si="36"/>
        <v>0.25</v>
      </c>
      <c r="W74" s="23">
        <f t="shared" si="36"/>
        <v>0.26923076923076927</v>
      </c>
      <c r="X74" s="1"/>
      <c r="Y74" s="26" t="s">
        <v>67</v>
      </c>
      <c r="Z74" s="26">
        <f>SUM(O74:O76)</f>
        <v>0.18760224737668346</v>
      </c>
      <c r="AA74" s="25">
        <f>STDEV(Q74:W74)/SQRT(COUNT(Q74:W74))</f>
        <v>5.170156757980026E-2</v>
      </c>
    </row>
    <row r="75" spans="2:29" x14ac:dyDescent="0.4">
      <c r="B75" s="47"/>
      <c r="C75" s="47"/>
      <c r="E75" s="24"/>
      <c r="F75" s="21" t="s">
        <v>66</v>
      </c>
      <c r="G75" s="21">
        <f t="shared" si="27"/>
        <v>0.05</v>
      </c>
      <c r="H75" s="21">
        <f t="shared" si="28"/>
        <v>0</v>
      </c>
      <c r="I75" s="21">
        <f t="shared" si="29"/>
        <v>0</v>
      </c>
      <c r="J75" s="21">
        <f t="shared" si="30"/>
        <v>0</v>
      </c>
      <c r="K75" s="21">
        <f t="shared" si="31"/>
        <v>0</v>
      </c>
      <c r="L75" s="21">
        <f t="shared" si="32"/>
        <v>0</v>
      </c>
      <c r="M75" s="21">
        <f t="shared" si="33"/>
        <v>0</v>
      </c>
      <c r="N75" s="21"/>
      <c r="O75" s="23">
        <f t="shared" si="34"/>
        <v>7.1428571428571435E-3</v>
      </c>
      <c r="P75" s="22">
        <f t="shared" si="35"/>
        <v>7.1428571428571435E-3</v>
      </c>
      <c r="Q75" s="1"/>
      <c r="R75" s="1"/>
      <c r="S75" s="1"/>
      <c r="T75" s="1"/>
      <c r="U75" s="1"/>
      <c r="V75" s="1"/>
      <c r="W75" s="1"/>
      <c r="X75" s="1"/>
      <c r="Y75" s="26" t="s">
        <v>64</v>
      </c>
      <c r="Z75" s="26">
        <f>SUM(O77:O78)</f>
        <v>0.58622391291564224</v>
      </c>
      <c r="AA75" s="25">
        <f>STDEV(Q77:W77)/SQRT(COUNT(Q77:W77))</f>
        <v>5.1144252717640469E-2</v>
      </c>
    </row>
    <row r="76" spans="2:29" x14ac:dyDescent="0.4">
      <c r="B76" s="47"/>
      <c r="C76" s="47"/>
      <c r="E76" s="24"/>
      <c r="F76" s="21" t="s">
        <v>65</v>
      </c>
      <c r="G76" s="21">
        <f t="shared" si="27"/>
        <v>0.05</v>
      </c>
      <c r="H76" s="21">
        <f t="shared" si="28"/>
        <v>0</v>
      </c>
      <c r="I76" s="21">
        <f t="shared" si="29"/>
        <v>4.7619047619047616E-2</v>
      </c>
      <c r="J76" s="21">
        <f t="shared" si="30"/>
        <v>0.10526315789473684</v>
      </c>
      <c r="K76" s="21">
        <f t="shared" si="31"/>
        <v>0</v>
      </c>
      <c r="L76" s="21">
        <f t="shared" si="32"/>
        <v>0.1</v>
      </c>
      <c r="M76" s="21">
        <f t="shared" si="33"/>
        <v>3.8461538461538464E-2</v>
      </c>
      <c r="N76" s="21"/>
      <c r="O76" s="23">
        <f t="shared" si="34"/>
        <v>4.8763391996474691E-2</v>
      </c>
      <c r="P76" s="22">
        <f t="shared" si="35"/>
        <v>1.5947919146197084E-2</v>
      </c>
      <c r="Q76" s="1"/>
      <c r="R76" s="1"/>
      <c r="S76" s="1"/>
      <c r="T76" s="1"/>
      <c r="U76" s="1"/>
      <c r="V76" s="1"/>
      <c r="W76" s="1"/>
      <c r="X76" s="1"/>
      <c r="Y76" s="26" t="s">
        <v>61</v>
      </c>
      <c r="Z76" s="26">
        <f>O79</f>
        <v>1.4882766762466011E-2</v>
      </c>
      <c r="AA76" s="25">
        <f>STDEV(Q79:W79)/SQRT(COUNT(Q79:W79))</f>
        <v>7.914389748451274E-3</v>
      </c>
    </row>
    <row r="77" spans="2:29" x14ac:dyDescent="0.4">
      <c r="B77" s="47"/>
      <c r="C77" s="47"/>
      <c r="E77" s="24" t="s">
        <v>64</v>
      </c>
      <c r="F77" s="21" t="s">
        <v>63</v>
      </c>
      <c r="G77" s="21">
        <f t="shared" si="27"/>
        <v>0.4</v>
      </c>
      <c r="H77" s="21">
        <f t="shared" si="28"/>
        <v>0.40540540540540543</v>
      </c>
      <c r="I77" s="21">
        <f t="shared" si="29"/>
        <v>7.1428571428571425E-2</v>
      </c>
      <c r="J77" s="21">
        <f t="shared" si="30"/>
        <v>0.18421052631578946</v>
      </c>
      <c r="K77" s="21">
        <f t="shared" si="31"/>
        <v>0.3</v>
      </c>
      <c r="L77" s="21">
        <f t="shared" si="32"/>
        <v>0.1</v>
      </c>
      <c r="M77" s="21">
        <f t="shared" si="33"/>
        <v>0.19230769230769232</v>
      </c>
      <c r="N77" s="21"/>
      <c r="O77" s="23">
        <f t="shared" si="34"/>
        <v>0.23619317077963695</v>
      </c>
      <c r="P77" s="22">
        <f t="shared" si="35"/>
        <v>5.1144252717640469E-2</v>
      </c>
      <c r="Q77" s="23">
        <f t="shared" ref="Q77:W77" si="37">G77:G78</f>
        <v>0.4</v>
      </c>
      <c r="R77" s="23">
        <f t="shared" si="37"/>
        <v>0.40540540540540543</v>
      </c>
      <c r="S77" s="23">
        <f t="shared" si="37"/>
        <v>7.1428571428571425E-2</v>
      </c>
      <c r="T77" s="23">
        <f t="shared" si="37"/>
        <v>0.18421052631578946</v>
      </c>
      <c r="U77" s="23">
        <f t="shared" si="37"/>
        <v>0.3</v>
      </c>
      <c r="V77" s="23">
        <f t="shared" si="37"/>
        <v>0.1</v>
      </c>
      <c r="W77" s="23">
        <f t="shared" si="37"/>
        <v>0.19230769230769232</v>
      </c>
      <c r="X77" s="1"/>
      <c r="Y77" s="26" t="s">
        <v>60</v>
      </c>
      <c r="Z77" s="26">
        <f>O80</f>
        <v>1.0902255639097745E-2</v>
      </c>
      <c r="AA77" s="25">
        <f>STDEV(Q80:W80)/SQRT(COUNT(Q80:W80))</f>
        <v>7.4968350933062779E-3</v>
      </c>
    </row>
    <row r="78" spans="2:29" x14ac:dyDescent="0.4">
      <c r="B78" s="47"/>
      <c r="C78" s="47"/>
      <c r="E78" s="24"/>
      <c r="F78" s="21" t="s">
        <v>62</v>
      </c>
      <c r="G78" s="21">
        <f t="shared" si="27"/>
        <v>0.2</v>
      </c>
      <c r="H78" s="21">
        <f t="shared" si="28"/>
        <v>0.45945945945945948</v>
      </c>
      <c r="I78" s="21">
        <f t="shared" si="29"/>
        <v>0.16666666666666666</v>
      </c>
      <c r="J78" s="21">
        <f t="shared" si="30"/>
        <v>0.28947368421052633</v>
      </c>
      <c r="K78" s="21">
        <f t="shared" si="31"/>
        <v>0.6</v>
      </c>
      <c r="L78" s="21">
        <f t="shared" si="32"/>
        <v>0.35</v>
      </c>
      <c r="M78" s="21">
        <f t="shared" si="33"/>
        <v>0.38461538461538464</v>
      </c>
      <c r="N78" s="21"/>
      <c r="O78" s="23">
        <f t="shared" si="34"/>
        <v>0.35003074213600532</v>
      </c>
      <c r="P78" s="22">
        <f t="shared" si="35"/>
        <v>5.6789950803656751E-2</v>
      </c>
      <c r="Q78" s="1"/>
      <c r="R78" s="1"/>
      <c r="S78" s="1"/>
      <c r="T78" s="1"/>
      <c r="U78" s="1"/>
      <c r="V78" s="1"/>
      <c r="W78" s="1"/>
      <c r="X78" s="1"/>
      <c r="Y78" s="26" t="s">
        <v>59</v>
      </c>
      <c r="Z78" s="26">
        <f>O81</f>
        <v>0.10212038858655401</v>
      </c>
      <c r="AA78" s="25">
        <f>STDEV(Q81:W81)/SQRT(COUNT(Q81:W81))</f>
        <v>3.9023645838490384E-2</v>
      </c>
    </row>
    <row r="79" spans="2:29" x14ac:dyDescent="0.4">
      <c r="B79" s="47"/>
      <c r="C79" s="47"/>
      <c r="E79" s="24" t="s">
        <v>61</v>
      </c>
      <c r="F79" s="21"/>
      <c r="G79" s="21">
        <f t="shared" si="27"/>
        <v>0</v>
      </c>
      <c r="H79" s="21">
        <f t="shared" si="28"/>
        <v>5.4054054054054057E-2</v>
      </c>
      <c r="I79" s="21">
        <f t="shared" si="29"/>
        <v>2.3809523809523808E-2</v>
      </c>
      <c r="J79" s="21">
        <f t="shared" si="30"/>
        <v>2.6315789473684209E-2</v>
      </c>
      <c r="K79" s="21">
        <f t="shared" si="31"/>
        <v>0</v>
      </c>
      <c r="L79" s="21">
        <f t="shared" si="32"/>
        <v>0</v>
      </c>
      <c r="M79" s="21">
        <f t="shared" si="33"/>
        <v>0</v>
      </c>
      <c r="N79" s="21"/>
      <c r="O79" s="23">
        <f t="shared" si="34"/>
        <v>1.4882766762466011E-2</v>
      </c>
      <c r="P79" s="22">
        <f t="shared" si="35"/>
        <v>7.914389748451274E-3</v>
      </c>
      <c r="Q79" s="23">
        <f t="shared" ref="Q79:W81" si="38">G79</f>
        <v>0</v>
      </c>
      <c r="R79" s="23">
        <f t="shared" si="38"/>
        <v>5.4054054054054057E-2</v>
      </c>
      <c r="S79" s="23">
        <f t="shared" si="38"/>
        <v>2.3809523809523808E-2</v>
      </c>
      <c r="T79" s="23">
        <f t="shared" si="38"/>
        <v>2.6315789473684209E-2</v>
      </c>
      <c r="U79" s="23">
        <f t="shared" si="38"/>
        <v>0</v>
      </c>
      <c r="V79" s="23">
        <f t="shared" si="38"/>
        <v>0</v>
      </c>
      <c r="W79" s="23">
        <f t="shared" si="38"/>
        <v>0</v>
      </c>
      <c r="X79" s="1"/>
      <c r="Y79" s="26" t="s">
        <v>58</v>
      </c>
      <c r="Z79" s="26">
        <f>SUM(O82:O84)</f>
        <v>9.826842871955653E-2</v>
      </c>
      <c r="AA79" s="25">
        <f>STDEV(Q82:W82)/SQRT(COUNT(Q82:W82))</f>
        <v>1.6509742992532786E-2</v>
      </c>
    </row>
    <row r="80" spans="2:29" x14ac:dyDescent="0.4">
      <c r="E80" s="24" t="s">
        <v>60</v>
      </c>
      <c r="F80" s="21"/>
      <c r="G80" s="21">
        <f t="shared" si="27"/>
        <v>0.05</v>
      </c>
      <c r="H80" s="21">
        <f t="shared" si="28"/>
        <v>0</v>
      </c>
      <c r="I80" s="21">
        <f t="shared" si="29"/>
        <v>0</v>
      </c>
      <c r="J80" s="21">
        <f t="shared" si="30"/>
        <v>2.6315789473684209E-2</v>
      </c>
      <c r="K80" s="21">
        <f t="shared" si="31"/>
        <v>0</v>
      </c>
      <c r="L80" s="21">
        <f t="shared" si="32"/>
        <v>0</v>
      </c>
      <c r="M80" s="21">
        <f t="shared" si="33"/>
        <v>0</v>
      </c>
      <c r="N80" s="21"/>
      <c r="O80" s="23">
        <f t="shared" si="34"/>
        <v>1.0902255639097745E-2</v>
      </c>
      <c r="P80" s="22">
        <f t="shared" si="35"/>
        <v>7.4968350933062779E-3</v>
      </c>
      <c r="Q80" s="23">
        <f t="shared" si="38"/>
        <v>0.05</v>
      </c>
      <c r="R80" s="23">
        <f t="shared" si="38"/>
        <v>0</v>
      </c>
      <c r="S80" s="23">
        <f t="shared" si="38"/>
        <v>0</v>
      </c>
      <c r="T80" s="23">
        <f t="shared" si="38"/>
        <v>2.6315789473684209E-2</v>
      </c>
      <c r="U80" s="23">
        <f t="shared" si="38"/>
        <v>0</v>
      </c>
      <c r="V80" s="23">
        <f t="shared" si="38"/>
        <v>0</v>
      </c>
      <c r="W80" s="23">
        <f t="shared" si="38"/>
        <v>0</v>
      </c>
      <c r="X80" s="1"/>
      <c r="Y80" s="1"/>
      <c r="Z80" s="1"/>
      <c r="AA80" s="20"/>
    </row>
    <row r="81" spans="5:27" x14ac:dyDescent="0.4">
      <c r="E81" s="24" t="s">
        <v>59</v>
      </c>
      <c r="F81" s="21"/>
      <c r="G81" s="21">
        <f t="shared" si="27"/>
        <v>0.1</v>
      </c>
      <c r="H81" s="21">
        <f t="shared" si="28"/>
        <v>2.7027027027027029E-2</v>
      </c>
      <c r="I81" s="21">
        <f t="shared" si="29"/>
        <v>0.26190476190476192</v>
      </c>
      <c r="J81" s="21">
        <f t="shared" si="30"/>
        <v>0.21052631578947367</v>
      </c>
      <c r="K81" s="21">
        <f t="shared" si="31"/>
        <v>0</v>
      </c>
      <c r="L81" s="21">
        <f t="shared" si="32"/>
        <v>0</v>
      </c>
      <c r="M81" s="21">
        <f t="shared" si="33"/>
        <v>0.11538461538461539</v>
      </c>
      <c r="N81" s="21"/>
      <c r="O81" s="23">
        <f t="shared" si="34"/>
        <v>0.10212038858655401</v>
      </c>
      <c r="P81" s="22">
        <f t="shared" si="35"/>
        <v>3.9023645838490384E-2</v>
      </c>
      <c r="Q81" s="23">
        <f t="shared" si="38"/>
        <v>0.1</v>
      </c>
      <c r="R81" s="23">
        <f t="shared" si="38"/>
        <v>2.7027027027027029E-2</v>
      </c>
      <c r="S81" s="23">
        <f t="shared" si="38"/>
        <v>0.26190476190476192</v>
      </c>
      <c r="T81" s="23">
        <f t="shared" si="38"/>
        <v>0.21052631578947367</v>
      </c>
      <c r="U81" s="23">
        <f t="shared" si="38"/>
        <v>0</v>
      </c>
      <c r="V81" s="23">
        <f t="shared" si="38"/>
        <v>0</v>
      </c>
      <c r="W81" s="23">
        <f t="shared" si="38"/>
        <v>0.11538461538461539</v>
      </c>
      <c r="X81" s="1"/>
      <c r="Y81" s="1"/>
      <c r="Z81" s="1"/>
      <c r="AA81" s="20"/>
    </row>
    <row r="82" spans="5:27" x14ac:dyDescent="0.4">
      <c r="E82" s="24" t="s">
        <v>58</v>
      </c>
      <c r="F82" s="21" t="s">
        <v>57</v>
      </c>
      <c r="G82" s="21">
        <f t="shared" si="27"/>
        <v>0</v>
      </c>
      <c r="H82" s="21">
        <f t="shared" si="28"/>
        <v>0</v>
      </c>
      <c r="I82" s="21">
        <f t="shared" si="29"/>
        <v>7.1428571428571425E-2</v>
      </c>
      <c r="J82" s="21">
        <f t="shared" si="30"/>
        <v>0</v>
      </c>
      <c r="K82" s="21">
        <f t="shared" si="31"/>
        <v>6.6666666666666666E-2</v>
      </c>
      <c r="L82" s="21">
        <f t="shared" si="32"/>
        <v>0.1</v>
      </c>
      <c r="M82" s="21">
        <f t="shared" si="33"/>
        <v>0</v>
      </c>
      <c r="N82" s="21"/>
      <c r="O82" s="23">
        <f t="shared" si="34"/>
        <v>3.4013605442176874E-2</v>
      </c>
      <c r="P82" s="22">
        <f t="shared" si="35"/>
        <v>1.6509742992532786E-2</v>
      </c>
      <c r="Q82" s="23">
        <f t="shared" ref="Q82:W82" si="39">G82:G84</f>
        <v>0</v>
      </c>
      <c r="R82" s="23">
        <f t="shared" si="39"/>
        <v>0</v>
      </c>
      <c r="S82" s="23">
        <f t="shared" si="39"/>
        <v>7.1428571428571425E-2</v>
      </c>
      <c r="T82" s="23">
        <f t="shared" si="39"/>
        <v>0</v>
      </c>
      <c r="U82" s="23">
        <f t="shared" si="39"/>
        <v>6.6666666666666666E-2</v>
      </c>
      <c r="V82" s="23">
        <f t="shared" si="39"/>
        <v>0.1</v>
      </c>
      <c r="W82" s="23">
        <f t="shared" si="39"/>
        <v>0</v>
      </c>
      <c r="X82" s="1"/>
      <c r="Y82" s="1"/>
      <c r="Z82" s="1"/>
      <c r="AA82" s="20"/>
    </row>
    <row r="83" spans="5:27" x14ac:dyDescent="0.4">
      <c r="E83" s="24"/>
      <c r="F83" s="21" t="s">
        <v>56</v>
      </c>
      <c r="G83" s="21">
        <f t="shared" si="27"/>
        <v>0.05</v>
      </c>
      <c r="H83" s="21">
        <f t="shared" si="28"/>
        <v>5.4054054054054057E-2</v>
      </c>
      <c r="I83" s="21">
        <f t="shared" si="29"/>
        <v>4.7619047619047616E-2</v>
      </c>
      <c r="J83" s="21">
        <f t="shared" si="30"/>
        <v>2.6315789473684209E-2</v>
      </c>
      <c r="K83" s="21">
        <f t="shared" si="31"/>
        <v>3.3333333333333333E-2</v>
      </c>
      <c r="L83" s="21">
        <f t="shared" si="32"/>
        <v>0.2</v>
      </c>
      <c r="M83" s="21">
        <f t="shared" si="33"/>
        <v>0</v>
      </c>
      <c r="N83" s="21"/>
      <c r="O83" s="23">
        <f t="shared" si="34"/>
        <v>5.8760317782874175E-2</v>
      </c>
      <c r="P83" s="22">
        <f t="shared" si="35"/>
        <v>2.455490530033207E-2</v>
      </c>
      <c r="Q83" s="1"/>
      <c r="R83" s="1"/>
      <c r="S83" s="1"/>
      <c r="T83" s="1"/>
      <c r="U83" s="1"/>
      <c r="V83" s="1"/>
      <c r="W83" s="1"/>
      <c r="X83" s="1"/>
      <c r="Y83" s="21"/>
      <c r="Z83" s="21"/>
      <c r="AA83" s="20"/>
    </row>
    <row r="84" spans="5:27" ht="19.5" thickBot="1" x14ac:dyDescent="0.45">
      <c r="E84" s="19"/>
      <c r="F84" s="16" t="s">
        <v>55</v>
      </c>
      <c r="G84" s="16">
        <f t="shared" si="27"/>
        <v>0</v>
      </c>
      <c r="H84" s="16">
        <f t="shared" si="28"/>
        <v>0</v>
      </c>
      <c r="I84" s="16">
        <f t="shared" si="29"/>
        <v>0</v>
      </c>
      <c r="J84" s="16">
        <f t="shared" si="30"/>
        <v>0</v>
      </c>
      <c r="K84" s="16">
        <f t="shared" si="31"/>
        <v>0</v>
      </c>
      <c r="L84" s="16">
        <f t="shared" si="32"/>
        <v>0</v>
      </c>
      <c r="M84" s="16">
        <f t="shared" si="33"/>
        <v>3.8461538461538464E-2</v>
      </c>
      <c r="N84" s="16"/>
      <c r="O84" s="18">
        <f t="shared" si="34"/>
        <v>5.4945054945054949E-3</v>
      </c>
      <c r="P84" s="17">
        <f t="shared" si="35"/>
        <v>5.4945054945054949E-3</v>
      </c>
      <c r="Q84" s="8"/>
      <c r="R84" s="8"/>
      <c r="S84" s="8"/>
      <c r="T84" s="8"/>
      <c r="U84" s="8"/>
      <c r="V84" s="8"/>
      <c r="W84" s="8"/>
      <c r="X84" s="8"/>
      <c r="Y84" s="16"/>
      <c r="Z84" s="16"/>
      <c r="AA84" s="15"/>
    </row>
  </sheetData>
  <mergeCells count="5">
    <mergeCell ref="S16:T16"/>
    <mergeCell ref="S43:T43"/>
    <mergeCell ref="B7:C23"/>
    <mergeCell ref="B34:C50"/>
    <mergeCell ref="B63:C79"/>
  </mergeCells>
  <phoneticPr fontId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tactile stimulation</vt:lpstr>
      <vt:lpstr>location of each stages</vt:lpstr>
      <vt:lpstr>day and night comparision</vt:lpstr>
      <vt:lpstr>behaviro before stage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</dc:creator>
  <cp:lastModifiedBy>Jeffrey</cp:lastModifiedBy>
  <dcterms:created xsi:type="dcterms:W3CDTF">2019-12-16T09:49:09Z</dcterms:created>
  <dcterms:modified xsi:type="dcterms:W3CDTF">2020-03-16T06:43:27Z</dcterms:modified>
</cp:coreProperties>
</file>