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em\Dropbox\Bouchard Lab\LAB MEMBERS\Mathieu\analysis\"/>
    </mc:Choice>
  </mc:AlternateContent>
  <xr:revisionPtr revIDLastSave="0" documentId="13_ncr:1_{DD22172F-CFAA-4EE7-B065-A06750727519}" xr6:coauthVersionLast="45" xr6:coauthVersionMax="45" xr10:uidLastSave="{00000000-0000-0000-0000-000000000000}"/>
  <bookViews>
    <workbookView xWindow="-45" yWindow="0" windowWidth="19260" windowHeight="10515" xr2:uid="{00000000-000D-0000-FFFF-FFFF00000000}"/>
  </bookViews>
  <sheets>
    <sheet name="Fig2S2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0" i="1" l="1"/>
  <c r="D10" i="1"/>
  <c r="E10" i="1"/>
  <c r="F10" i="1"/>
  <c r="G10" i="1"/>
  <c r="H10" i="1"/>
  <c r="I10" i="1"/>
  <c r="J10" i="1"/>
  <c r="K10" i="1"/>
  <c r="K14" i="1" s="1"/>
  <c r="L10" i="1"/>
  <c r="L14" i="1" s="1"/>
  <c r="L18" i="1" s="1"/>
  <c r="M10" i="1"/>
  <c r="M14" i="1" s="1"/>
  <c r="N10" i="1"/>
  <c r="N14" i="1" s="1"/>
  <c r="O10" i="1"/>
  <c r="O14" i="1" s="1"/>
  <c r="P10" i="1"/>
  <c r="P14" i="1" s="1"/>
  <c r="P18" i="1" s="1"/>
  <c r="Q10" i="1"/>
  <c r="R10" i="1"/>
  <c r="S10" i="1"/>
  <c r="S14" i="1" s="1"/>
  <c r="T10" i="1"/>
  <c r="T14" i="1" s="1"/>
  <c r="T18" i="1" s="1"/>
  <c r="U10" i="1"/>
  <c r="U14" i="1" s="1"/>
  <c r="V10" i="1"/>
  <c r="V14" i="1" s="1"/>
  <c r="W10" i="1"/>
  <c r="W14" i="1" s="1"/>
  <c r="X10" i="1"/>
  <c r="Y10" i="1"/>
  <c r="D11" i="1"/>
  <c r="E11" i="1"/>
  <c r="F11" i="1"/>
  <c r="G11" i="1"/>
  <c r="G14" i="1" s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D12" i="1"/>
  <c r="E12" i="1"/>
  <c r="F12" i="1"/>
  <c r="G12" i="1"/>
  <c r="H12" i="1"/>
  <c r="H15" i="1" s="1"/>
  <c r="I12" i="1"/>
  <c r="I15" i="1" s="1"/>
  <c r="J12" i="1"/>
  <c r="J15" i="1" s="1"/>
  <c r="K12" i="1"/>
  <c r="K15" i="1" s="1"/>
  <c r="L12" i="1"/>
  <c r="L15" i="1" s="1"/>
  <c r="M12" i="1"/>
  <c r="N12" i="1"/>
  <c r="N15" i="1" s="1"/>
  <c r="O12" i="1"/>
  <c r="P12" i="1"/>
  <c r="P15" i="1" s="1"/>
  <c r="Q12" i="1"/>
  <c r="Q15" i="1" s="1"/>
  <c r="R12" i="1"/>
  <c r="S12" i="1"/>
  <c r="T12" i="1"/>
  <c r="U12" i="1"/>
  <c r="V12" i="1"/>
  <c r="W12" i="1"/>
  <c r="W15" i="1" s="1"/>
  <c r="X12" i="1"/>
  <c r="X15" i="1" s="1"/>
  <c r="Y12" i="1"/>
  <c r="D13" i="1"/>
  <c r="D15" i="1" s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R15" i="1" s="1"/>
  <c r="S13" i="1"/>
  <c r="T13" i="1"/>
  <c r="U13" i="1"/>
  <c r="V13" i="1"/>
  <c r="W13" i="1"/>
  <c r="X13" i="1"/>
  <c r="Y13" i="1"/>
  <c r="C11" i="1"/>
  <c r="C12" i="1"/>
  <c r="C13" i="1"/>
  <c r="C10" i="1"/>
  <c r="H14" i="1"/>
  <c r="H18" i="1" s="1"/>
  <c r="I14" i="1"/>
  <c r="I18" i="1" s="1"/>
  <c r="J14" i="1"/>
  <c r="J18" i="1" s="1"/>
  <c r="Q14" i="1"/>
  <c r="Q18" i="1" s="1"/>
  <c r="X14" i="1"/>
  <c r="X18" i="1" s="1"/>
  <c r="Y14" i="1"/>
  <c r="Y18" i="1" s="1"/>
  <c r="E15" i="1"/>
  <c r="M15" i="1"/>
  <c r="O15" i="1"/>
  <c r="S15" i="1"/>
  <c r="T15" i="1"/>
  <c r="U15" i="1"/>
  <c r="V15" i="1"/>
  <c r="Y15" i="1"/>
  <c r="R14" i="1" l="1"/>
  <c r="D14" i="1"/>
  <c r="D18" i="1" s="1"/>
  <c r="C15" i="1"/>
  <c r="E14" i="1"/>
  <c r="E18" i="1" s="1"/>
  <c r="O18" i="1"/>
  <c r="O19" i="1"/>
  <c r="V18" i="1"/>
  <c r="V19" i="1"/>
  <c r="U18" i="1"/>
  <c r="U19" i="1"/>
  <c r="W18" i="1"/>
  <c r="W19" i="1"/>
  <c r="L19" i="1"/>
  <c r="T19" i="1"/>
  <c r="R19" i="1"/>
  <c r="D19" i="1"/>
  <c r="N18" i="1"/>
  <c r="N19" i="1"/>
  <c r="K18" i="1"/>
  <c r="K19" i="1"/>
  <c r="M18" i="1"/>
  <c r="M19" i="1"/>
  <c r="S18" i="1"/>
  <c r="S19" i="1"/>
  <c r="X19" i="1"/>
  <c r="P19" i="1"/>
  <c r="H19" i="1"/>
  <c r="Y19" i="1"/>
  <c r="Q19" i="1"/>
  <c r="I19" i="1"/>
  <c r="G15" i="1"/>
  <c r="G18" i="1" s="1"/>
  <c r="J19" i="1"/>
  <c r="F15" i="1"/>
  <c r="Z13" i="1"/>
  <c r="Z12" i="1"/>
  <c r="Z11" i="1"/>
  <c r="Z14" i="1" s="1"/>
  <c r="F14" i="1"/>
  <c r="R18" i="1"/>
  <c r="C14" i="1"/>
  <c r="AA12" i="1"/>
  <c r="AA5" i="1"/>
  <c r="AA4" i="1"/>
  <c r="AA3" i="1"/>
  <c r="AA2" i="1"/>
  <c r="AA1" i="1"/>
  <c r="AA10" i="1" s="1"/>
  <c r="Z1" i="1"/>
  <c r="Z17" i="1" s="1"/>
  <c r="Y1" i="1"/>
  <c r="Y17" i="1" s="1"/>
  <c r="X1" i="1"/>
  <c r="X17" i="1" s="1"/>
  <c r="W1" i="1"/>
  <c r="W17" i="1" s="1"/>
  <c r="V1" i="1"/>
  <c r="V17" i="1" s="1"/>
  <c r="U1" i="1"/>
  <c r="U17" i="1" s="1"/>
  <c r="T1" i="1"/>
  <c r="T17" i="1" s="1"/>
  <c r="S1" i="1"/>
  <c r="S17" i="1" s="1"/>
  <c r="R1" i="1"/>
  <c r="R17" i="1" s="1"/>
  <c r="Q1" i="1"/>
  <c r="Q17" i="1" s="1"/>
  <c r="P1" i="1"/>
  <c r="P17" i="1" s="1"/>
  <c r="O1" i="1"/>
  <c r="O17" i="1" s="1"/>
  <c r="N1" i="1"/>
  <c r="N17" i="1" s="1"/>
  <c r="M1" i="1"/>
  <c r="M17" i="1" s="1"/>
  <c r="L1" i="1"/>
  <c r="L17" i="1" s="1"/>
  <c r="K1" i="1"/>
  <c r="K17" i="1" s="1"/>
  <c r="J1" i="1"/>
  <c r="J17" i="1" s="1"/>
  <c r="I1" i="1"/>
  <c r="I17" i="1" s="1"/>
  <c r="H1" i="1"/>
  <c r="H17" i="1" s="1"/>
  <c r="G1" i="1"/>
  <c r="G17" i="1" s="1"/>
  <c r="F1" i="1"/>
  <c r="F17" i="1" s="1"/>
  <c r="E1" i="1"/>
  <c r="E17" i="1" s="1"/>
  <c r="D1" i="1"/>
  <c r="D17" i="1" s="1"/>
  <c r="C1" i="1"/>
  <c r="C17" i="1" s="1"/>
  <c r="E19" i="1" l="1"/>
  <c r="C19" i="1"/>
  <c r="C18" i="1"/>
  <c r="AA11" i="1"/>
  <c r="AA19" i="1" s="1"/>
  <c r="G19" i="1"/>
  <c r="F18" i="1"/>
  <c r="F19" i="1"/>
  <c r="AA14" i="1"/>
  <c r="Z15" i="1"/>
  <c r="Z18" i="1" s="1"/>
  <c r="AA17" i="1"/>
  <c r="AA15" i="1"/>
  <c r="Z19" i="1" l="1"/>
  <c r="AA18" i="1"/>
</calcChain>
</file>

<file path=xl/sharedStrings.xml><?xml version="1.0" encoding="utf-8"?>
<sst xmlns="http://schemas.openxmlformats.org/spreadsheetml/2006/main" count="22" uniqueCount="14">
  <si>
    <t>average</t>
  </si>
  <si>
    <t>stdev</t>
  </si>
  <si>
    <t>ratio</t>
  </si>
  <si>
    <t>na</t>
  </si>
  <si>
    <t>Streptavidin anti-Gata3bio/bio 1</t>
  </si>
  <si>
    <t>Streptavidin anti-Gata3bio/bio 2</t>
  </si>
  <si>
    <t>Bead 2</t>
  </si>
  <si>
    <t>Bead 1</t>
  </si>
  <si>
    <t>average 1</t>
  </si>
  <si>
    <t>average 2</t>
  </si>
  <si>
    <t>pvalue</t>
  </si>
  <si>
    <t>compared to Cdh1</t>
  </si>
  <si>
    <t>compared to Cyp19a1</t>
  </si>
  <si>
    <t>ratio over 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</si>
</sst>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" x14ac:knownFonts="1"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0" fillId="2" borderId="1" xfId="0" applyFont="1" applyFill="1" applyBorder="1"/>
    <xf numFmtId="0" fontId="0" fillId="2" borderId="1" xfId="0" applyFill="1" applyBorder="1"/>
    <xf numFmtId="165" fontId="0" fillId="0" borderId="1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8" xfId="0" applyFon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164" fontId="0" fillId="2" borderId="1" xfId="0" applyNumberFormat="1" applyFill="1" applyBorder="1"/>
    <xf numFmtId="0" fontId="0" fillId="0" borderId="13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1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3" xfId="0" applyFont="1" applyBorder="1"/>
    <xf numFmtId="164" fontId="0" fillId="0" borderId="1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139420818221124"/>
          <c:y val="5.0925925925925923E-2"/>
          <c:w val="0.79039006759000019"/>
          <c:h val="0.55285724701079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Fig2S2C!$B$18</c:f>
              <c:strCache>
                <c:ptCount val="1"/>
                <c:pt idx="0">
                  <c:v>ratio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Fig2S2C!$C$19:$Z$19</c:f>
                <c:numCache>
                  <c:formatCode>General</c:formatCode>
                  <c:ptCount val="7"/>
                  <c:pt idx="0">
                    <c:v>0.27114549153831879</c:v>
                  </c:pt>
                  <c:pt idx="1">
                    <c:v>17.597021582983178</c:v>
                  </c:pt>
                  <c:pt idx="2">
                    <c:v>2.9954589486765322</c:v>
                  </c:pt>
                  <c:pt idx="3">
                    <c:v>0.43765665174232554</c:v>
                  </c:pt>
                  <c:pt idx="4">
                    <c:v>4.2097544261815187</c:v>
                  </c:pt>
                  <c:pt idx="5">
                    <c:v>0.1564208421587733</c:v>
                  </c:pt>
                  <c:pt idx="6">
                    <c:v>1.420500400808931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  <a:effectLst/>
            </c:spPr>
          </c:errBars>
          <c:cat>
            <c:strRef>
              <c:f>Fig2S2C!$C$17:$Z$17</c:f>
              <c:strCache>
                <c:ptCount val="7"/>
                <c:pt idx="0">
                  <c:v>Bmp5 -8450</c:v>
                </c:pt>
                <c:pt idx="1">
                  <c:v>Bmp5-5992</c:v>
                </c:pt>
                <c:pt idx="2">
                  <c:v>Bmp5 +11859</c:v>
                </c:pt>
                <c:pt idx="3">
                  <c:v>Bmp5+11268</c:v>
                </c:pt>
                <c:pt idx="4">
                  <c:v>Bmp5+24561</c:v>
                </c:pt>
                <c:pt idx="5">
                  <c:v>Cyp19a1</c:v>
                </c:pt>
                <c:pt idx="6">
                  <c:v>cdh1</c:v>
                </c:pt>
              </c:strCache>
            </c:strRef>
          </c:cat>
          <c:val>
            <c:numRef>
              <c:f>Fig2S2C!$C$18:$Z$18</c:f>
              <c:numCache>
                <c:formatCode>0.0</c:formatCode>
                <c:ptCount val="7"/>
                <c:pt idx="0">
                  <c:v>29.208402992139071</c:v>
                </c:pt>
                <c:pt idx="1">
                  <c:v>50.459292684103076</c:v>
                </c:pt>
                <c:pt idx="2">
                  <c:v>62.200129745221595</c:v>
                </c:pt>
                <c:pt idx="3">
                  <c:v>48.788732961555127</c:v>
                </c:pt>
                <c:pt idx="4">
                  <c:v>37.882699458215527</c:v>
                </c:pt>
                <c:pt idx="5">
                  <c:v>1.1261554643313048</c:v>
                </c:pt>
                <c:pt idx="6">
                  <c:v>3.6035013338888189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E-454B-A734-B84FDDD0C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73632"/>
        <c:axId val="78375168"/>
      </c:barChart>
      <c:catAx>
        <c:axId val="783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75168"/>
        <c:crosses val="autoZero"/>
        <c:auto val="1"/>
        <c:lblAlgn val="ctr"/>
        <c:lblOffset val="100"/>
        <c:noMultiLvlLbl val="0"/>
      </c:catAx>
      <c:valAx>
        <c:axId val="7837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/>
                  <a:t>Enrichment over Igg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7363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352425</xdr:colOff>
      <xdr:row>2</xdr:row>
      <xdr:rowOff>123825</xdr:rowOff>
    </xdr:from>
    <xdr:to>
      <xdr:col>34</xdr:col>
      <xdr:colOff>76200</xdr:colOff>
      <xdr:row>18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C047463C-B345-4CF2-93EA-135A23E97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pcr\ChIP\prostate_Gata3Biobio_total\180709_Chip_pou3f3_bmp5_prom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8)"/>
      <sheetName val="Sheet1 (7)"/>
      <sheetName val="Sheet1 (6)"/>
      <sheetName val="Sheet1 (5)"/>
      <sheetName val="Sheet1 (4)"/>
      <sheetName val="Sheet1 (3)"/>
      <sheetName val="Sheet1 (2)"/>
      <sheetName val="Sheet1"/>
      <sheetName val="summary"/>
      <sheetName val="summary (2)"/>
      <sheetName val="Sheet2"/>
    </sheetNames>
    <sheetDataSet>
      <sheetData sheetId="0"/>
      <sheetData sheetId="1"/>
      <sheetData sheetId="2">
        <row r="2">
          <cell r="B2" t="str">
            <v>Cyp19a1</v>
          </cell>
        </row>
        <row r="34">
          <cell r="B34" t="str">
            <v>Hprt</v>
          </cell>
        </row>
        <row r="66">
          <cell r="B66" t="str">
            <v>Nkx3.1-121</v>
          </cell>
        </row>
        <row r="82">
          <cell r="B82" t="str">
            <v>Pou3f3</v>
          </cell>
        </row>
      </sheetData>
      <sheetData sheetId="3">
        <row r="2">
          <cell r="B2" t="str">
            <v>NpntL</v>
          </cell>
        </row>
        <row r="18">
          <cell r="B18" t="str">
            <v>Ret3</v>
          </cell>
        </row>
        <row r="34">
          <cell r="B34" t="str">
            <v>Bmp5-5992</v>
          </cell>
        </row>
        <row r="50">
          <cell r="B50" t="str">
            <v>Bmp5 +11854</v>
          </cell>
        </row>
        <row r="66">
          <cell r="B66" t="str">
            <v>cdh1</v>
          </cell>
        </row>
        <row r="82">
          <cell r="B82" t="str">
            <v>cdkn2c</v>
          </cell>
          <cell r="I82">
            <v>5.1724147002474019E-2</v>
          </cell>
        </row>
        <row r="84">
          <cell r="I84">
            <v>4.7750565100154692E-2</v>
          </cell>
        </row>
        <row r="90">
          <cell r="I90">
            <v>1.6492675062264857</v>
          </cell>
        </row>
        <row r="92">
          <cell r="I92">
            <v>1.0347708476054793</v>
          </cell>
        </row>
      </sheetData>
      <sheetData sheetId="4">
        <row r="2">
          <cell r="B2" t="str">
            <v>Lim-2 igg</v>
          </cell>
        </row>
        <row r="18">
          <cell r="B18" t="str">
            <v>Lim-3</v>
          </cell>
        </row>
        <row r="34">
          <cell r="B34" t="str">
            <v>Lim-4</v>
          </cell>
        </row>
        <row r="50">
          <cell r="B50" t="str">
            <v>Ret-1-up</v>
          </cell>
        </row>
      </sheetData>
      <sheetData sheetId="5">
        <row r="2">
          <cell r="B2" t="str">
            <v>Tmprss2 igg</v>
          </cell>
        </row>
        <row r="18">
          <cell r="B18" t="str">
            <v>Muc1</v>
          </cell>
        </row>
        <row r="50">
          <cell r="B50" t="str">
            <v>Cdh1</v>
          </cell>
        </row>
        <row r="66">
          <cell r="B66" t="str">
            <v>Foxc1</v>
          </cell>
        </row>
      </sheetData>
      <sheetData sheetId="6">
        <row r="2">
          <cell r="B2" t="str">
            <v>Bmp5+11268</v>
          </cell>
        </row>
        <row r="18">
          <cell r="B18" t="str">
            <v>Bmp5+24561</v>
          </cell>
        </row>
        <row r="50">
          <cell r="B50" t="str">
            <v>Nkx3.1+984</v>
          </cell>
        </row>
        <row r="66">
          <cell r="B66" t="str">
            <v>Ccnd1prom</v>
          </cell>
        </row>
      </sheetData>
      <sheetData sheetId="7">
        <row r="50">
          <cell r="B50" t="str">
            <v>Bmp5 -8450</v>
          </cell>
        </row>
        <row r="66">
          <cell r="B66" t="str">
            <v>Bmp5-5992</v>
          </cell>
        </row>
        <row r="82">
          <cell r="B82" t="str">
            <v>Bmp5 +11859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101"/>
  <sheetViews>
    <sheetView tabSelected="1" workbookViewId="0">
      <selection activeCell="D36" sqref="D36"/>
    </sheetView>
  </sheetViews>
  <sheetFormatPr defaultRowHeight="12.75" x14ac:dyDescent="0.2"/>
  <cols>
    <col min="1" max="1" width="13.7109375" customWidth="1"/>
    <col min="2" max="2" width="28.28515625" customWidth="1"/>
    <col min="3" max="3" width="10.85546875" style="1" customWidth="1"/>
    <col min="4" max="4" width="9.140625" style="1" customWidth="1"/>
    <col min="5" max="6" width="9.140625" customWidth="1"/>
    <col min="7" max="7" width="8.85546875" customWidth="1"/>
    <col min="8" max="11" width="9.140625" hidden="1" customWidth="1"/>
    <col min="12" max="12" width="8.85546875" hidden="1" customWidth="1"/>
    <col min="13" max="13" width="9" hidden="1" customWidth="1"/>
    <col min="14" max="16" width="9.140625" hidden="1" customWidth="1"/>
    <col min="17" max="17" width="0.42578125" hidden="1" customWidth="1"/>
    <col min="18" max="18" width="8" customWidth="1"/>
    <col min="19" max="20" width="9.140625" hidden="1" customWidth="1"/>
    <col min="21" max="21" width="8.85546875" hidden="1" customWidth="1"/>
    <col min="22" max="25" width="9.140625" hidden="1" customWidth="1"/>
    <col min="26" max="26" width="8.85546875" customWidth="1"/>
    <col min="27" max="27" width="9.140625" hidden="1" customWidth="1"/>
    <col min="257" max="257" width="13.7109375" customWidth="1"/>
    <col min="258" max="258" width="12.85546875" customWidth="1"/>
    <col min="263" max="263" width="8.85546875" customWidth="1"/>
    <col min="264" max="273" width="0" hidden="1" customWidth="1"/>
    <col min="274" max="274" width="8" customWidth="1"/>
    <col min="275" max="281" width="0" hidden="1" customWidth="1"/>
    <col min="282" max="282" width="8.85546875" customWidth="1"/>
    <col min="283" max="283" width="0" hidden="1" customWidth="1"/>
    <col min="513" max="513" width="13.7109375" customWidth="1"/>
    <col min="514" max="514" width="12.85546875" customWidth="1"/>
    <col min="519" max="519" width="8.85546875" customWidth="1"/>
    <col min="520" max="529" width="0" hidden="1" customWidth="1"/>
    <col min="530" max="530" width="8" customWidth="1"/>
    <col min="531" max="537" width="0" hidden="1" customWidth="1"/>
    <col min="538" max="538" width="8.85546875" customWidth="1"/>
    <col min="539" max="539" width="0" hidden="1" customWidth="1"/>
    <col min="769" max="769" width="13.7109375" customWidth="1"/>
    <col min="770" max="770" width="12.85546875" customWidth="1"/>
    <col min="775" max="775" width="8.85546875" customWidth="1"/>
    <col min="776" max="785" width="0" hidden="1" customWidth="1"/>
    <col min="786" max="786" width="8" customWidth="1"/>
    <col min="787" max="793" width="0" hidden="1" customWidth="1"/>
    <col min="794" max="794" width="8.85546875" customWidth="1"/>
    <col min="795" max="795" width="0" hidden="1" customWidth="1"/>
    <col min="1025" max="1025" width="13.7109375" customWidth="1"/>
    <col min="1026" max="1026" width="12.85546875" customWidth="1"/>
    <col min="1031" max="1031" width="8.85546875" customWidth="1"/>
    <col min="1032" max="1041" width="0" hidden="1" customWidth="1"/>
    <col min="1042" max="1042" width="8" customWidth="1"/>
    <col min="1043" max="1049" width="0" hidden="1" customWidth="1"/>
    <col min="1050" max="1050" width="8.85546875" customWidth="1"/>
    <col min="1051" max="1051" width="0" hidden="1" customWidth="1"/>
    <col min="1281" max="1281" width="13.7109375" customWidth="1"/>
    <col min="1282" max="1282" width="12.85546875" customWidth="1"/>
    <col min="1287" max="1287" width="8.85546875" customWidth="1"/>
    <col min="1288" max="1297" width="0" hidden="1" customWidth="1"/>
    <col min="1298" max="1298" width="8" customWidth="1"/>
    <col min="1299" max="1305" width="0" hidden="1" customWidth="1"/>
    <col min="1306" max="1306" width="8.85546875" customWidth="1"/>
    <col min="1307" max="1307" width="0" hidden="1" customWidth="1"/>
    <col min="1537" max="1537" width="13.7109375" customWidth="1"/>
    <col min="1538" max="1538" width="12.85546875" customWidth="1"/>
    <col min="1543" max="1543" width="8.85546875" customWidth="1"/>
    <col min="1544" max="1553" width="0" hidden="1" customWidth="1"/>
    <col min="1554" max="1554" width="8" customWidth="1"/>
    <col min="1555" max="1561" width="0" hidden="1" customWidth="1"/>
    <col min="1562" max="1562" width="8.85546875" customWidth="1"/>
    <col min="1563" max="1563" width="0" hidden="1" customWidth="1"/>
    <col min="1793" max="1793" width="13.7109375" customWidth="1"/>
    <col min="1794" max="1794" width="12.85546875" customWidth="1"/>
    <col min="1799" max="1799" width="8.85546875" customWidth="1"/>
    <col min="1800" max="1809" width="0" hidden="1" customWidth="1"/>
    <col min="1810" max="1810" width="8" customWidth="1"/>
    <col min="1811" max="1817" width="0" hidden="1" customWidth="1"/>
    <col min="1818" max="1818" width="8.85546875" customWidth="1"/>
    <col min="1819" max="1819" width="0" hidden="1" customWidth="1"/>
    <col min="2049" max="2049" width="13.7109375" customWidth="1"/>
    <col min="2050" max="2050" width="12.85546875" customWidth="1"/>
    <col min="2055" max="2055" width="8.85546875" customWidth="1"/>
    <col min="2056" max="2065" width="0" hidden="1" customWidth="1"/>
    <col min="2066" max="2066" width="8" customWidth="1"/>
    <col min="2067" max="2073" width="0" hidden="1" customWidth="1"/>
    <col min="2074" max="2074" width="8.85546875" customWidth="1"/>
    <col min="2075" max="2075" width="0" hidden="1" customWidth="1"/>
    <col min="2305" max="2305" width="13.7109375" customWidth="1"/>
    <col min="2306" max="2306" width="12.85546875" customWidth="1"/>
    <col min="2311" max="2311" width="8.85546875" customWidth="1"/>
    <col min="2312" max="2321" width="0" hidden="1" customWidth="1"/>
    <col min="2322" max="2322" width="8" customWidth="1"/>
    <col min="2323" max="2329" width="0" hidden="1" customWidth="1"/>
    <col min="2330" max="2330" width="8.85546875" customWidth="1"/>
    <col min="2331" max="2331" width="0" hidden="1" customWidth="1"/>
    <col min="2561" max="2561" width="13.7109375" customWidth="1"/>
    <col min="2562" max="2562" width="12.85546875" customWidth="1"/>
    <col min="2567" max="2567" width="8.85546875" customWidth="1"/>
    <col min="2568" max="2577" width="0" hidden="1" customWidth="1"/>
    <col min="2578" max="2578" width="8" customWidth="1"/>
    <col min="2579" max="2585" width="0" hidden="1" customWidth="1"/>
    <col min="2586" max="2586" width="8.85546875" customWidth="1"/>
    <col min="2587" max="2587" width="0" hidden="1" customWidth="1"/>
    <col min="2817" max="2817" width="13.7109375" customWidth="1"/>
    <col min="2818" max="2818" width="12.85546875" customWidth="1"/>
    <col min="2823" max="2823" width="8.85546875" customWidth="1"/>
    <col min="2824" max="2833" width="0" hidden="1" customWidth="1"/>
    <col min="2834" max="2834" width="8" customWidth="1"/>
    <col min="2835" max="2841" width="0" hidden="1" customWidth="1"/>
    <col min="2842" max="2842" width="8.85546875" customWidth="1"/>
    <col min="2843" max="2843" width="0" hidden="1" customWidth="1"/>
    <col min="3073" max="3073" width="13.7109375" customWidth="1"/>
    <col min="3074" max="3074" width="12.85546875" customWidth="1"/>
    <col min="3079" max="3079" width="8.85546875" customWidth="1"/>
    <col min="3080" max="3089" width="0" hidden="1" customWidth="1"/>
    <col min="3090" max="3090" width="8" customWidth="1"/>
    <col min="3091" max="3097" width="0" hidden="1" customWidth="1"/>
    <col min="3098" max="3098" width="8.85546875" customWidth="1"/>
    <col min="3099" max="3099" width="0" hidden="1" customWidth="1"/>
    <col min="3329" max="3329" width="13.7109375" customWidth="1"/>
    <col min="3330" max="3330" width="12.85546875" customWidth="1"/>
    <col min="3335" max="3335" width="8.85546875" customWidth="1"/>
    <col min="3336" max="3345" width="0" hidden="1" customWidth="1"/>
    <col min="3346" max="3346" width="8" customWidth="1"/>
    <col min="3347" max="3353" width="0" hidden="1" customWidth="1"/>
    <col min="3354" max="3354" width="8.85546875" customWidth="1"/>
    <col min="3355" max="3355" width="0" hidden="1" customWidth="1"/>
    <col min="3585" max="3585" width="13.7109375" customWidth="1"/>
    <col min="3586" max="3586" width="12.85546875" customWidth="1"/>
    <col min="3591" max="3591" width="8.85546875" customWidth="1"/>
    <col min="3592" max="3601" width="0" hidden="1" customWidth="1"/>
    <col min="3602" max="3602" width="8" customWidth="1"/>
    <col min="3603" max="3609" width="0" hidden="1" customWidth="1"/>
    <col min="3610" max="3610" width="8.85546875" customWidth="1"/>
    <col min="3611" max="3611" width="0" hidden="1" customWidth="1"/>
    <col min="3841" max="3841" width="13.7109375" customWidth="1"/>
    <col min="3842" max="3842" width="12.85546875" customWidth="1"/>
    <col min="3847" max="3847" width="8.85546875" customWidth="1"/>
    <col min="3848" max="3857" width="0" hidden="1" customWidth="1"/>
    <col min="3858" max="3858" width="8" customWidth="1"/>
    <col min="3859" max="3865" width="0" hidden="1" customWidth="1"/>
    <col min="3866" max="3866" width="8.85546875" customWidth="1"/>
    <col min="3867" max="3867" width="0" hidden="1" customWidth="1"/>
    <col min="4097" max="4097" width="13.7109375" customWidth="1"/>
    <col min="4098" max="4098" width="12.85546875" customWidth="1"/>
    <col min="4103" max="4103" width="8.85546875" customWidth="1"/>
    <col min="4104" max="4113" width="0" hidden="1" customWidth="1"/>
    <col min="4114" max="4114" width="8" customWidth="1"/>
    <col min="4115" max="4121" width="0" hidden="1" customWidth="1"/>
    <col min="4122" max="4122" width="8.85546875" customWidth="1"/>
    <col min="4123" max="4123" width="0" hidden="1" customWidth="1"/>
    <col min="4353" max="4353" width="13.7109375" customWidth="1"/>
    <col min="4354" max="4354" width="12.85546875" customWidth="1"/>
    <col min="4359" max="4359" width="8.85546875" customWidth="1"/>
    <col min="4360" max="4369" width="0" hidden="1" customWidth="1"/>
    <col min="4370" max="4370" width="8" customWidth="1"/>
    <col min="4371" max="4377" width="0" hidden="1" customWidth="1"/>
    <col min="4378" max="4378" width="8.85546875" customWidth="1"/>
    <col min="4379" max="4379" width="0" hidden="1" customWidth="1"/>
    <col min="4609" max="4609" width="13.7109375" customWidth="1"/>
    <col min="4610" max="4610" width="12.85546875" customWidth="1"/>
    <col min="4615" max="4615" width="8.85546875" customWidth="1"/>
    <col min="4616" max="4625" width="0" hidden="1" customWidth="1"/>
    <col min="4626" max="4626" width="8" customWidth="1"/>
    <col min="4627" max="4633" width="0" hidden="1" customWidth="1"/>
    <col min="4634" max="4634" width="8.85546875" customWidth="1"/>
    <col min="4635" max="4635" width="0" hidden="1" customWidth="1"/>
    <col min="4865" max="4865" width="13.7109375" customWidth="1"/>
    <col min="4866" max="4866" width="12.85546875" customWidth="1"/>
    <col min="4871" max="4871" width="8.85546875" customWidth="1"/>
    <col min="4872" max="4881" width="0" hidden="1" customWidth="1"/>
    <col min="4882" max="4882" width="8" customWidth="1"/>
    <col min="4883" max="4889" width="0" hidden="1" customWidth="1"/>
    <col min="4890" max="4890" width="8.85546875" customWidth="1"/>
    <col min="4891" max="4891" width="0" hidden="1" customWidth="1"/>
    <col min="5121" max="5121" width="13.7109375" customWidth="1"/>
    <col min="5122" max="5122" width="12.85546875" customWidth="1"/>
    <col min="5127" max="5127" width="8.85546875" customWidth="1"/>
    <col min="5128" max="5137" width="0" hidden="1" customWidth="1"/>
    <col min="5138" max="5138" width="8" customWidth="1"/>
    <col min="5139" max="5145" width="0" hidden="1" customWidth="1"/>
    <col min="5146" max="5146" width="8.85546875" customWidth="1"/>
    <col min="5147" max="5147" width="0" hidden="1" customWidth="1"/>
    <col min="5377" max="5377" width="13.7109375" customWidth="1"/>
    <col min="5378" max="5378" width="12.85546875" customWidth="1"/>
    <col min="5383" max="5383" width="8.85546875" customWidth="1"/>
    <col min="5384" max="5393" width="0" hidden="1" customWidth="1"/>
    <col min="5394" max="5394" width="8" customWidth="1"/>
    <col min="5395" max="5401" width="0" hidden="1" customWidth="1"/>
    <col min="5402" max="5402" width="8.85546875" customWidth="1"/>
    <col min="5403" max="5403" width="0" hidden="1" customWidth="1"/>
    <col min="5633" max="5633" width="13.7109375" customWidth="1"/>
    <col min="5634" max="5634" width="12.85546875" customWidth="1"/>
    <col min="5639" max="5639" width="8.85546875" customWidth="1"/>
    <col min="5640" max="5649" width="0" hidden="1" customWidth="1"/>
    <col min="5650" max="5650" width="8" customWidth="1"/>
    <col min="5651" max="5657" width="0" hidden="1" customWidth="1"/>
    <col min="5658" max="5658" width="8.85546875" customWidth="1"/>
    <col min="5659" max="5659" width="0" hidden="1" customWidth="1"/>
    <col min="5889" max="5889" width="13.7109375" customWidth="1"/>
    <col min="5890" max="5890" width="12.85546875" customWidth="1"/>
    <col min="5895" max="5895" width="8.85546875" customWidth="1"/>
    <col min="5896" max="5905" width="0" hidden="1" customWidth="1"/>
    <col min="5906" max="5906" width="8" customWidth="1"/>
    <col min="5907" max="5913" width="0" hidden="1" customWidth="1"/>
    <col min="5914" max="5914" width="8.85546875" customWidth="1"/>
    <col min="5915" max="5915" width="0" hidden="1" customWidth="1"/>
    <col min="6145" max="6145" width="13.7109375" customWidth="1"/>
    <col min="6146" max="6146" width="12.85546875" customWidth="1"/>
    <col min="6151" max="6151" width="8.85546875" customWidth="1"/>
    <col min="6152" max="6161" width="0" hidden="1" customWidth="1"/>
    <col min="6162" max="6162" width="8" customWidth="1"/>
    <col min="6163" max="6169" width="0" hidden="1" customWidth="1"/>
    <col min="6170" max="6170" width="8.85546875" customWidth="1"/>
    <col min="6171" max="6171" width="0" hidden="1" customWidth="1"/>
    <col min="6401" max="6401" width="13.7109375" customWidth="1"/>
    <col min="6402" max="6402" width="12.85546875" customWidth="1"/>
    <col min="6407" max="6407" width="8.85546875" customWidth="1"/>
    <col min="6408" max="6417" width="0" hidden="1" customWidth="1"/>
    <col min="6418" max="6418" width="8" customWidth="1"/>
    <col min="6419" max="6425" width="0" hidden="1" customWidth="1"/>
    <col min="6426" max="6426" width="8.85546875" customWidth="1"/>
    <col min="6427" max="6427" width="0" hidden="1" customWidth="1"/>
    <col min="6657" max="6657" width="13.7109375" customWidth="1"/>
    <col min="6658" max="6658" width="12.85546875" customWidth="1"/>
    <col min="6663" max="6663" width="8.85546875" customWidth="1"/>
    <col min="6664" max="6673" width="0" hidden="1" customWidth="1"/>
    <col min="6674" max="6674" width="8" customWidth="1"/>
    <col min="6675" max="6681" width="0" hidden="1" customWidth="1"/>
    <col min="6682" max="6682" width="8.85546875" customWidth="1"/>
    <col min="6683" max="6683" width="0" hidden="1" customWidth="1"/>
    <col min="6913" max="6913" width="13.7109375" customWidth="1"/>
    <col min="6914" max="6914" width="12.85546875" customWidth="1"/>
    <col min="6919" max="6919" width="8.85546875" customWidth="1"/>
    <col min="6920" max="6929" width="0" hidden="1" customWidth="1"/>
    <col min="6930" max="6930" width="8" customWidth="1"/>
    <col min="6931" max="6937" width="0" hidden="1" customWidth="1"/>
    <col min="6938" max="6938" width="8.85546875" customWidth="1"/>
    <col min="6939" max="6939" width="0" hidden="1" customWidth="1"/>
    <col min="7169" max="7169" width="13.7109375" customWidth="1"/>
    <col min="7170" max="7170" width="12.85546875" customWidth="1"/>
    <col min="7175" max="7175" width="8.85546875" customWidth="1"/>
    <col min="7176" max="7185" width="0" hidden="1" customWidth="1"/>
    <col min="7186" max="7186" width="8" customWidth="1"/>
    <col min="7187" max="7193" width="0" hidden="1" customWidth="1"/>
    <col min="7194" max="7194" width="8.85546875" customWidth="1"/>
    <col min="7195" max="7195" width="0" hidden="1" customWidth="1"/>
    <col min="7425" max="7425" width="13.7109375" customWidth="1"/>
    <col min="7426" max="7426" width="12.85546875" customWidth="1"/>
    <col min="7431" max="7431" width="8.85546875" customWidth="1"/>
    <col min="7432" max="7441" width="0" hidden="1" customWidth="1"/>
    <col min="7442" max="7442" width="8" customWidth="1"/>
    <col min="7443" max="7449" width="0" hidden="1" customWidth="1"/>
    <col min="7450" max="7450" width="8.85546875" customWidth="1"/>
    <col min="7451" max="7451" width="0" hidden="1" customWidth="1"/>
    <col min="7681" max="7681" width="13.7109375" customWidth="1"/>
    <col min="7682" max="7682" width="12.85546875" customWidth="1"/>
    <col min="7687" max="7687" width="8.85546875" customWidth="1"/>
    <col min="7688" max="7697" width="0" hidden="1" customWidth="1"/>
    <col min="7698" max="7698" width="8" customWidth="1"/>
    <col min="7699" max="7705" width="0" hidden="1" customWidth="1"/>
    <col min="7706" max="7706" width="8.85546875" customWidth="1"/>
    <col min="7707" max="7707" width="0" hidden="1" customWidth="1"/>
    <col min="7937" max="7937" width="13.7109375" customWidth="1"/>
    <col min="7938" max="7938" width="12.85546875" customWidth="1"/>
    <col min="7943" max="7943" width="8.85546875" customWidth="1"/>
    <col min="7944" max="7953" width="0" hidden="1" customWidth="1"/>
    <col min="7954" max="7954" width="8" customWidth="1"/>
    <col min="7955" max="7961" width="0" hidden="1" customWidth="1"/>
    <col min="7962" max="7962" width="8.85546875" customWidth="1"/>
    <col min="7963" max="7963" width="0" hidden="1" customWidth="1"/>
    <col min="8193" max="8193" width="13.7109375" customWidth="1"/>
    <col min="8194" max="8194" width="12.85546875" customWidth="1"/>
    <col min="8199" max="8199" width="8.85546875" customWidth="1"/>
    <col min="8200" max="8209" width="0" hidden="1" customWidth="1"/>
    <col min="8210" max="8210" width="8" customWidth="1"/>
    <col min="8211" max="8217" width="0" hidden="1" customWidth="1"/>
    <col min="8218" max="8218" width="8.85546875" customWidth="1"/>
    <col min="8219" max="8219" width="0" hidden="1" customWidth="1"/>
    <col min="8449" max="8449" width="13.7109375" customWidth="1"/>
    <col min="8450" max="8450" width="12.85546875" customWidth="1"/>
    <col min="8455" max="8455" width="8.85546875" customWidth="1"/>
    <col min="8456" max="8465" width="0" hidden="1" customWidth="1"/>
    <col min="8466" max="8466" width="8" customWidth="1"/>
    <col min="8467" max="8473" width="0" hidden="1" customWidth="1"/>
    <col min="8474" max="8474" width="8.85546875" customWidth="1"/>
    <col min="8475" max="8475" width="0" hidden="1" customWidth="1"/>
    <col min="8705" max="8705" width="13.7109375" customWidth="1"/>
    <col min="8706" max="8706" width="12.85546875" customWidth="1"/>
    <col min="8711" max="8711" width="8.85546875" customWidth="1"/>
    <col min="8712" max="8721" width="0" hidden="1" customWidth="1"/>
    <col min="8722" max="8722" width="8" customWidth="1"/>
    <col min="8723" max="8729" width="0" hidden="1" customWidth="1"/>
    <col min="8730" max="8730" width="8.85546875" customWidth="1"/>
    <col min="8731" max="8731" width="0" hidden="1" customWidth="1"/>
    <col min="8961" max="8961" width="13.7109375" customWidth="1"/>
    <col min="8962" max="8962" width="12.85546875" customWidth="1"/>
    <col min="8967" max="8967" width="8.85546875" customWidth="1"/>
    <col min="8968" max="8977" width="0" hidden="1" customWidth="1"/>
    <col min="8978" max="8978" width="8" customWidth="1"/>
    <col min="8979" max="8985" width="0" hidden="1" customWidth="1"/>
    <col min="8986" max="8986" width="8.85546875" customWidth="1"/>
    <col min="8987" max="8987" width="0" hidden="1" customWidth="1"/>
    <col min="9217" max="9217" width="13.7109375" customWidth="1"/>
    <col min="9218" max="9218" width="12.85546875" customWidth="1"/>
    <col min="9223" max="9223" width="8.85546875" customWidth="1"/>
    <col min="9224" max="9233" width="0" hidden="1" customWidth="1"/>
    <col min="9234" max="9234" width="8" customWidth="1"/>
    <col min="9235" max="9241" width="0" hidden="1" customWidth="1"/>
    <col min="9242" max="9242" width="8.85546875" customWidth="1"/>
    <col min="9243" max="9243" width="0" hidden="1" customWidth="1"/>
    <col min="9473" max="9473" width="13.7109375" customWidth="1"/>
    <col min="9474" max="9474" width="12.85546875" customWidth="1"/>
    <col min="9479" max="9479" width="8.85546875" customWidth="1"/>
    <col min="9480" max="9489" width="0" hidden="1" customWidth="1"/>
    <col min="9490" max="9490" width="8" customWidth="1"/>
    <col min="9491" max="9497" width="0" hidden="1" customWidth="1"/>
    <col min="9498" max="9498" width="8.85546875" customWidth="1"/>
    <col min="9499" max="9499" width="0" hidden="1" customWidth="1"/>
    <col min="9729" max="9729" width="13.7109375" customWidth="1"/>
    <col min="9730" max="9730" width="12.85546875" customWidth="1"/>
    <col min="9735" max="9735" width="8.85546875" customWidth="1"/>
    <col min="9736" max="9745" width="0" hidden="1" customWidth="1"/>
    <col min="9746" max="9746" width="8" customWidth="1"/>
    <col min="9747" max="9753" width="0" hidden="1" customWidth="1"/>
    <col min="9754" max="9754" width="8.85546875" customWidth="1"/>
    <col min="9755" max="9755" width="0" hidden="1" customWidth="1"/>
    <col min="9985" max="9985" width="13.7109375" customWidth="1"/>
    <col min="9986" max="9986" width="12.85546875" customWidth="1"/>
    <col min="9991" max="9991" width="8.85546875" customWidth="1"/>
    <col min="9992" max="10001" width="0" hidden="1" customWidth="1"/>
    <col min="10002" max="10002" width="8" customWidth="1"/>
    <col min="10003" max="10009" width="0" hidden="1" customWidth="1"/>
    <col min="10010" max="10010" width="8.85546875" customWidth="1"/>
    <col min="10011" max="10011" width="0" hidden="1" customWidth="1"/>
    <col min="10241" max="10241" width="13.7109375" customWidth="1"/>
    <col min="10242" max="10242" width="12.85546875" customWidth="1"/>
    <col min="10247" max="10247" width="8.85546875" customWidth="1"/>
    <col min="10248" max="10257" width="0" hidden="1" customWidth="1"/>
    <col min="10258" max="10258" width="8" customWidth="1"/>
    <col min="10259" max="10265" width="0" hidden="1" customWidth="1"/>
    <col min="10266" max="10266" width="8.85546875" customWidth="1"/>
    <col min="10267" max="10267" width="0" hidden="1" customWidth="1"/>
    <col min="10497" max="10497" width="13.7109375" customWidth="1"/>
    <col min="10498" max="10498" width="12.85546875" customWidth="1"/>
    <col min="10503" max="10503" width="8.85546875" customWidth="1"/>
    <col min="10504" max="10513" width="0" hidden="1" customWidth="1"/>
    <col min="10514" max="10514" width="8" customWidth="1"/>
    <col min="10515" max="10521" width="0" hidden="1" customWidth="1"/>
    <col min="10522" max="10522" width="8.85546875" customWidth="1"/>
    <col min="10523" max="10523" width="0" hidden="1" customWidth="1"/>
    <col min="10753" max="10753" width="13.7109375" customWidth="1"/>
    <col min="10754" max="10754" width="12.85546875" customWidth="1"/>
    <col min="10759" max="10759" width="8.85546875" customWidth="1"/>
    <col min="10760" max="10769" width="0" hidden="1" customWidth="1"/>
    <col min="10770" max="10770" width="8" customWidth="1"/>
    <col min="10771" max="10777" width="0" hidden="1" customWidth="1"/>
    <col min="10778" max="10778" width="8.85546875" customWidth="1"/>
    <col min="10779" max="10779" width="0" hidden="1" customWidth="1"/>
    <col min="11009" max="11009" width="13.7109375" customWidth="1"/>
    <col min="11010" max="11010" width="12.85546875" customWidth="1"/>
    <col min="11015" max="11015" width="8.85546875" customWidth="1"/>
    <col min="11016" max="11025" width="0" hidden="1" customWidth="1"/>
    <col min="11026" max="11026" width="8" customWidth="1"/>
    <col min="11027" max="11033" width="0" hidden="1" customWidth="1"/>
    <col min="11034" max="11034" width="8.85546875" customWidth="1"/>
    <col min="11035" max="11035" width="0" hidden="1" customWidth="1"/>
    <col min="11265" max="11265" width="13.7109375" customWidth="1"/>
    <col min="11266" max="11266" width="12.85546875" customWidth="1"/>
    <col min="11271" max="11271" width="8.85546875" customWidth="1"/>
    <col min="11272" max="11281" width="0" hidden="1" customWidth="1"/>
    <col min="11282" max="11282" width="8" customWidth="1"/>
    <col min="11283" max="11289" width="0" hidden="1" customWidth="1"/>
    <col min="11290" max="11290" width="8.85546875" customWidth="1"/>
    <col min="11291" max="11291" width="0" hidden="1" customWidth="1"/>
    <col min="11521" max="11521" width="13.7109375" customWidth="1"/>
    <col min="11522" max="11522" width="12.85546875" customWidth="1"/>
    <col min="11527" max="11527" width="8.85546875" customWidth="1"/>
    <col min="11528" max="11537" width="0" hidden="1" customWidth="1"/>
    <col min="11538" max="11538" width="8" customWidth="1"/>
    <col min="11539" max="11545" width="0" hidden="1" customWidth="1"/>
    <col min="11546" max="11546" width="8.85546875" customWidth="1"/>
    <col min="11547" max="11547" width="0" hidden="1" customWidth="1"/>
    <col min="11777" max="11777" width="13.7109375" customWidth="1"/>
    <col min="11778" max="11778" width="12.85546875" customWidth="1"/>
    <col min="11783" max="11783" width="8.85546875" customWidth="1"/>
    <col min="11784" max="11793" width="0" hidden="1" customWidth="1"/>
    <col min="11794" max="11794" width="8" customWidth="1"/>
    <col min="11795" max="11801" width="0" hidden="1" customWidth="1"/>
    <col min="11802" max="11802" width="8.85546875" customWidth="1"/>
    <col min="11803" max="11803" width="0" hidden="1" customWidth="1"/>
    <col min="12033" max="12033" width="13.7109375" customWidth="1"/>
    <col min="12034" max="12034" width="12.85546875" customWidth="1"/>
    <col min="12039" max="12039" width="8.85546875" customWidth="1"/>
    <col min="12040" max="12049" width="0" hidden="1" customWidth="1"/>
    <col min="12050" max="12050" width="8" customWidth="1"/>
    <col min="12051" max="12057" width="0" hidden="1" customWidth="1"/>
    <col min="12058" max="12058" width="8.85546875" customWidth="1"/>
    <col min="12059" max="12059" width="0" hidden="1" customWidth="1"/>
    <col min="12289" max="12289" width="13.7109375" customWidth="1"/>
    <col min="12290" max="12290" width="12.85546875" customWidth="1"/>
    <col min="12295" max="12295" width="8.85546875" customWidth="1"/>
    <col min="12296" max="12305" width="0" hidden="1" customWidth="1"/>
    <col min="12306" max="12306" width="8" customWidth="1"/>
    <col min="12307" max="12313" width="0" hidden="1" customWidth="1"/>
    <col min="12314" max="12314" width="8.85546875" customWidth="1"/>
    <col min="12315" max="12315" width="0" hidden="1" customWidth="1"/>
    <col min="12545" max="12545" width="13.7109375" customWidth="1"/>
    <col min="12546" max="12546" width="12.85546875" customWidth="1"/>
    <col min="12551" max="12551" width="8.85546875" customWidth="1"/>
    <col min="12552" max="12561" width="0" hidden="1" customWidth="1"/>
    <col min="12562" max="12562" width="8" customWidth="1"/>
    <col min="12563" max="12569" width="0" hidden="1" customWidth="1"/>
    <col min="12570" max="12570" width="8.85546875" customWidth="1"/>
    <col min="12571" max="12571" width="0" hidden="1" customWidth="1"/>
    <col min="12801" max="12801" width="13.7109375" customWidth="1"/>
    <col min="12802" max="12802" width="12.85546875" customWidth="1"/>
    <col min="12807" max="12807" width="8.85546875" customWidth="1"/>
    <col min="12808" max="12817" width="0" hidden="1" customWidth="1"/>
    <col min="12818" max="12818" width="8" customWidth="1"/>
    <col min="12819" max="12825" width="0" hidden="1" customWidth="1"/>
    <col min="12826" max="12826" width="8.85546875" customWidth="1"/>
    <col min="12827" max="12827" width="0" hidden="1" customWidth="1"/>
    <col min="13057" max="13057" width="13.7109375" customWidth="1"/>
    <col min="13058" max="13058" width="12.85546875" customWidth="1"/>
    <col min="13063" max="13063" width="8.85546875" customWidth="1"/>
    <col min="13064" max="13073" width="0" hidden="1" customWidth="1"/>
    <col min="13074" max="13074" width="8" customWidth="1"/>
    <col min="13075" max="13081" width="0" hidden="1" customWidth="1"/>
    <col min="13082" max="13082" width="8.85546875" customWidth="1"/>
    <col min="13083" max="13083" width="0" hidden="1" customWidth="1"/>
    <col min="13313" max="13313" width="13.7109375" customWidth="1"/>
    <col min="13314" max="13314" width="12.85546875" customWidth="1"/>
    <col min="13319" max="13319" width="8.85546875" customWidth="1"/>
    <col min="13320" max="13329" width="0" hidden="1" customWidth="1"/>
    <col min="13330" max="13330" width="8" customWidth="1"/>
    <col min="13331" max="13337" width="0" hidden="1" customWidth="1"/>
    <col min="13338" max="13338" width="8.85546875" customWidth="1"/>
    <col min="13339" max="13339" width="0" hidden="1" customWidth="1"/>
    <col min="13569" max="13569" width="13.7109375" customWidth="1"/>
    <col min="13570" max="13570" width="12.85546875" customWidth="1"/>
    <col min="13575" max="13575" width="8.85546875" customWidth="1"/>
    <col min="13576" max="13585" width="0" hidden="1" customWidth="1"/>
    <col min="13586" max="13586" width="8" customWidth="1"/>
    <col min="13587" max="13593" width="0" hidden="1" customWidth="1"/>
    <col min="13594" max="13594" width="8.85546875" customWidth="1"/>
    <col min="13595" max="13595" width="0" hidden="1" customWidth="1"/>
    <col min="13825" max="13825" width="13.7109375" customWidth="1"/>
    <col min="13826" max="13826" width="12.85546875" customWidth="1"/>
    <col min="13831" max="13831" width="8.85546875" customWidth="1"/>
    <col min="13832" max="13841" width="0" hidden="1" customWidth="1"/>
    <col min="13842" max="13842" width="8" customWidth="1"/>
    <col min="13843" max="13849" width="0" hidden="1" customWidth="1"/>
    <col min="13850" max="13850" width="8.85546875" customWidth="1"/>
    <col min="13851" max="13851" width="0" hidden="1" customWidth="1"/>
    <col min="14081" max="14081" width="13.7109375" customWidth="1"/>
    <col min="14082" max="14082" width="12.85546875" customWidth="1"/>
    <col min="14087" max="14087" width="8.85546875" customWidth="1"/>
    <col min="14088" max="14097" width="0" hidden="1" customWidth="1"/>
    <col min="14098" max="14098" width="8" customWidth="1"/>
    <col min="14099" max="14105" width="0" hidden="1" customWidth="1"/>
    <col min="14106" max="14106" width="8.85546875" customWidth="1"/>
    <col min="14107" max="14107" width="0" hidden="1" customWidth="1"/>
    <col min="14337" max="14337" width="13.7109375" customWidth="1"/>
    <col min="14338" max="14338" width="12.85546875" customWidth="1"/>
    <col min="14343" max="14343" width="8.85546875" customWidth="1"/>
    <col min="14344" max="14353" width="0" hidden="1" customWidth="1"/>
    <col min="14354" max="14354" width="8" customWidth="1"/>
    <col min="14355" max="14361" width="0" hidden="1" customWidth="1"/>
    <col min="14362" max="14362" width="8.85546875" customWidth="1"/>
    <col min="14363" max="14363" width="0" hidden="1" customWidth="1"/>
    <col min="14593" max="14593" width="13.7109375" customWidth="1"/>
    <col min="14594" max="14594" width="12.85546875" customWidth="1"/>
    <col min="14599" max="14599" width="8.85546875" customWidth="1"/>
    <col min="14600" max="14609" width="0" hidden="1" customWidth="1"/>
    <col min="14610" max="14610" width="8" customWidth="1"/>
    <col min="14611" max="14617" width="0" hidden="1" customWidth="1"/>
    <col min="14618" max="14618" width="8.85546875" customWidth="1"/>
    <col min="14619" max="14619" width="0" hidden="1" customWidth="1"/>
    <col min="14849" max="14849" width="13.7109375" customWidth="1"/>
    <col min="14850" max="14850" width="12.85546875" customWidth="1"/>
    <col min="14855" max="14855" width="8.85546875" customWidth="1"/>
    <col min="14856" max="14865" width="0" hidden="1" customWidth="1"/>
    <col min="14866" max="14866" width="8" customWidth="1"/>
    <col min="14867" max="14873" width="0" hidden="1" customWidth="1"/>
    <col min="14874" max="14874" width="8.85546875" customWidth="1"/>
    <col min="14875" max="14875" width="0" hidden="1" customWidth="1"/>
    <col min="15105" max="15105" width="13.7109375" customWidth="1"/>
    <col min="15106" max="15106" width="12.85546875" customWidth="1"/>
    <col min="15111" max="15111" width="8.85546875" customWidth="1"/>
    <col min="15112" max="15121" width="0" hidden="1" customWidth="1"/>
    <col min="15122" max="15122" width="8" customWidth="1"/>
    <col min="15123" max="15129" width="0" hidden="1" customWidth="1"/>
    <col min="15130" max="15130" width="8.85546875" customWidth="1"/>
    <col min="15131" max="15131" width="0" hidden="1" customWidth="1"/>
    <col min="15361" max="15361" width="13.7109375" customWidth="1"/>
    <col min="15362" max="15362" width="12.85546875" customWidth="1"/>
    <col min="15367" max="15367" width="8.85546875" customWidth="1"/>
    <col min="15368" max="15377" width="0" hidden="1" customWidth="1"/>
    <col min="15378" max="15378" width="8" customWidth="1"/>
    <col min="15379" max="15385" width="0" hidden="1" customWidth="1"/>
    <col min="15386" max="15386" width="8.85546875" customWidth="1"/>
    <col min="15387" max="15387" width="0" hidden="1" customWidth="1"/>
    <col min="15617" max="15617" width="13.7109375" customWidth="1"/>
    <col min="15618" max="15618" width="12.85546875" customWidth="1"/>
    <col min="15623" max="15623" width="8.85546875" customWidth="1"/>
    <col min="15624" max="15633" width="0" hidden="1" customWidth="1"/>
    <col min="15634" max="15634" width="8" customWidth="1"/>
    <col min="15635" max="15641" width="0" hidden="1" customWidth="1"/>
    <col min="15642" max="15642" width="8.85546875" customWidth="1"/>
    <col min="15643" max="15643" width="0" hidden="1" customWidth="1"/>
    <col min="15873" max="15873" width="13.7109375" customWidth="1"/>
    <col min="15874" max="15874" width="12.85546875" customWidth="1"/>
    <col min="15879" max="15879" width="8.85546875" customWidth="1"/>
    <col min="15880" max="15889" width="0" hidden="1" customWidth="1"/>
    <col min="15890" max="15890" width="8" customWidth="1"/>
    <col min="15891" max="15897" width="0" hidden="1" customWidth="1"/>
    <col min="15898" max="15898" width="8.85546875" customWidth="1"/>
    <col min="15899" max="15899" width="0" hidden="1" customWidth="1"/>
    <col min="16129" max="16129" width="13.7109375" customWidth="1"/>
    <col min="16130" max="16130" width="12.85546875" customWidth="1"/>
    <col min="16135" max="16135" width="8.85546875" customWidth="1"/>
    <col min="16136" max="16145" width="0" hidden="1" customWidth="1"/>
    <col min="16146" max="16146" width="8" customWidth="1"/>
    <col min="16147" max="16153" width="0" hidden="1" customWidth="1"/>
    <col min="16154" max="16154" width="8.85546875" customWidth="1"/>
    <col min="16155" max="16155" width="0" hidden="1" customWidth="1"/>
  </cols>
  <sheetData>
    <row r="1" spans="2:39" ht="13.5" thickBot="1" x14ac:dyDescent="0.25">
      <c r="B1" s="9"/>
      <c r="C1" s="9" t="str">
        <f>[1]Sheet1!B50</f>
        <v>Bmp5 -8450</v>
      </c>
      <c r="D1" s="9" t="str">
        <f>[1]Sheet1!B66</f>
        <v>Bmp5-5992</v>
      </c>
      <c r="E1" s="9" t="str">
        <f>[1]Sheet1!B82</f>
        <v>Bmp5 +11859</v>
      </c>
      <c r="F1" s="9" t="str">
        <f>'[1]Sheet1 (2)'!B2</f>
        <v>Bmp5+11268</v>
      </c>
      <c r="G1" s="9" t="str">
        <f>'[1]Sheet1 (2)'!B18</f>
        <v>Bmp5+24561</v>
      </c>
      <c r="H1" s="9" t="str">
        <f>'[1]Sheet1 (2)'!B50</f>
        <v>Nkx3.1+984</v>
      </c>
      <c r="I1" s="9" t="str">
        <f>'[1]Sheet1 (2)'!B66</f>
        <v>Ccnd1prom</v>
      </c>
      <c r="J1" s="9" t="str">
        <f>'[1]Sheet1 (3)'!B2</f>
        <v>Tmprss2 igg</v>
      </c>
      <c r="K1" s="9" t="str">
        <f>'[1]Sheet1 (3)'!B18</f>
        <v>Muc1</v>
      </c>
      <c r="L1" s="9" t="str">
        <f>'[1]Sheet1 (3)'!B50</f>
        <v>Cdh1</v>
      </c>
      <c r="M1" s="9" t="str">
        <f>'[1]Sheet1 (3)'!B66</f>
        <v>Foxc1</v>
      </c>
      <c r="N1" s="9" t="str">
        <f>'[1]Sheet1 (4)'!B2</f>
        <v>Lim-2 igg</v>
      </c>
      <c r="O1" s="9" t="str">
        <f>'[1]Sheet1 (4)'!B18</f>
        <v>Lim-3</v>
      </c>
      <c r="P1" s="9" t="str">
        <f>'[1]Sheet1 (4)'!B34</f>
        <v>Lim-4</v>
      </c>
      <c r="Q1" s="9" t="str">
        <f>'[1]Sheet1 (4)'!B50</f>
        <v>Ret-1-up</v>
      </c>
      <c r="R1" s="9" t="str">
        <f>'[1]Sheet1 (6)'!B2</f>
        <v>Cyp19a1</v>
      </c>
      <c r="S1" s="9" t="str">
        <f>'[1]Sheet1 (6)'!B34</f>
        <v>Hprt</v>
      </c>
      <c r="T1" s="9" t="str">
        <f>'[1]Sheet1 (6)'!B66</f>
        <v>Nkx3.1-121</v>
      </c>
      <c r="U1" s="9" t="str">
        <f>'[1]Sheet1 (6)'!B82</f>
        <v>Pou3f3</v>
      </c>
      <c r="V1" s="9" t="str">
        <f>'[1]Sheet1 (5)'!B2</f>
        <v>NpntL</v>
      </c>
      <c r="W1" s="9" t="str">
        <f>'[1]Sheet1 (5)'!B18</f>
        <v>Ret3</v>
      </c>
      <c r="X1" s="9" t="str">
        <f>'[1]Sheet1 (5)'!B34</f>
        <v>Bmp5-5992</v>
      </c>
      <c r="Y1" s="9" t="str">
        <f>'[1]Sheet1 (5)'!B50</f>
        <v>Bmp5 +11854</v>
      </c>
      <c r="Z1" s="9" t="str">
        <f>'[1]Sheet1 (5)'!B66</f>
        <v>cdh1</v>
      </c>
      <c r="AA1" t="str">
        <f>'[1]Sheet1 (5)'!B82</f>
        <v>cdkn2c</v>
      </c>
    </row>
    <row r="2" spans="2:39" x14ac:dyDescent="0.2">
      <c r="B2" s="18" t="s">
        <v>7</v>
      </c>
      <c r="C2" s="11">
        <v>0.51364951570510564</v>
      </c>
      <c r="D2" s="11">
        <v>0.14003469218904599</v>
      </c>
      <c r="E2" s="11">
        <v>0.15112939390062427</v>
      </c>
      <c r="F2" s="11">
        <v>0.2</v>
      </c>
      <c r="G2" s="11">
        <v>0.2800693843780912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>
        <v>2.4688790995730612</v>
      </c>
      <c r="S2" s="11"/>
      <c r="T2" s="11"/>
      <c r="U2" s="11"/>
      <c r="V2" s="11"/>
      <c r="W2" s="11"/>
      <c r="X2" s="11"/>
      <c r="Y2" s="11"/>
      <c r="Z2" s="12">
        <v>0.13715281989628827</v>
      </c>
      <c r="AA2" s="1">
        <f>'[1]Sheet1 (5)'!I82</f>
        <v>5.1724147002474019E-2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2:39" ht="13.5" thickBot="1" x14ac:dyDescent="0.25">
      <c r="B3" s="20" t="s">
        <v>7</v>
      </c>
      <c r="C3" s="15">
        <v>0.28299651456149999</v>
      </c>
      <c r="D3" s="15">
        <v>0.20360659391428187</v>
      </c>
      <c r="E3" s="15">
        <v>0.14699675267686238</v>
      </c>
      <c r="F3" s="15">
        <v>0.20290216861282512</v>
      </c>
      <c r="G3" s="15">
        <v>0.35449967004576599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>
        <v>2.2097086912079607</v>
      </c>
      <c r="S3" s="15"/>
      <c r="T3" s="15"/>
      <c r="U3" s="15"/>
      <c r="V3" s="15"/>
      <c r="W3" s="15"/>
      <c r="X3" s="15"/>
      <c r="Y3" s="15"/>
      <c r="Z3" s="16">
        <v>0.12533456030887735</v>
      </c>
      <c r="AA3" s="1">
        <f>'[1]Sheet1 (5)'!I84</f>
        <v>4.7750565100154692E-2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x14ac:dyDescent="0.2">
      <c r="B4" s="22" t="s">
        <v>6</v>
      </c>
      <c r="C4" s="23">
        <v>0.20431346480322812</v>
      </c>
      <c r="D4" s="23">
        <v>0.17602548097867801</v>
      </c>
      <c r="E4" s="23">
        <v>6.7632298247603681E-2</v>
      </c>
      <c r="F4" s="23">
        <v>0.15060652591874427</v>
      </c>
      <c r="G4" s="23">
        <v>0.18735627330571542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>
        <v>0.65241243705341445</v>
      </c>
      <c r="S4" s="23"/>
      <c r="T4" s="23"/>
      <c r="U4" s="23"/>
      <c r="V4" s="23"/>
      <c r="W4" s="23"/>
      <c r="X4" s="23"/>
      <c r="Y4" s="23"/>
      <c r="Z4" s="24">
        <v>0.10251139488506517</v>
      </c>
      <c r="AA4" s="1">
        <f>'[1]Sheet1 (5)'!I90</f>
        <v>1.6492675062264857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ht="13.5" thickBot="1" x14ac:dyDescent="0.25">
      <c r="B5" s="25" t="s">
        <v>6</v>
      </c>
      <c r="C5" s="10">
        <v>0.41433114897196022</v>
      </c>
      <c r="D5" s="10">
        <v>0.16768856180424901</v>
      </c>
      <c r="E5" s="10">
        <v>0.14598137193700553</v>
      </c>
      <c r="F5" s="10">
        <v>0.14447143645008198</v>
      </c>
      <c r="G5" s="10">
        <v>0.17360208616534561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>
        <v>0.78125</v>
      </c>
      <c r="S5" s="10"/>
      <c r="T5" s="10"/>
      <c r="U5" s="10"/>
      <c r="V5" s="10"/>
      <c r="W5" s="10"/>
      <c r="X5" s="10"/>
      <c r="Y5" s="10"/>
      <c r="Z5" s="17">
        <v>0.11687754249382398</v>
      </c>
      <c r="AA5" s="1">
        <f>'[1]Sheet1 (5)'!I92</f>
        <v>1.0347708476054793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x14ac:dyDescent="0.2">
      <c r="B6" s="18" t="s">
        <v>4</v>
      </c>
      <c r="C6" s="11">
        <v>11.622561782664519</v>
      </c>
      <c r="D6" s="11">
        <v>5.6328153913176946</v>
      </c>
      <c r="E6" s="11">
        <v>5.0066867349351485</v>
      </c>
      <c r="F6" s="11">
        <v>8.8695209762523852</v>
      </c>
      <c r="G6" s="11">
        <v>8.5971363633734068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v>0.52992356540924901</v>
      </c>
      <c r="S6" s="11"/>
      <c r="T6" s="11"/>
      <c r="U6" s="11"/>
      <c r="V6" s="11"/>
      <c r="W6" s="11"/>
      <c r="X6" s="11"/>
      <c r="Y6" s="11"/>
      <c r="Z6" s="12">
        <v>0.67075424721699439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2:39" ht="13.5" thickBot="1" x14ac:dyDescent="0.25">
      <c r="B7" s="20" t="s">
        <v>4</v>
      </c>
      <c r="C7" s="15">
        <v>9.1823039579894292</v>
      </c>
      <c r="D7" s="15">
        <v>7.4325444687670066</v>
      </c>
      <c r="E7" s="15">
        <v>10.366494322680527</v>
      </c>
      <c r="F7" s="15">
        <v>8.0492601844364025</v>
      </c>
      <c r="G7" s="15">
        <v>8.7777804733624976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>
        <v>2.5737219289611639</v>
      </c>
      <c r="S7" s="15"/>
      <c r="T7" s="15"/>
      <c r="U7" s="15"/>
      <c r="V7" s="15"/>
      <c r="W7" s="15"/>
      <c r="X7" s="15"/>
      <c r="Y7" s="15"/>
      <c r="Z7" s="16">
        <v>0.43947597058156551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2:39" x14ac:dyDescent="0.2">
      <c r="B8" s="22" t="s">
        <v>5</v>
      </c>
      <c r="C8" s="23">
        <v>8.3331167318200077</v>
      </c>
      <c r="D8" s="23">
        <v>10.584316404531574</v>
      </c>
      <c r="E8" s="23">
        <v>9.0245574720156085</v>
      </c>
      <c r="F8" s="23">
        <v>8.5673925311231365</v>
      </c>
      <c r="G8" s="23">
        <v>9.1505355996601647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v>2.1050524638526404</v>
      </c>
      <c r="S8" s="23"/>
      <c r="T8" s="23"/>
      <c r="U8" s="23"/>
      <c r="V8" s="23"/>
      <c r="W8" s="23"/>
      <c r="X8" s="23"/>
      <c r="Y8" s="23"/>
      <c r="Z8" s="24">
        <v>0.32395294758376575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2:39" ht="13.5" thickBot="1" x14ac:dyDescent="0.25">
      <c r="B9" s="25" t="s">
        <v>5</v>
      </c>
      <c r="C9" s="10">
        <v>12.20039700970281</v>
      </c>
      <c r="D9" s="10">
        <v>11.033787453633188</v>
      </c>
      <c r="E9" s="10">
        <v>7.4325444687670066</v>
      </c>
      <c r="F9" s="10">
        <v>8.5673925311231365</v>
      </c>
      <c r="G9" s="10">
        <v>11.187813386599654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>
        <v>1.6746460352129602</v>
      </c>
      <c r="S9" s="10"/>
      <c r="T9" s="10"/>
      <c r="U9" s="10"/>
      <c r="V9" s="10"/>
      <c r="W9" s="10"/>
      <c r="X9" s="10"/>
      <c r="Y9" s="10"/>
      <c r="Z9" s="17">
        <v>0.30225878780124776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2:39" x14ac:dyDescent="0.2">
      <c r="B10" s="18" t="s">
        <v>13</v>
      </c>
      <c r="C10" s="26">
        <f>C6/AVERAGE(C$2:C$5)</f>
        <v>32.848551162530832</v>
      </c>
      <c r="D10" s="11">
        <f t="shared" ref="D10:Z13" si="0">D6/AVERAGE(D$2:D$5)</f>
        <v>32.779641938295505</v>
      </c>
      <c r="E10" s="11">
        <f t="shared" si="0"/>
        <v>39.134627175299286</v>
      </c>
      <c r="F10" s="11">
        <f t="shared" si="0"/>
        <v>50.829647335537402</v>
      </c>
      <c r="G10" s="11">
        <f t="shared" si="0"/>
        <v>34.543042183993009</v>
      </c>
      <c r="H10" s="11" t="e">
        <f t="shared" si="0"/>
        <v>#DIV/0!</v>
      </c>
      <c r="I10" s="11" t="e">
        <f t="shared" si="0"/>
        <v>#DIV/0!</v>
      </c>
      <c r="J10" s="11" t="e">
        <f t="shared" si="0"/>
        <v>#DIV/0!</v>
      </c>
      <c r="K10" s="11" t="e">
        <f t="shared" si="0"/>
        <v>#DIV/0!</v>
      </c>
      <c r="L10" s="11" t="e">
        <f t="shared" si="0"/>
        <v>#DIV/0!</v>
      </c>
      <c r="M10" s="11" t="e">
        <f t="shared" si="0"/>
        <v>#DIV/0!</v>
      </c>
      <c r="N10" s="11" t="e">
        <f t="shared" si="0"/>
        <v>#DIV/0!</v>
      </c>
      <c r="O10" s="11" t="e">
        <f t="shared" si="0"/>
        <v>#DIV/0!</v>
      </c>
      <c r="P10" s="11" t="e">
        <f t="shared" si="0"/>
        <v>#DIV/0!</v>
      </c>
      <c r="Q10" s="11" t="e">
        <f t="shared" si="0"/>
        <v>#DIV/0!</v>
      </c>
      <c r="R10" s="11">
        <f t="shared" si="0"/>
        <v>0.34679441819710993</v>
      </c>
      <c r="S10" s="11" t="e">
        <f t="shared" si="0"/>
        <v>#DIV/0!</v>
      </c>
      <c r="T10" s="11" t="e">
        <f t="shared" si="0"/>
        <v>#DIV/0!</v>
      </c>
      <c r="U10" s="11" t="e">
        <f t="shared" si="0"/>
        <v>#DIV/0!</v>
      </c>
      <c r="V10" s="11" t="e">
        <f t="shared" si="0"/>
        <v>#DIV/0!</v>
      </c>
      <c r="W10" s="11" t="e">
        <f t="shared" si="0"/>
        <v>#DIV/0!</v>
      </c>
      <c r="X10" s="11" t="e">
        <f t="shared" si="0"/>
        <v>#DIV/0!</v>
      </c>
      <c r="Y10" s="11" t="e">
        <f t="shared" si="0"/>
        <v>#DIV/0!</v>
      </c>
      <c r="Z10" s="12">
        <f t="shared" si="0"/>
        <v>5.5678540134937693</v>
      </c>
      <c r="AA10" s="1" t="str">
        <f t="shared" ref="AA10" si="1">AA1</f>
        <v>cdkn2c</v>
      </c>
      <c r="AB10" s="1"/>
      <c r="AC10" s="1"/>
      <c r="AD10" s="1"/>
      <c r="AE10" s="1"/>
      <c r="AF10" s="1"/>
      <c r="AG10" s="1"/>
      <c r="AH10" s="1"/>
      <c r="AI10" s="1"/>
      <c r="AJ10" s="1"/>
    </row>
    <row r="11" spans="2:39" x14ac:dyDescent="0.2">
      <c r="B11" s="19" t="s">
        <v>13</v>
      </c>
      <c r="C11" s="27">
        <f t="shared" ref="C11:R13" si="2">C7/AVERAGE(C$2:C$5)</f>
        <v>25.951712453257123</v>
      </c>
      <c r="D11" s="5">
        <f t="shared" si="2"/>
        <v>43.252996849883807</v>
      </c>
      <c r="E11" s="5">
        <f t="shared" si="2"/>
        <v>81.029413644393699</v>
      </c>
      <c r="F11" s="5">
        <f t="shared" si="2"/>
        <v>46.128878615016063</v>
      </c>
      <c r="G11" s="5">
        <f t="shared" si="2"/>
        <v>35.268864928671974</v>
      </c>
      <c r="H11" s="5" t="e">
        <f t="shared" si="2"/>
        <v>#DIV/0!</v>
      </c>
      <c r="I11" s="5" t="e">
        <f t="shared" si="2"/>
        <v>#DIV/0!</v>
      </c>
      <c r="J11" s="5" t="e">
        <f t="shared" si="2"/>
        <v>#DIV/0!</v>
      </c>
      <c r="K11" s="5" t="e">
        <f t="shared" si="2"/>
        <v>#DIV/0!</v>
      </c>
      <c r="L11" s="5" t="e">
        <f t="shared" si="2"/>
        <v>#DIV/0!</v>
      </c>
      <c r="M11" s="5" t="e">
        <f t="shared" si="2"/>
        <v>#DIV/0!</v>
      </c>
      <c r="N11" s="5" t="e">
        <f t="shared" si="2"/>
        <v>#DIV/0!</v>
      </c>
      <c r="O11" s="5" t="e">
        <f t="shared" si="2"/>
        <v>#DIV/0!</v>
      </c>
      <c r="P11" s="5" t="e">
        <f t="shared" si="2"/>
        <v>#DIV/0!</v>
      </c>
      <c r="Q11" s="5" t="e">
        <f t="shared" si="2"/>
        <v>#DIV/0!</v>
      </c>
      <c r="R11" s="5">
        <f t="shared" si="2"/>
        <v>1.6843040340467414</v>
      </c>
      <c r="S11" s="5" t="e">
        <f t="shared" si="0"/>
        <v>#DIV/0!</v>
      </c>
      <c r="T11" s="5" t="e">
        <f t="shared" si="0"/>
        <v>#DIV/0!</v>
      </c>
      <c r="U11" s="5" t="e">
        <f t="shared" si="0"/>
        <v>#DIV/0!</v>
      </c>
      <c r="V11" s="5" t="e">
        <f t="shared" si="0"/>
        <v>#DIV/0!</v>
      </c>
      <c r="W11" s="5" t="e">
        <f t="shared" si="0"/>
        <v>#DIV/0!</v>
      </c>
      <c r="X11" s="5" t="e">
        <f t="shared" si="0"/>
        <v>#DIV/0!</v>
      </c>
      <c r="Y11" s="5" t="e">
        <f t="shared" si="0"/>
        <v>#DIV/0!</v>
      </c>
      <c r="Z11" s="13">
        <f t="shared" si="0"/>
        <v>3.6480395864642734</v>
      </c>
      <c r="AA11" s="1">
        <f t="shared" ref="AA11" si="3">AVERAGE(AA2:AA5)</f>
        <v>0.69587826648364848</v>
      </c>
      <c r="AB11" s="1"/>
      <c r="AC11" s="1"/>
      <c r="AD11" s="1"/>
      <c r="AE11" s="1"/>
      <c r="AF11" s="1"/>
      <c r="AG11" s="1"/>
      <c r="AH11" s="1"/>
      <c r="AI11" s="1"/>
      <c r="AJ11" s="1"/>
    </row>
    <row r="12" spans="2:39" x14ac:dyDescent="0.2">
      <c r="B12" s="19" t="s">
        <v>13</v>
      </c>
      <c r="C12" s="27">
        <f t="shared" si="2"/>
        <v>23.551676164613802</v>
      </c>
      <c r="D12" s="5">
        <f t="shared" si="0"/>
        <v>61.594438624236467</v>
      </c>
      <c r="E12" s="5">
        <f t="shared" si="0"/>
        <v>70.540201691681617</v>
      </c>
      <c r="F12" s="5">
        <f t="shared" si="0"/>
        <v>49.098202947833528</v>
      </c>
      <c r="G12" s="5">
        <f t="shared" si="0"/>
        <v>36.766584111870735</v>
      </c>
      <c r="H12" s="5" t="e">
        <f t="shared" si="0"/>
        <v>#DIV/0!</v>
      </c>
      <c r="I12" s="5" t="e">
        <f t="shared" si="0"/>
        <v>#DIV/0!</v>
      </c>
      <c r="J12" s="5" t="e">
        <f t="shared" si="0"/>
        <v>#DIV/0!</v>
      </c>
      <c r="K12" s="5" t="e">
        <f t="shared" si="0"/>
        <v>#DIV/0!</v>
      </c>
      <c r="L12" s="5" t="e">
        <f t="shared" si="0"/>
        <v>#DIV/0!</v>
      </c>
      <c r="M12" s="5" t="e">
        <f t="shared" si="0"/>
        <v>#DIV/0!</v>
      </c>
      <c r="N12" s="5" t="e">
        <f t="shared" si="0"/>
        <v>#DIV/0!</v>
      </c>
      <c r="O12" s="5" t="e">
        <f t="shared" si="0"/>
        <v>#DIV/0!</v>
      </c>
      <c r="P12" s="5" t="e">
        <f t="shared" si="0"/>
        <v>#DIV/0!</v>
      </c>
      <c r="Q12" s="5" t="e">
        <f t="shared" si="0"/>
        <v>#DIV/0!</v>
      </c>
      <c r="R12" s="5">
        <f t="shared" si="0"/>
        <v>1.3775957366840057</v>
      </c>
      <c r="S12" s="5" t="e">
        <f t="shared" si="0"/>
        <v>#DIV/0!</v>
      </c>
      <c r="T12" s="5" t="e">
        <f t="shared" si="0"/>
        <v>#DIV/0!</v>
      </c>
      <c r="U12" s="5" t="e">
        <f t="shared" si="0"/>
        <v>#DIV/0!</v>
      </c>
      <c r="V12" s="5" t="e">
        <f t="shared" si="0"/>
        <v>#DIV/0!</v>
      </c>
      <c r="W12" s="5" t="e">
        <f t="shared" si="0"/>
        <v>#DIV/0!</v>
      </c>
      <c r="X12" s="5" t="e">
        <f t="shared" si="0"/>
        <v>#DIV/0!</v>
      </c>
      <c r="Y12" s="5" t="e">
        <f t="shared" si="0"/>
        <v>#DIV/0!</v>
      </c>
      <c r="Z12" s="13">
        <f t="shared" si="0"/>
        <v>2.689096232891818</v>
      </c>
      <c r="AA12" s="1" t="e">
        <f t="shared" ref="AA12" si="4">AVERAGE(AA6:AA9)</f>
        <v>#DIV/0!</v>
      </c>
      <c r="AB12" s="1"/>
      <c r="AC12" s="1"/>
      <c r="AD12" s="1"/>
      <c r="AE12" s="1"/>
      <c r="AF12" s="1"/>
      <c r="AG12" s="1"/>
      <c r="AH12" s="1"/>
      <c r="AI12" s="1"/>
      <c r="AJ12" s="1"/>
    </row>
    <row r="13" spans="2:39" ht="13.5" thickBot="1" x14ac:dyDescent="0.25">
      <c r="B13" s="20" t="s">
        <v>13</v>
      </c>
      <c r="C13" s="29">
        <f t="shared" si="2"/>
        <v>34.481672188154533</v>
      </c>
      <c r="D13" s="15">
        <f t="shared" si="0"/>
        <v>64.210093323996531</v>
      </c>
      <c r="E13" s="15">
        <f t="shared" si="0"/>
        <v>58.096276469511785</v>
      </c>
      <c r="F13" s="15">
        <f t="shared" si="0"/>
        <v>49.098202947833528</v>
      </c>
      <c r="G13" s="15">
        <f t="shared" si="0"/>
        <v>44.952306608326396</v>
      </c>
      <c r="H13" s="15" t="e">
        <f t="shared" si="0"/>
        <v>#DIV/0!</v>
      </c>
      <c r="I13" s="15" t="e">
        <f t="shared" si="0"/>
        <v>#DIV/0!</v>
      </c>
      <c r="J13" s="15" t="e">
        <f t="shared" si="0"/>
        <v>#DIV/0!</v>
      </c>
      <c r="K13" s="15" t="e">
        <f t="shared" si="0"/>
        <v>#DIV/0!</v>
      </c>
      <c r="L13" s="15" t="e">
        <f t="shared" si="0"/>
        <v>#DIV/0!</v>
      </c>
      <c r="M13" s="15" t="e">
        <f t="shared" si="0"/>
        <v>#DIV/0!</v>
      </c>
      <c r="N13" s="15" t="e">
        <f t="shared" si="0"/>
        <v>#DIV/0!</v>
      </c>
      <c r="O13" s="15" t="e">
        <f t="shared" si="0"/>
        <v>#DIV/0!</v>
      </c>
      <c r="P13" s="15" t="e">
        <f t="shared" si="0"/>
        <v>#DIV/0!</v>
      </c>
      <c r="Q13" s="15" t="e">
        <f t="shared" si="0"/>
        <v>#DIV/0!</v>
      </c>
      <c r="R13" s="15">
        <f t="shared" si="0"/>
        <v>1.0959276683973624</v>
      </c>
      <c r="S13" s="15" t="e">
        <f t="shared" si="0"/>
        <v>#DIV/0!</v>
      </c>
      <c r="T13" s="15" t="e">
        <f t="shared" si="0"/>
        <v>#DIV/0!</v>
      </c>
      <c r="U13" s="15" t="e">
        <f t="shared" si="0"/>
        <v>#DIV/0!</v>
      </c>
      <c r="V13" s="15" t="e">
        <f t="shared" si="0"/>
        <v>#DIV/0!</v>
      </c>
      <c r="W13" s="15" t="e">
        <f t="shared" si="0"/>
        <v>#DIV/0!</v>
      </c>
      <c r="X13" s="15" t="e">
        <f t="shared" si="0"/>
        <v>#DIV/0!</v>
      </c>
      <c r="Y13" s="15" t="e">
        <f t="shared" si="0"/>
        <v>#DIV/0!</v>
      </c>
      <c r="Z13" s="16">
        <f t="shared" si="0"/>
        <v>2.5090155027054144</v>
      </c>
    </row>
    <row r="14" spans="2:39" x14ac:dyDescent="0.2">
      <c r="B14" s="28" t="s">
        <v>8</v>
      </c>
      <c r="C14" s="23">
        <f>AVERAGE(C10:C11)</f>
        <v>29.400131807893978</v>
      </c>
      <c r="D14" s="23">
        <f t="shared" ref="D14:Z14" si="5">AVERAGE(D10:D11)</f>
        <v>38.016319394089656</v>
      </c>
      <c r="E14" s="23">
        <f t="shared" si="5"/>
        <v>60.082020409846493</v>
      </c>
      <c r="F14" s="23">
        <f t="shared" si="5"/>
        <v>48.479262975276733</v>
      </c>
      <c r="G14" s="23">
        <f t="shared" si="5"/>
        <v>34.905953556332491</v>
      </c>
      <c r="H14" s="23" t="e">
        <f t="shared" si="5"/>
        <v>#DIV/0!</v>
      </c>
      <c r="I14" s="23" t="e">
        <f t="shared" si="5"/>
        <v>#DIV/0!</v>
      </c>
      <c r="J14" s="23" t="e">
        <f t="shared" si="5"/>
        <v>#DIV/0!</v>
      </c>
      <c r="K14" s="23" t="e">
        <f t="shared" si="5"/>
        <v>#DIV/0!</v>
      </c>
      <c r="L14" s="23" t="e">
        <f t="shared" si="5"/>
        <v>#DIV/0!</v>
      </c>
      <c r="M14" s="23" t="e">
        <f t="shared" si="5"/>
        <v>#DIV/0!</v>
      </c>
      <c r="N14" s="23" t="e">
        <f t="shared" si="5"/>
        <v>#DIV/0!</v>
      </c>
      <c r="O14" s="23" t="e">
        <f t="shared" si="5"/>
        <v>#DIV/0!</v>
      </c>
      <c r="P14" s="23" t="e">
        <f t="shared" si="5"/>
        <v>#DIV/0!</v>
      </c>
      <c r="Q14" s="23" t="e">
        <f t="shared" si="5"/>
        <v>#DIV/0!</v>
      </c>
      <c r="R14" s="23">
        <f t="shared" si="5"/>
        <v>1.0155492261219257</v>
      </c>
      <c r="S14" s="23" t="e">
        <f t="shared" si="5"/>
        <v>#DIV/0!</v>
      </c>
      <c r="T14" s="23" t="e">
        <f t="shared" si="5"/>
        <v>#DIV/0!</v>
      </c>
      <c r="U14" s="23" t="e">
        <f t="shared" si="5"/>
        <v>#DIV/0!</v>
      </c>
      <c r="V14" s="23" t="e">
        <f t="shared" si="5"/>
        <v>#DIV/0!</v>
      </c>
      <c r="W14" s="23" t="e">
        <f t="shared" si="5"/>
        <v>#DIV/0!</v>
      </c>
      <c r="X14" s="23" t="e">
        <f t="shared" si="5"/>
        <v>#DIV/0!</v>
      </c>
      <c r="Y14" s="23" t="e">
        <f t="shared" si="5"/>
        <v>#DIV/0!</v>
      </c>
      <c r="Z14" s="24">
        <f t="shared" si="5"/>
        <v>4.6079467999790218</v>
      </c>
      <c r="AA14" s="1">
        <f t="shared" ref="AA14" si="6">STDEV(AA2:AA3)</f>
        <v>2.8097467087301376E-3</v>
      </c>
      <c r="AB14" s="1"/>
      <c r="AC14" s="1"/>
      <c r="AD14" s="1"/>
      <c r="AE14" s="1"/>
      <c r="AF14" s="1"/>
      <c r="AG14" s="1"/>
      <c r="AH14" s="1"/>
      <c r="AI14" s="1"/>
      <c r="AJ14" s="1"/>
    </row>
    <row r="15" spans="2:39" ht="13.5" thickBot="1" x14ac:dyDescent="0.25">
      <c r="B15" s="14" t="s">
        <v>9</v>
      </c>
      <c r="C15" s="15">
        <f>AVERAGE(C12:C13)</f>
        <v>29.016674176384168</v>
      </c>
      <c r="D15" s="15">
        <f t="shared" ref="D15:Z15" si="7">AVERAGE(D12:D13)</f>
        <v>62.902265974116503</v>
      </c>
      <c r="E15" s="15">
        <f t="shared" si="7"/>
        <v>64.318239080596697</v>
      </c>
      <c r="F15" s="15">
        <f t="shared" si="7"/>
        <v>49.098202947833528</v>
      </c>
      <c r="G15" s="15">
        <f t="shared" si="7"/>
        <v>40.859445360098562</v>
      </c>
      <c r="H15" s="15" t="e">
        <f t="shared" si="7"/>
        <v>#DIV/0!</v>
      </c>
      <c r="I15" s="15" t="e">
        <f t="shared" si="7"/>
        <v>#DIV/0!</v>
      </c>
      <c r="J15" s="15" t="e">
        <f t="shared" si="7"/>
        <v>#DIV/0!</v>
      </c>
      <c r="K15" s="15" t="e">
        <f t="shared" si="7"/>
        <v>#DIV/0!</v>
      </c>
      <c r="L15" s="15" t="e">
        <f t="shared" si="7"/>
        <v>#DIV/0!</v>
      </c>
      <c r="M15" s="15" t="e">
        <f t="shared" si="7"/>
        <v>#DIV/0!</v>
      </c>
      <c r="N15" s="15" t="e">
        <f t="shared" si="7"/>
        <v>#DIV/0!</v>
      </c>
      <c r="O15" s="15" t="e">
        <f t="shared" si="7"/>
        <v>#DIV/0!</v>
      </c>
      <c r="P15" s="15" t="e">
        <f t="shared" si="7"/>
        <v>#DIV/0!</v>
      </c>
      <c r="Q15" s="15" t="e">
        <f t="shared" si="7"/>
        <v>#DIV/0!</v>
      </c>
      <c r="R15" s="15">
        <f t="shared" si="7"/>
        <v>1.2367617025406841</v>
      </c>
      <c r="S15" s="15" t="e">
        <f t="shared" si="7"/>
        <v>#DIV/0!</v>
      </c>
      <c r="T15" s="15" t="e">
        <f t="shared" si="7"/>
        <v>#DIV/0!</v>
      </c>
      <c r="U15" s="15" t="e">
        <f t="shared" si="7"/>
        <v>#DIV/0!</v>
      </c>
      <c r="V15" s="15" t="e">
        <f t="shared" si="7"/>
        <v>#DIV/0!</v>
      </c>
      <c r="W15" s="15" t="e">
        <f t="shared" si="7"/>
        <v>#DIV/0!</v>
      </c>
      <c r="X15" s="15" t="e">
        <f t="shared" si="7"/>
        <v>#DIV/0!</v>
      </c>
      <c r="Y15" s="15" t="e">
        <f t="shared" si="7"/>
        <v>#DIV/0!</v>
      </c>
      <c r="Z15" s="16">
        <f t="shared" si="7"/>
        <v>2.599055867798616</v>
      </c>
      <c r="AA15" s="1">
        <f t="shared" ref="AA15" si="8">STDEV(AA4:AA5)</f>
        <v>0.43451475432738923</v>
      </c>
      <c r="AB15" s="1"/>
      <c r="AC15" s="1"/>
      <c r="AD15" s="1"/>
      <c r="AE15" s="1"/>
      <c r="AF15" s="1"/>
      <c r="AG15" s="1"/>
      <c r="AH15" s="1"/>
      <c r="AI15" s="1"/>
      <c r="AJ15" s="1"/>
    </row>
    <row r="17" spans="2:39" x14ac:dyDescent="0.2">
      <c r="B17" s="6" t="s">
        <v>0</v>
      </c>
      <c r="C17" s="5" t="str">
        <f t="shared" ref="C17:Z17" si="9">C1</f>
        <v>Bmp5 -8450</v>
      </c>
      <c r="D17" s="5" t="str">
        <f t="shared" si="9"/>
        <v>Bmp5-5992</v>
      </c>
      <c r="E17" s="5" t="str">
        <f t="shared" si="9"/>
        <v>Bmp5 +11859</v>
      </c>
      <c r="F17" s="5" t="str">
        <f t="shared" si="9"/>
        <v>Bmp5+11268</v>
      </c>
      <c r="G17" s="5" t="str">
        <f t="shared" si="9"/>
        <v>Bmp5+24561</v>
      </c>
      <c r="H17" s="5" t="str">
        <f t="shared" si="9"/>
        <v>Nkx3.1+984</v>
      </c>
      <c r="I17" s="5" t="str">
        <f t="shared" si="9"/>
        <v>Ccnd1prom</v>
      </c>
      <c r="J17" s="5" t="str">
        <f t="shared" si="9"/>
        <v>Tmprss2 igg</v>
      </c>
      <c r="K17" s="5" t="str">
        <f t="shared" si="9"/>
        <v>Muc1</v>
      </c>
      <c r="L17" s="5" t="str">
        <f t="shared" si="9"/>
        <v>Cdh1</v>
      </c>
      <c r="M17" s="5" t="str">
        <f t="shared" si="9"/>
        <v>Foxc1</v>
      </c>
      <c r="N17" s="5" t="str">
        <f t="shared" si="9"/>
        <v>Lim-2 igg</v>
      </c>
      <c r="O17" s="5" t="str">
        <f t="shared" si="9"/>
        <v>Lim-3</v>
      </c>
      <c r="P17" s="5" t="str">
        <f t="shared" si="9"/>
        <v>Lim-4</v>
      </c>
      <c r="Q17" s="5" t="str">
        <f t="shared" si="9"/>
        <v>Ret-1-up</v>
      </c>
      <c r="R17" s="5" t="str">
        <f t="shared" si="9"/>
        <v>Cyp19a1</v>
      </c>
      <c r="S17" s="5" t="str">
        <f t="shared" si="9"/>
        <v>Hprt</v>
      </c>
      <c r="T17" s="5" t="str">
        <f t="shared" si="9"/>
        <v>Nkx3.1-121</v>
      </c>
      <c r="U17" s="5" t="str">
        <f t="shared" si="9"/>
        <v>Pou3f3</v>
      </c>
      <c r="V17" s="5" t="str">
        <f t="shared" si="9"/>
        <v>NpntL</v>
      </c>
      <c r="W17" s="5" t="str">
        <f t="shared" si="9"/>
        <v>Ret3</v>
      </c>
      <c r="X17" s="5" t="str">
        <f t="shared" si="9"/>
        <v>Bmp5-5992</v>
      </c>
      <c r="Y17" s="5" t="str">
        <f t="shared" si="9"/>
        <v>Bmp5 +11854</v>
      </c>
      <c r="Z17" s="5" t="str">
        <f t="shared" si="9"/>
        <v>cdh1</v>
      </c>
      <c r="AA17" s="1" t="str">
        <f t="shared" ref="AA17" si="10">AA10</f>
        <v>cdkn2c</v>
      </c>
      <c r="AB17" s="1"/>
      <c r="AC17" s="1"/>
      <c r="AD17" s="1"/>
      <c r="AE17" s="1"/>
      <c r="AF17" s="1"/>
      <c r="AG17" s="1"/>
      <c r="AH17" s="1"/>
      <c r="AI17" s="1"/>
      <c r="AJ17" s="1"/>
    </row>
    <row r="18" spans="2:39" x14ac:dyDescent="0.2">
      <c r="B18" s="4" t="s">
        <v>2</v>
      </c>
      <c r="C18" s="5">
        <f>AVERAGE(C14:C15)</f>
        <v>29.208402992139071</v>
      </c>
      <c r="D18" s="5">
        <f t="shared" ref="D18:Z18" si="11">AVERAGE(D14:D15)</f>
        <v>50.459292684103076</v>
      </c>
      <c r="E18" s="5">
        <f t="shared" si="11"/>
        <v>62.200129745221595</v>
      </c>
      <c r="F18" s="5">
        <f t="shared" si="11"/>
        <v>48.788732961555127</v>
      </c>
      <c r="G18" s="5">
        <f t="shared" si="11"/>
        <v>37.882699458215527</v>
      </c>
      <c r="H18" s="5" t="e">
        <f t="shared" si="11"/>
        <v>#DIV/0!</v>
      </c>
      <c r="I18" s="5" t="e">
        <f t="shared" si="11"/>
        <v>#DIV/0!</v>
      </c>
      <c r="J18" s="5" t="e">
        <f t="shared" si="11"/>
        <v>#DIV/0!</v>
      </c>
      <c r="K18" s="5" t="e">
        <f t="shared" si="11"/>
        <v>#DIV/0!</v>
      </c>
      <c r="L18" s="5" t="e">
        <f t="shared" si="11"/>
        <v>#DIV/0!</v>
      </c>
      <c r="M18" s="5" t="e">
        <f t="shared" si="11"/>
        <v>#DIV/0!</v>
      </c>
      <c r="N18" s="5" t="e">
        <f t="shared" si="11"/>
        <v>#DIV/0!</v>
      </c>
      <c r="O18" s="5" t="e">
        <f t="shared" si="11"/>
        <v>#DIV/0!</v>
      </c>
      <c r="P18" s="5" t="e">
        <f t="shared" si="11"/>
        <v>#DIV/0!</v>
      </c>
      <c r="Q18" s="5" t="e">
        <f t="shared" si="11"/>
        <v>#DIV/0!</v>
      </c>
      <c r="R18" s="5">
        <f t="shared" si="11"/>
        <v>1.1261554643313048</v>
      </c>
      <c r="S18" s="5" t="e">
        <f t="shared" si="11"/>
        <v>#DIV/0!</v>
      </c>
      <c r="T18" s="5" t="e">
        <f t="shared" si="11"/>
        <v>#DIV/0!</v>
      </c>
      <c r="U18" s="5" t="e">
        <f t="shared" si="11"/>
        <v>#DIV/0!</v>
      </c>
      <c r="V18" s="5" t="e">
        <f t="shared" si="11"/>
        <v>#DIV/0!</v>
      </c>
      <c r="W18" s="5" t="e">
        <f t="shared" si="11"/>
        <v>#DIV/0!</v>
      </c>
      <c r="X18" s="5" t="e">
        <f t="shared" si="11"/>
        <v>#DIV/0!</v>
      </c>
      <c r="Y18" s="5" t="e">
        <f t="shared" si="11"/>
        <v>#DIV/0!</v>
      </c>
      <c r="Z18" s="5">
        <f t="shared" si="11"/>
        <v>3.6035013338888189</v>
      </c>
      <c r="AA18" s="1" t="e">
        <f>AA15/AA12*#REF!</f>
        <v>#DIV/0!</v>
      </c>
      <c r="AB18" s="1"/>
      <c r="AC18" s="1"/>
      <c r="AD18" s="1"/>
      <c r="AE18" s="1"/>
      <c r="AF18" s="1"/>
      <c r="AG18" s="1"/>
      <c r="AH18" s="1"/>
      <c r="AI18" s="1"/>
      <c r="AJ18" s="1"/>
    </row>
    <row r="19" spans="2:39" x14ac:dyDescent="0.2">
      <c r="B19" s="7" t="s">
        <v>1</v>
      </c>
      <c r="C19" s="21">
        <f>STDEV(C14:C15)</f>
        <v>0.27114549153831879</v>
      </c>
      <c r="D19" s="21">
        <f t="shared" ref="D19:Z19" si="12">STDEV(D14:D15)</f>
        <v>17.597021582983178</v>
      </c>
      <c r="E19" s="21">
        <f t="shared" si="12"/>
        <v>2.9954589486765322</v>
      </c>
      <c r="F19" s="21">
        <f t="shared" si="12"/>
        <v>0.43765665174232554</v>
      </c>
      <c r="G19" s="21">
        <f t="shared" si="12"/>
        <v>4.2097544261815187</v>
      </c>
      <c r="H19" s="21" t="e">
        <f t="shared" si="12"/>
        <v>#DIV/0!</v>
      </c>
      <c r="I19" s="21" t="e">
        <f t="shared" si="12"/>
        <v>#DIV/0!</v>
      </c>
      <c r="J19" s="21" t="e">
        <f t="shared" si="12"/>
        <v>#DIV/0!</v>
      </c>
      <c r="K19" s="21" t="e">
        <f t="shared" si="12"/>
        <v>#DIV/0!</v>
      </c>
      <c r="L19" s="21" t="e">
        <f t="shared" si="12"/>
        <v>#DIV/0!</v>
      </c>
      <c r="M19" s="21" t="e">
        <f t="shared" si="12"/>
        <v>#DIV/0!</v>
      </c>
      <c r="N19" s="21" t="e">
        <f t="shared" si="12"/>
        <v>#DIV/0!</v>
      </c>
      <c r="O19" s="21" t="e">
        <f t="shared" si="12"/>
        <v>#DIV/0!</v>
      </c>
      <c r="P19" s="21" t="e">
        <f t="shared" si="12"/>
        <v>#DIV/0!</v>
      </c>
      <c r="Q19" s="21" t="e">
        <f t="shared" si="12"/>
        <v>#DIV/0!</v>
      </c>
      <c r="R19" s="21">
        <f t="shared" si="12"/>
        <v>0.1564208421587733</v>
      </c>
      <c r="S19" s="21" t="e">
        <f t="shared" si="12"/>
        <v>#DIV/0!</v>
      </c>
      <c r="T19" s="21" t="e">
        <f t="shared" si="12"/>
        <v>#DIV/0!</v>
      </c>
      <c r="U19" s="21" t="e">
        <f t="shared" si="12"/>
        <v>#DIV/0!</v>
      </c>
      <c r="V19" s="21" t="e">
        <f t="shared" si="12"/>
        <v>#DIV/0!</v>
      </c>
      <c r="W19" s="21" t="e">
        <f t="shared" si="12"/>
        <v>#DIV/0!</v>
      </c>
      <c r="X19" s="21" t="e">
        <f t="shared" si="12"/>
        <v>#DIV/0!</v>
      </c>
      <c r="Y19" s="21" t="e">
        <f t="shared" si="12"/>
        <v>#DIV/0!</v>
      </c>
      <c r="Z19" s="21">
        <f t="shared" si="12"/>
        <v>1.420500400808931</v>
      </c>
      <c r="AA19" s="2" t="e">
        <f>STDEV(AA10:AA13)</f>
        <v>#DIV/0!</v>
      </c>
      <c r="AH19" s="1"/>
    </row>
    <row r="20" spans="2:39" x14ac:dyDescent="0.2">
      <c r="AH20" s="1"/>
    </row>
    <row r="21" spans="2:39" s="1" customFormat="1" x14ac:dyDescent="0.2">
      <c r="B21" s="3" t="s">
        <v>10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2:39" s="1" customFormat="1" x14ac:dyDescent="0.2">
      <c r="B22" s="4" t="s">
        <v>11</v>
      </c>
      <c r="C22" s="8">
        <v>1E-4</v>
      </c>
      <c r="D22" s="8">
        <v>8.0000000000000004E-4</v>
      </c>
      <c r="E22" s="8">
        <v>5.9999999999999995E-4</v>
      </c>
      <c r="F22" s="8">
        <v>1E-4</v>
      </c>
      <c r="G22" s="8">
        <v>1E-4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1.8200000000000001E-2</v>
      </c>
      <c r="S22" s="8"/>
      <c r="T22" s="8"/>
      <c r="U22" s="8"/>
      <c r="V22" s="8"/>
      <c r="W22" s="8"/>
      <c r="X22" s="8"/>
      <c r="Y22" s="8"/>
      <c r="Z22" s="8" t="s">
        <v>3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2:39" s="1" customFormat="1" x14ac:dyDescent="0.2">
      <c r="B23" s="4" t="s">
        <v>12</v>
      </c>
      <c r="C23" s="8">
        <v>1E-4</v>
      </c>
      <c r="D23" s="8">
        <v>5.9999999999999995E-4</v>
      </c>
      <c r="E23" s="8">
        <v>5.0000000000000001E-4</v>
      </c>
      <c r="F23" s="8">
        <v>1E-4</v>
      </c>
      <c r="G23" s="8">
        <v>1E-4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3</v>
      </c>
      <c r="S23" s="8"/>
      <c r="T23" s="8"/>
      <c r="U23" s="8"/>
      <c r="V23" s="8"/>
      <c r="W23" s="8"/>
      <c r="X23" s="8"/>
      <c r="Y23" s="8"/>
      <c r="Z23" s="8">
        <v>1.8200000000000001E-2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2:39" s="1" customFormat="1" x14ac:dyDescent="0.2">
      <c r="B24"/>
      <c r="C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2:39" s="1" customFormat="1" x14ac:dyDescent="0.2">
      <c r="B25"/>
      <c r="C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2:39" s="1" customFormat="1" x14ac:dyDescent="0.2">
      <c r="B26"/>
      <c r="C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2:39" s="1" customFormat="1" x14ac:dyDescent="0.2">
      <c r="B27"/>
      <c r="C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2:39" s="1" customFormat="1" x14ac:dyDescent="0.2">
      <c r="B28"/>
      <c r="C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2:39" s="1" customFormat="1" x14ac:dyDescent="0.2">
      <c r="B29"/>
      <c r="C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2" spans="2:39" x14ac:dyDescent="0.2">
      <c r="C32"/>
    </row>
    <row r="33" spans="3:33" x14ac:dyDescent="0.2">
      <c r="C33"/>
    </row>
    <row r="34" spans="3:33" x14ac:dyDescent="0.2">
      <c r="C34"/>
    </row>
    <row r="35" spans="3:33" x14ac:dyDescent="0.2">
      <c r="C35"/>
    </row>
    <row r="36" spans="3:33" x14ac:dyDescent="0.2">
      <c r="C36"/>
    </row>
    <row r="37" spans="3:33" x14ac:dyDescent="0.2">
      <c r="C37"/>
    </row>
    <row r="38" spans="3:33" x14ac:dyDescent="0.2">
      <c r="C38"/>
    </row>
    <row r="39" spans="3:33" x14ac:dyDescent="0.2">
      <c r="C39"/>
      <c r="AG39" s="1"/>
    </row>
    <row r="40" spans="3:33" x14ac:dyDescent="0.2">
      <c r="C40"/>
      <c r="AG40" s="1"/>
    </row>
    <row r="41" spans="3:33" x14ac:dyDescent="0.2">
      <c r="C41"/>
      <c r="AG41" s="1"/>
    </row>
    <row r="42" spans="3:33" x14ac:dyDescent="0.2">
      <c r="C42"/>
      <c r="AG42" s="1"/>
    </row>
    <row r="43" spans="3:33" x14ac:dyDescent="0.2">
      <c r="C43"/>
      <c r="AG43" s="1"/>
    </row>
    <row r="44" spans="3:33" x14ac:dyDescent="0.2">
      <c r="C44"/>
      <c r="AG44" s="1"/>
    </row>
    <row r="45" spans="3:33" x14ac:dyDescent="0.2">
      <c r="C45"/>
      <c r="AG45" s="1"/>
    </row>
    <row r="46" spans="3:33" x14ac:dyDescent="0.2">
      <c r="AG46" s="1"/>
    </row>
    <row r="47" spans="3:33" x14ac:dyDescent="0.2">
      <c r="AG47" s="1"/>
    </row>
    <row r="48" spans="3:33" x14ac:dyDescent="0.2">
      <c r="C48"/>
      <c r="AG48" s="1"/>
    </row>
    <row r="49" spans="3:33" x14ac:dyDescent="0.2">
      <c r="C49"/>
      <c r="AG49" s="1"/>
    </row>
    <row r="50" spans="3:33" x14ac:dyDescent="0.2">
      <c r="C50"/>
    </row>
    <row r="51" spans="3:33" x14ac:dyDescent="0.2">
      <c r="C51"/>
    </row>
    <row r="52" spans="3:33" x14ac:dyDescent="0.2">
      <c r="C52"/>
    </row>
    <row r="53" spans="3:33" x14ac:dyDescent="0.2">
      <c r="C53"/>
      <c r="AG53" s="1"/>
    </row>
    <row r="54" spans="3:33" x14ac:dyDescent="0.2">
      <c r="C54"/>
      <c r="AG54" s="1"/>
    </row>
    <row r="55" spans="3:33" x14ac:dyDescent="0.2">
      <c r="C55"/>
      <c r="AG55" s="1"/>
    </row>
    <row r="56" spans="3:33" x14ac:dyDescent="0.2">
      <c r="C56"/>
      <c r="AG56" s="1"/>
    </row>
    <row r="57" spans="3:33" x14ac:dyDescent="0.2">
      <c r="C57"/>
      <c r="AG57" s="1"/>
    </row>
    <row r="58" spans="3:33" x14ac:dyDescent="0.2">
      <c r="C58"/>
      <c r="AG58" s="1"/>
    </row>
    <row r="59" spans="3:33" x14ac:dyDescent="0.2">
      <c r="C59"/>
      <c r="AG59" s="1"/>
    </row>
    <row r="60" spans="3:33" x14ac:dyDescent="0.2">
      <c r="C60"/>
      <c r="AG60" s="1"/>
    </row>
    <row r="61" spans="3:33" x14ac:dyDescent="0.2">
      <c r="C61"/>
      <c r="AG61" s="1"/>
    </row>
    <row r="62" spans="3:33" x14ac:dyDescent="0.2">
      <c r="AG62" s="1"/>
    </row>
    <row r="63" spans="3:33" x14ac:dyDescent="0.2">
      <c r="AG63" s="1"/>
    </row>
    <row r="64" spans="3:33" x14ac:dyDescent="0.2">
      <c r="C64"/>
    </row>
    <row r="65" spans="3:33" x14ac:dyDescent="0.2">
      <c r="C65"/>
    </row>
    <row r="66" spans="3:33" x14ac:dyDescent="0.2">
      <c r="C66"/>
    </row>
    <row r="67" spans="3:33" x14ac:dyDescent="0.2">
      <c r="C67"/>
      <c r="AG67" s="1"/>
    </row>
    <row r="68" spans="3:33" x14ac:dyDescent="0.2">
      <c r="C68"/>
      <c r="AG68" s="1"/>
    </row>
    <row r="69" spans="3:33" x14ac:dyDescent="0.2">
      <c r="C69"/>
      <c r="AG69" s="1"/>
    </row>
    <row r="70" spans="3:33" x14ac:dyDescent="0.2">
      <c r="C70"/>
      <c r="AG70" s="1"/>
    </row>
    <row r="71" spans="3:33" x14ac:dyDescent="0.2">
      <c r="C71"/>
      <c r="AG71" s="1"/>
    </row>
    <row r="72" spans="3:33" x14ac:dyDescent="0.2">
      <c r="C72"/>
      <c r="AG72" s="1"/>
    </row>
    <row r="73" spans="3:33" x14ac:dyDescent="0.2">
      <c r="C73"/>
      <c r="AG73" s="1"/>
    </row>
    <row r="74" spans="3:33" x14ac:dyDescent="0.2">
      <c r="C74"/>
      <c r="AG74" s="1"/>
    </row>
    <row r="75" spans="3:33" x14ac:dyDescent="0.2">
      <c r="C75"/>
      <c r="AG75" s="1"/>
    </row>
    <row r="76" spans="3:33" x14ac:dyDescent="0.2">
      <c r="C76"/>
      <c r="AG76" s="1"/>
    </row>
    <row r="77" spans="3:33" x14ac:dyDescent="0.2">
      <c r="C77"/>
      <c r="AG77" s="1"/>
    </row>
    <row r="80" spans="3:33" x14ac:dyDescent="0.2">
      <c r="C80"/>
    </row>
    <row r="81" spans="2:39" x14ac:dyDescent="0.2">
      <c r="C81"/>
      <c r="AG81" s="1"/>
    </row>
    <row r="82" spans="2:39" x14ac:dyDescent="0.2">
      <c r="C82"/>
      <c r="AG82" s="1"/>
    </row>
    <row r="83" spans="2:39" x14ac:dyDescent="0.2">
      <c r="C83"/>
      <c r="AG83" s="1"/>
    </row>
    <row r="84" spans="2:39" x14ac:dyDescent="0.2">
      <c r="C84"/>
      <c r="AG84" s="1"/>
    </row>
    <row r="85" spans="2:39" x14ac:dyDescent="0.2">
      <c r="C85"/>
      <c r="AG85" s="1"/>
    </row>
    <row r="86" spans="2:39" x14ac:dyDescent="0.2">
      <c r="C86"/>
      <c r="AG86" s="1"/>
    </row>
    <row r="87" spans="2:39" x14ac:dyDescent="0.2">
      <c r="C87"/>
      <c r="AG87" s="1"/>
    </row>
    <row r="88" spans="2:39" x14ac:dyDescent="0.2">
      <c r="C88"/>
      <c r="AG88" s="1"/>
    </row>
    <row r="89" spans="2:39" x14ac:dyDescent="0.2">
      <c r="C89"/>
      <c r="AG89" s="1"/>
    </row>
    <row r="90" spans="2:39" x14ac:dyDescent="0.2">
      <c r="C90"/>
      <c r="AG90" s="1"/>
    </row>
    <row r="91" spans="2:39" x14ac:dyDescent="0.2">
      <c r="C91"/>
      <c r="AG91" s="1"/>
    </row>
    <row r="92" spans="2:39" x14ac:dyDescent="0.2">
      <c r="C92"/>
    </row>
    <row r="93" spans="2:39" x14ac:dyDescent="0.2">
      <c r="C93"/>
    </row>
    <row r="96" spans="2:39" s="1" customFormat="1" x14ac:dyDescent="0.2">
      <c r="B96"/>
      <c r="C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</row>
    <row r="97" spans="2:39" s="1" customFormat="1" x14ac:dyDescent="0.2">
      <c r="B97"/>
      <c r="C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</row>
    <row r="98" spans="2:39" s="1" customFormat="1" x14ac:dyDescent="0.2">
      <c r="B98"/>
      <c r="C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</row>
    <row r="99" spans="2:39" s="1" customFormat="1" x14ac:dyDescent="0.2">
      <c r="B99"/>
      <c r="C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</row>
    <row r="100" spans="2:39" s="1" customFormat="1" x14ac:dyDescent="0.2">
      <c r="B100"/>
      <c r="C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2:39" s="1" customFormat="1" x14ac:dyDescent="0.2">
      <c r="B101"/>
      <c r="C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Fig2S2C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tremblay</dc:creator>
  <cp:lastModifiedBy>mathieu tremblay</cp:lastModifiedBy>
  <dcterms:created xsi:type="dcterms:W3CDTF">2020-04-08T20:41:41Z</dcterms:created>
  <dcterms:modified xsi:type="dcterms:W3CDTF">2020-04-09T15:01:02Z</dcterms:modified>
</cp:coreProperties>
</file>