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/Source data files/"/>
    </mc:Choice>
  </mc:AlternateContent>
  <xr:revisionPtr revIDLastSave="0" documentId="13_ncr:1_{3B205E88-12A0-DA45-803E-C11F780C3641}" xr6:coauthVersionLast="36" xr6:coauthVersionMax="36" xr10:uidLastSave="{00000000-0000-0000-0000-000000000000}"/>
  <bookViews>
    <workbookView xWindow="0" yWindow="460" windowWidth="40960" windowHeight="2258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C123" i="1" l="1"/>
  <c r="B123" i="1"/>
  <c r="C122" i="1"/>
  <c r="C124" i="1" s="1"/>
  <c r="B122" i="1"/>
  <c r="B124" i="1" s="1"/>
  <c r="C101" i="1"/>
  <c r="B101" i="1"/>
  <c r="C100" i="1"/>
  <c r="C102" i="1" s="1"/>
  <c r="B100" i="1"/>
  <c r="B102" i="1" s="1"/>
  <c r="C79" i="1"/>
  <c r="B79" i="1"/>
  <c r="C78" i="1"/>
  <c r="C80" i="1" s="1"/>
  <c r="B78" i="1"/>
  <c r="B80" i="1" s="1"/>
  <c r="E76" i="1"/>
  <c r="E75" i="1"/>
  <c r="E74" i="1"/>
  <c r="E73" i="1"/>
  <c r="E72" i="1"/>
  <c r="C57" i="1"/>
  <c r="B57" i="1"/>
  <c r="C56" i="1"/>
  <c r="C58" i="1" s="1"/>
  <c r="B56" i="1"/>
  <c r="B58" i="1" s="1"/>
  <c r="E54" i="1"/>
  <c r="E53" i="1"/>
  <c r="E52" i="1"/>
  <c r="E51" i="1"/>
  <c r="E57" i="1" l="1"/>
  <c r="G57" i="1" s="1"/>
  <c r="E79" i="1"/>
  <c r="G79" i="1" s="1"/>
  <c r="E78" i="1"/>
  <c r="E80" i="1" s="1"/>
  <c r="E56" i="1"/>
  <c r="E58" i="1" s="1"/>
</calcChain>
</file>

<file path=xl/sharedStrings.xml><?xml version="1.0" encoding="utf-8"?>
<sst xmlns="http://schemas.openxmlformats.org/spreadsheetml/2006/main" count="118" uniqueCount="65">
  <si>
    <t>peak ΔF/F OGB-1</t>
  </si>
  <si>
    <t>n</t>
  </si>
  <si>
    <t>mean</t>
  </si>
  <si>
    <t>sem</t>
  </si>
  <si>
    <t>F</t>
  </si>
  <si>
    <t>P value</t>
  </si>
  <si>
    <t>&lt;0.0001</t>
  </si>
  <si>
    <t>P value summary</t>
  </si>
  <si>
    <t>Yes</t>
  </si>
  <si>
    <t>R square</t>
  </si>
  <si>
    <t>No</t>
  </si>
  <si>
    <t>ns</t>
  </si>
  <si>
    <t>*</t>
  </si>
  <si>
    <t>Figure 2-source data 1. Giant saccular organelle amplifies activity-dependent Δ[Ca2+]i in the AIS</t>
  </si>
  <si>
    <t>2b</t>
  </si>
  <si>
    <t>synaptopodin fluorescence lenght vs ankyrin-G fluorescence length, paired</t>
  </si>
  <si>
    <t>AnkG (µm)</t>
  </si>
  <si>
    <t>Synpo (µm)</t>
  </si>
  <si>
    <t>Linear regression</t>
  </si>
  <si>
    <t>Goodness of Fit</t>
  </si>
  <si>
    <t>Sy.x</t>
  </si>
  <si>
    <t>Is slope significantly non-zero?</t>
  </si>
  <si>
    <t>DFn, DFd</t>
  </si>
  <si>
    <t>1, 17</t>
  </si>
  <si>
    <t>Deviation from zero?</t>
  </si>
  <si>
    <t>Significant</t>
  </si>
  <si>
    <t>Equation</t>
  </si>
  <si>
    <t>Y = 1.005*X - 0.9532</t>
  </si>
  <si>
    <t>95% Confidence Intervals</t>
  </si>
  <si>
    <t>Slope</t>
  </si>
  <si>
    <t>0.9081 to 1.101</t>
  </si>
  <si>
    <t>Y-intercept</t>
  </si>
  <si>
    <t>-4.236 to 2.329</t>
  </si>
  <si>
    <t>X-intercept</t>
  </si>
  <si>
    <t>-2.564 to 3.849</t>
  </si>
  <si>
    <t>2d</t>
  </si>
  <si>
    <t>a-EPSP evoked ΔF/F in AIS, control vs. ryanodine + heparin, paired</t>
  </si>
  <si>
    <t>control (% ΔF/F)</t>
  </si>
  <si>
    <t>r + h (% ΔF/F)</t>
  </si>
  <si>
    <t>fraction of control (%)</t>
  </si>
  <si>
    <t>% ΔF/F</t>
  </si>
  <si>
    <t>%</t>
  </si>
  <si>
    <t>% reduction</t>
  </si>
  <si>
    <t>Ratio paired t test</t>
  </si>
  <si>
    <t>**</t>
  </si>
  <si>
    <t>Significantly different (P &lt; 0.05)?</t>
  </si>
  <si>
    <t>One- or two-tailed P value?</t>
  </si>
  <si>
    <t>One-tailed</t>
  </si>
  <si>
    <t>t, df</t>
  </si>
  <si>
    <t>t=4.360, df=4</t>
  </si>
  <si>
    <t>Number of pairs</t>
  </si>
  <si>
    <t>AP evoked ΔF/F in AIS, control vs. ryanodine + heparin, paired</t>
  </si>
  <si>
    <t>t=2.969, df=4</t>
  </si>
  <si>
    <t>2e</t>
  </si>
  <si>
    <t xml:space="preserve"> rise time of AP evoked ΔF/F in AIS, control vs. ryanodine + heparin, paired</t>
  </si>
  <si>
    <t>rise time</t>
  </si>
  <si>
    <t>control (ms)</t>
  </si>
  <si>
    <t>ryanodine + heparin (ms)</t>
  </si>
  <si>
    <t>ms</t>
  </si>
  <si>
    <t>Two-tailed</t>
  </si>
  <si>
    <t xml:space="preserve"> decay time of AP evoked ΔF/F in AIS, control vs. ryanodine + heparin, paired</t>
  </si>
  <si>
    <t>deacy time</t>
  </si>
  <si>
    <t>Paired t test</t>
  </si>
  <si>
    <t>t=0.7013, df=4</t>
  </si>
  <si>
    <t>t=1.642, df=4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</si>
</sst>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1" fillId="0" borderId="2" xfId="0" applyFont="1" applyBorder="1"/>
    <xf numFmtId="0" fontId="0" fillId="0" borderId="3" xfId="0" applyFont="1" applyBorder="1"/>
    <xf numFmtId="0" fontId="0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0" fontId="3" fillId="0" borderId="0" xfId="0" applyFont="1"/>
    <xf numFmtId="1" fontId="0" fillId="0" borderId="1" xfId="0" applyNumberFormat="1" applyFont="1" applyBorder="1" applyAlignment="1">
      <alignment horizontal="right"/>
    </xf>
    <xf numFmtId="1" fontId="0" fillId="0" borderId="0" xfId="0" applyNumberFormat="1" applyFont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164" fontId="0" fillId="0" borderId="0" xfId="0" applyNumberFormat="1" applyFont="1" applyAlignment="1">
      <alignment horizontal="left"/>
    </xf>
    <xf numFmtId="164" fontId="2" fillId="0" borderId="1" xfId="0" applyNumberFormat="1" applyFont="1" applyBorder="1"/>
    <xf numFmtId="164" fontId="2" fillId="0" borderId="0" xfId="0" applyNumberFormat="1" applyFont="1"/>
    <xf numFmtId="2" fontId="0" fillId="0" borderId="0" xfId="0" applyNumberFormat="1" applyFont="1"/>
    <xf numFmtId="0" fontId="4" fillId="0" borderId="0" xfId="0" applyFont="1"/>
    <xf numFmtId="1" fontId="0" fillId="0" borderId="0" xfId="0" applyNumberFormat="1" applyFont="1"/>
    <xf numFmtId="164" fontId="0" fillId="0" borderId="0" xfId="0" applyNumberFormat="1" applyFont="1"/>
    <xf numFmtId="2" fontId="2" fillId="0" borderId="1" xfId="0" applyNumberFormat="1" applyFont="1" applyBorder="1" applyAlignment="1">
      <alignment horizontal="right"/>
    </xf>
    <xf numFmtId="2" fontId="2" fillId="0" borderId="0" xfId="0" applyNumberFormat="1" applyFont="1"/>
    <xf numFmtId="2" fontId="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I136"/>
  <sheetViews>
    <sheetView tabSelected="1" topLeftCell="A99" workbookViewId="0">
      <selection activeCell="C132" sqref="C132"/>
    </sheetView>
  </sheetViews>
  <sheetFormatPr baseColWidth="10" defaultColWidth="17.83203125" defaultRowHeight="16" x14ac:dyDescent="0.2"/>
  <cols>
    <col min="1" max="1" width="39.6640625" style="1" customWidth="1"/>
    <col min="2" max="2" width="17.83203125" style="3"/>
    <col min="3" max="16384" width="17.83203125" style="2"/>
  </cols>
  <sheetData>
    <row r="1" spans="1:7" x14ac:dyDescent="0.2">
      <c r="B1" s="40" t="s">
        <v>13</v>
      </c>
      <c r="C1" s="41"/>
      <c r="D1" s="41"/>
      <c r="E1" s="41"/>
      <c r="F1" s="41"/>
      <c r="G1" s="41"/>
    </row>
    <row r="2" spans="1:7" ht="17" thickBot="1" x14ac:dyDescent="0.25">
      <c r="B2" s="27"/>
      <c r="C2" s="28"/>
      <c r="D2" s="28"/>
      <c r="E2" s="28"/>
      <c r="F2" s="29"/>
    </row>
    <row r="3" spans="1:7" s="6" customFormat="1" ht="17" thickTop="1" x14ac:dyDescent="0.2">
      <c r="A3" s="4"/>
      <c r="B3" s="5"/>
    </row>
    <row r="4" spans="1:7" x14ac:dyDescent="0.2">
      <c r="A4" s="7" t="s">
        <v>14</v>
      </c>
      <c r="B4" s="7" t="s">
        <v>15</v>
      </c>
      <c r="C4" s="28"/>
      <c r="D4" s="28"/>
      <c r="E4" s="28"/>
      <c r="F4" s="29"/>
    </row>
    <row r="5" spans="1:7" x14ac:dyDescent="0.2">
      <c r="B5" s="27"/>
      <c r="C5" s="28"/>
      <c r="D5" s="28"/>
      <c r="E5" s="28"/>
      <c r="F5" s="29"/>
    </row>
    <row r="6" spans="1:7" x14ac:dyDescent="0.2">
      <c r="B6" s="11" t="s">
        <v>16</v>
      </c>
      <c r="C6" s="12" t="s">
        <v>17</v>
      </c>
      <c r="D6" s="28"/>
      <c r="E6" s="28"/>
      <c r="F6" s="29"/>
    </row>
    <row r="7" spans="1:7" x14ac:dyDescent="0.2">
      <c r="B7" s="11">
        <v>38.72</v>
      </c>
      <c r="C7" s="12">
        <v>37.159999999999997</v>
      </c>
      <c r="D7" s="28"/>
      <c r="E7" s="28"/>
      <c r="F7" s="29"/>
    </row>
    <row r="8" spans="1:7" x14ac:dyDescent="0.2">
      <c r="B8" s="11">
        <v>35.53</v>
      </c>
      <c r="C8" s="12">
        <v>35.520000000000003</v>
      </c>
      <c r="D8" s="28"/>
      <c r="E8" s="28"/>
      <c r="F8" s="29"/>
    </row>
    <row r="9" spans="1:7" x14ac:dyDescent="0.2">
      <c r="B9" s="11">
        <v>33.21</v>
      </c>
      <c r="C9" s="12">
        <v>32.49</v>
      </c>
      <c r="D9" s="28"/>
      <c r="E9" s="28"/>
      <c r="F9" s="29"/>
    </row>
    <row r="10" spans="1:7" x14ac:dyDescent="0.2">
      <c r="B10" s="11">
        <v>40.450000000000003</v>
      </c>
      <c r="C10" s="12">
        <v>39.979999999999997</v>
      </c>
      <c r="D10" s="28"/>
      <c r="E10" s="28"/>
      <c r="F10" s="29"/>
    </row>
    <row r="11" spans="1:7" x14ac:dyDescent="0.2">
      <c r="B11" s="11">
        <v>32.51</v>
      </c>
      <c r="C11" s="12">
        <v>31.76</v>
      </c>
      <c r="D11" s="28"/>
      <c r="E11" s="28"/>
      <c r="F11" s="29"/>
    </row>
    <row r="12" spans="1:7" x14ac:dyDescent="0.2">
      <c r="B12" s="11">
        <v>34.51</v>
      </c>
      <c r="C12" s="12">
        <v>33.78</v>
      </c>
      <c r="D12" s="28"/>
      <c r="E12" s="28"/>
      <c r="F12" s="29"/>
    </row>
    <row r="13" spans="1:7" x14ac:dyDescent="0.2">
      <c r="B13" s="11">
        <v>35.01</v>
      </c>
      <c r="C13" s="12">
        <v>32.5</v>
      </c>
      <c r="D13" s="28"/>
      <c r="E13" s="28"/>
      <c r="F13" s="29"/>
    </row>
    <row r="14" spans="1:7" x14ac:dyDescent="0.2">
      <c r="B14" s="11">
        <v>37.119999999999997</v>
      </c>
      <c r="C14" s="12">
        <v>36.71</v>
      </c>
      <c r="D14" s="28"/>
      <c r="E14" s="28"/>
      <c r="F14" s="29"/>
    </row>
    <row r="15" spans="1:7" x14ac:dyDescent="0.2">
      <c r="B15" s="11">
        <v>28.18</v>
      </c>
      <c r="C15" s="12">
        <v>27.23</v>
      </c>
      <c r="D15" s="28"/>
      <c r="E15" s="28"/>
      <c r="F15" s="29"/>
    </row>
    <row r="16" spans="1:7" x14ac:dyDescent="0.2">
      <c r="B16" s="11">
        <v>36.229999999999997</v>
      </c>
      <c r="C16" s="12">
        <v>35.49</v>
      </c>
      <c r="D16" s="28"/>
      <c r="E16" s="28"/>
      <c r="F16" s="29"/>
    </row>
    <row r="17" spans="1:6" x14ac:dyDescent="0.2">
      <c r="B17" s="11">
        <v>30.24</v>
      </c>
      <c r="C17" s="12">
        <v>29.8</v>
      </c>
      <c r="D17" s="28"/>
      <c r="E17" s="28"/>
      <c r="F17" s="29"/>
    </row>
    <row r="18" spans="1:6" x14ac:dyDescent="0.2">
      <c r="B18" s="11">
        <v>29.16</v>
      </c>
      <c r="C18" s="12">
        <v>29.81</v>
      </c>
      <c r="D18" s="28"/>
      <c r="E18" s="28"/>
      <c r="F18" s="29"/>
    </row>
    <row r="19" spans="1:6" x14ac:dyDescent="0.2">
      <c r="B19" s="11">
        <v>36.78</v>
      </c>
      <c r="C19" s="12">
        <v>36.340000000000003</v>
      </c>
      <c r="D19" s="28"/>
      <c r="E19" s="28"/>
      <c r="F19" s="29"/>
    </row>
    <row r="20" spans="1:6" x14ac:dyDescent="0.2">
      <c r="B20" s="11">
        <v>36.54</v>
      </c>
      <c r="C20" s="12">
        <v>36.17</v>
      </c>
      <c r="D20" s="28"/>
      <c r="E20" s="28"/>
      <c r="F20" s="29"/>
    </row>
    <row r="21" spans="1:6" x14ac:dyDescent="0.2">
      <c r="B21" s="11">
        <v>27.75</v>
      </c>
      <c r="C21" s="12">
        <v>26.43</v>
      </c>
      <c r="D21" s="28"/>
      <c r="E21" s="28"/>
      <c r="F21" s="29"/>
    </row>
    <row r="22" spans="1:6" x14ac:dyDescent="0.2">
      <c r="B22" s="11">
        <v>31.46</v>
      </c>
      <c r="C22" s="12">
        <v>30.38</v>
      </c>
      <c r="D22" s="28"/>
      <c r="E22" s="28"/>
      <c r="F22" s="29"/>
    </row>
    <row r="23" spans="1:6" x14ac:dyDescent="0.2">
      <c r="B23" s="11">
        <v>31.83</v>
      </c>
      <c r="C23" s="12">
        <v>30.13</v>
      </c>
      <c r="D23" s="28"/>
      <c r="E23" s="28"/>
      <c r="F23" s="29"/>
    </row>
    <row r="24" spans="1:6" x14ac:dyDescent="0.2">
      <c r="B24" s="11">
        <v>36.47</v>
      </c>
      <c r="C24" s="12">
        <v>35.92</v>
      </c>
      <c r="D24" s="28"/>
      <c r="E24" s="28"/>
      <c r="F24" s="29"/>
    </row>
    <row r="25" spans="1:6" x14ac:dyDescent="0.2">
      <c r="B25" s="11">
        <v>31.55</v>
      </c>
      <c r="C25" s="12">
        <v>30.48</v>
      </c>
      <c r="D25" s="28"/>
      <c r="E25" s="28"/>
      <c r="F25" s="29"/>
    </row>
    <row r="26" spans="1:6" x14ac:dyDescent="0.2">
      <c r="B26" s="11"/>
      <c r="C26" s="12"/>
      <c r="D26" s="28"/>
      <c r="E26" s="28"/>
      <c r="F26" s="29"/>
    </row>
    <row r="27" spans="1:6" x14ac:dyDescent="0.2">
      <c r="A27" s="1" t="s">
        <v>18</v>
      </c>
      <c r="B27" s="11"/>
      <c r="C27" s="12"/>
      <c r="D27" s="28"/>
      <c r="E27" s="28"/>
      <c r="F27" s="29"/>
    </row>
    <row r="28" spans="1:6" x14ac:dyDescent="0.2">
      <c r="A28" s="22" t="s">
        <v>19</v>
      </c>
      <c r="B28" s="21"/>
      <c r="C28" s="12"/>
      <c r="D28" s="28"/>
      <c r="E28" s="28"/>
      <c r="F28" s="29"/>
    </row>
    <row r="29" spans="1:6" x14ac:dyDescent="0.2">
      <c r="A29" s="22" t="s">
        <v>9</v>
      </c>
      <c r="B29" s="21">
        <v>0.96599999999999997</v>
      </c>
      <c r="C29" s="12"/>
      <c r="D29" s="28"/>
      <c r="E29" s="28"/>
      <c r="F29" s="29"/>
    </row>
    <row r="30" spans="1:6" x14ac:dyDescent="0.2">
      <c r="A30" s="22" t="s">
        <v>20</v>
      </c>
      <c r="B30" s="21">
        <v>0.69720000000000004</v>
      </c>
      <c r="C30" s="12"/>
      <c r="D30" s="28"/>
      <c r="E30" s="28"/>
      <c r="F30" s="29"/>
    </row>
    <row r="31" spans="1:6" x14ac:dyDescent="0.2">
      <c r="A31" s="22"/>
      <c r="B31" s="21"/>
      <c r="C31" s="12"/>
      <c r="D31" s="28"/>
      <c r="E31" s="28"/>
      <c r="F31" s="29"/>
    </row>
    <row r="32" spans="1:6" x14ac:dyDescent="0.2">
      <c r="A32" s="20" t="s">
        <v>21</v>
      </c>
      <c r="B32" s="21"/>
      <c r="C32" s="12"/>
      <c r="D32" s="28"/>
      <c r="E32" s="28"/>
      <c r="F32" s="29"/>
    </row>
    <row r="33" spans="1:6" x14ac:dyDescent="0.2">
      <c r="A33" s="22" t="s">
        <v>4</v>
      </c>
      <c r="B33" s="21">
        <v>482.9</v>
      </c>
      <c r="C33" s="12"/>
      <c r="D33" s="28"/>
      <c r="E33" s="28"/>
      <c r="F33" s="29"/>
    </row>
    <row r="34" spans="1:6" x14ac:dyDescent="0.2">
      <c r="A34" s="22" t="s">
        <v>22</v>
      </c>
      <c r="B34" s="21" t="s">
        <v>23</v>
      </c>
      <c r="C34" s="12"/>
      <c r="D34" s="28"/>
      <c r="E34" s="28"/>
      <c r="F34" s="29"/>
    </row>
    <row r="35" spans="1:6" x14ac:dyDescent="0.2">
      <c r="A35" s="22" t="s">
        <v>5</v>
      </c>
      <c r="B35" s="21" t="s">
        <v>6</v>
      </c>
      <c r="C35" s="12"/>
      <c r="D35" s="28"/>
      <c r="E35" s="28"/>
      <c r="F35" s="29"/>
    </row>
    <row r="36" spans="1:6" x14ac:dyDescent="0.2">
      <c r="A36" s="22" t="s">
        <v>24</v>
      </c>
      <c r="B36" s="21" t="s">
        <v>25</v>
      </c>
      <c r="C36" s="12"/>
      <c r="D36" s="28"/>
      <c r="E36" s="28"/>
      <c r="F36" s="29"/>
    </row>
    <row r="37" spans="1:6" x14ac:dyDescent="0.2">
      <c r="A37" s="22"/>
      <c r="B37" s="21"/>
      <c r="C37" s="12"/>
      <c r="D37" s="28"/>
      <c r="E37" s="28"/>
      <c r="F37" s="29"/>
    </row>
    <row r="38" spans="1:6" x14ac:dyDescent="0.2">
      <c r="A38" s="20" t="s">
        <v>26</v>
      </c>
      <c r="B38" s="21" t="s">
        <v>27</v>
      </c>
      <c r="C38" s="12"/>
      <c r="D38" s="28"/>
      <c r="E38" s="28"/>
      <c r="F38" s="29"/>
    </row>
    <row r="39" spans="1:6" x14ac:dyDescent="0.2">
      <c r="B39" s="11"/>
      <c r="C39" s="12"/>
      <c r="D39" s="28"/>
      <c r="E39" s="28"/>
      <c r="F39" s="29"/>
    </row>
    <row r="40" spans="1:6" x14ac:dyDescent="0.2">
      <c r="A40" s="20" t="s">
        <v>28</v>
      </c>
      <c r="B40" s="21"/>
      <c r="C40" s="12"/>
      <c r="D40" s="28"/>
      <c r="E40" s="28"/>
      <c r="F40" s="29"/>
    </row>
    <row r="41" spans="1:6" x14ac:dyDescent="0.2">
      <c r="A41" s="22" t="s">
        <v>29</v>
      </c>
      <c r="B41" s="21" t="s">
        <v>30</v>
      </c>
      <c r="C41" s="12"/>
      <c r="D41" s="28"/>
      <c r="E41" s="28"/>
      <c r="F41" s="29"/>
    </row>
    <row r="42" spans="1:6" x14ac:dyDescent="0.2">
      <c r="A42" s="22" t="s">
        <v>31</v>
      </c>
      <c r="B42" s="21" t="s">
        <v>32</v>
      </c>
      <c r="C42" s="12"/>
      <c r="D42" s="28"/>
      <c r="E42" s="28"/>
      <c r="F42" s="29"/>
    </row>
    <row r="43" spans="1:6" x14ac:dyDescent="0.2">
      <c r="A43" s="22" t="s">
        <v>33</v>
      </c>
      <c r="B43" s="21" t="s">
        <v>34</v>
      </c>
      <c r="C43" s="12"/>
      <c r="D43" s="28"/>
      <c r="E43" s="28"/>
      <c r="F43" s="29"/>
    </row>
    <row r="44" spans="1:6" x14ac:dyDescent="0.2">
      <c r="B44" s="27"/>
      <c r="C44" s="28"/>
      <c r="D44" s="28"/>
      <c r="E44" s="28"/>
      <c r="F44" s="29"/>
    </row>
    <row r="45" spans="1:6" ht="17" thickBot="1" x14ac:dyDescent="0.25">
      <c r="B45" s="27"/>
      <c r="C45" s="28"/>
      <c r="D45" s="28"/>
      <c r="E45" s="28"/>
      <c r="F45" s="29"/>
    </row>
    <row r="46" spans="1:6" s="6" customFormat="1" ht="17" thickTop="1" x14ac:dyDescent="0.2">
      <c r="A46" s="4"/>
      <c r="B46" s="5"/>
    </row>
    <row r="47" spans="1:6" x14ac:dyDescent="0.2">
      <c r="A47" s="7" t="s">
        <v>35</v>
      </c>
      <c r="B47" s="7" t="s">
        <v>36</v>
      </c>
    </row>
    <row r="48" spans="1:6" x14ac:dyDescent="0.2">
      <c r="E48" s="23"/>
      <c r="F48" s="30"/>
    </row>
    <row r="49" spans="1:8" x14ac:dyDescent="0.2">
      <c r="A49" s="1" t="s">
        <v>0</v>
      </c>
      <c r="B49" s="8" t="s">
        <v>37</v>
      </c>
      <c r="C49" s="9" t="s">
        <v>38</v>
      </c>
      <c r="D49" s="1"/>
      <c r="E49" s="9" t="s">
        <v>39</v>
      </c>
      <c r="F49" s="25"/>
    </row>
    <row r="50" spans="1:8" x14ac:dyDescent="0.2">
      <c r="B50" s="11">
        <v>40.634</v>
      </c>
      <c r="C50" s="28">
        <v>10.712999999999999</v>
      </c>
      <c r="D50" s="28"/>
      <c r="E50" s="12">
        <f>C50/B50*100</f>
        <v>26.364620760939111</v>
      </c>
      <c r="F50" s="25"/>
    </row>
    <row r="51" spans="1:8" x14ac:dyDescent="0.2">
      <c r="B51" s="11">
        <v>14.811</v>
      </c>
      <c r="C51" s="28">
        <v>4.7320000000000002</v>
      </c>
      <c r="D51" s="28"/>
      <c r="E51" s="12">
        <f>C51/B51*100</f>
        <v>31.949226925933427</v>
      </c>
      <c r="F51" s="25"/>
    </row>
    <row r="52" spans="1:8" x14ac:dyDescent="0.2">
      <c r="B52" s="11">
        <v>33.606999999999999</v>
      </c>
      <c r="C52" s="28">
        <v>20.018000000000001</v>
      </c>
      <c r="D52" s="28"/>
      <c r="E52" s="12">
        <f>C52/B52*100</f>
        <v>59.564971583301094</v>
      </c>
    </row>
    <row r="53" spans="1:8" x14ac:dyDescent="0.2">
      <c r="B53" s="11">
        <v>12.552</v>
      </c>
      <c r="C53" s="28">
        <v>5.3419999999999996</v>
      </c>
      <c r="D53" s="28"/>
      <c r="E53" s="12">
        <f>C53/B53*100</f>
        <v>42.558954748247288</v>
      </c>
      <c r="F53" s="25"/>
    </row>
    <row r="54" spans="1:8" x14ac:dyDescent="0.2">
      <c r="B54" s="11">
        <v>19.917000000000002</v>
      </c>
      <c r="C54" s="28">
        <v>14.7</v>
      </c>
      <c r="D54" s="28"/>
      <c r="E54" s="12">
        <f>C54/B54*100</f>
        <v>73.806296128935074</v>
      </c>
      <c r="F54" s="25"/>
    </row>
    <row r="55" spans="1:8" x14ac:dyDescent="0.2">
      <c r="B55" s="11"/>
      <c r="C55" s="28"/>
      <c r="D55" s="28"/>
      <c r="E55" s="12"/>
      <c r="F55" s="25"/>
    </row>
    <row r="56" spans="1:8" x14ac:dyDescent="0.2">
      <c r="A56" s="14" t="s">
        <v>1</v>
      </c>
      <c r="B56" s="15">
        <f>COUNT(B50:B55)</f>
        <v>5</v>
      </c>
      <c r="C56" s="31">
        <f>COUNT(C50:C55)</f>
        <v>5</v>
      </c>
      <c r="D56" s="31"/>
      <c r="E56" s="16">
        <f>COUNT(E50:E55)</f>
        <v>5</v>
      </c>
      <c r="F56" s="25"/>
    </row>
    <row r="57" spans="1:8" x14ac:dyDescent="0.2">
      <c r="A57" s="1" t="s">
        <v>2</v>
      </c>
      <c r="B57" s="17">
        <f>AVERAGE(B50:B55)</f>
        <v>24.304199999999998</v>
      </c>
      <c r="C57" s="32">
        <f>AVERAGE(C50:C55)</f>
        <v>11.100999999999999</v>
      </c>
      <c r="D57" s="32" t="s">
        <v>40</v>
      </c>
      <c r="E57" s="18">
        <f>AVERAGE(E50:E55)</f>
        <v>46.8488140294712</v>
      </c>
      <c r="F57" s="30" t="s">
        <v>41</v>
      </c>
      <c r="G57" s="28">
        <f>100-E57</f>
        <v>53.1511859705288</v>
      </c>
      <c r="H57" s="22" t="s">
        <v>42</v>
      </c>
    </row>
    <row r="58" spans="1:8" x14ac:dyDescent="0.2">
      <c r="A58" s="1" t="s">
        <v>3</v>
      </c>
      <c r="B58" s="17">
        <f>STDEV(B50:B55)/SQRT(B56)</f>
        <v>5.4803605301111373</v>
      </c>
      <c r="C58" s="32">
        <f>STDEV(C50:C55)/SQRT(C56)</f>
        <v>2.8839770803527562</v>
      </c>
      <c r="D58" s="32" t="s">
        <v>40</v>
      </c>
      <c r="E58" s="18">
        <f>STDEV(E50:E55)/SQRT(E56)</f>
        <v>8.7988898914804157</v>
      </c>
      <c r="F58" s="22" t="s">
        <v>41</v>
      </c>
    </row>
    <row r="59" spans="1:8" x14ac:dyDescent="0.2">
      <c r="B59" s="19"/>
      <c r="C59" s="29"/>
      <c r="E59" s="10"/>
    </row>
    <row r="60" spans="1:8" x14ac:dyDescent="0.2">
      <c r="A60" s="20" t="s">
        <v>43</v>
      </c>
      <c r="B60" s="21"/>
    </row>
    <row r="61" spans="1:8" x14ac:dyDescent="0.2">
      <c r="A61" s="22" t="s">
        <v>5</v>
      </c>
      <c r="B61" s="21">
        <v>6.0000000000000001E-3</v>
      </c>
    </row>
    <row r="62" spans="1:8" x14ac:dyDescent="0.2">
      <c r="A62" s="22" t="s">
        <v>7</v>
      </c>
      <c r="B62" s="21" t="s">
        <v>44</v>
      </c>
    </row>
    <row r="63" spans="1:8" x14ac:dyDescent="0.2">
      <c r="A63" s="22" t="s">
        <v>45</v>
      </c>
      <c r="B63" s="21" t="s">
        <v>8</v>
      </c>
    </row>
    <row r="64" spans="1:8" x14ac:dyDescent="0.2">
      <c r="A64" s="22" t="s">
        <v>46</v>
      </c>
      <c r="B64" s="21" t="s">
        <v>47</v>
      </c>
    </row>
    <row r="65" spans="1:9" x14ac:dyDescent="0.2">
      <c r="A65" s="22" t="s">
        <v>48</v>
      </c>
      <c r="B65" s="21" t="s">
        <v>49</v>
      </c>
    </row>
    <row r="66" spans="1:9" x14ac:dyDescent="0.2">
      <c r="A66" s="22" t="s">
        <v>50</v>
      </c>
      <c r="B66" s="21">
        <v>5</v>
      </c>
    </row>
    <row r="67" spans="1:9" ht="17" thickBot="1" x14ac:dyDescent="0.25"/>
    <row r="68" spans="1:9" s="6" customFormat="1" ht="17" thickTop="1" x14ac:dyDescent="0.2">
      <c r="A68" s="4"/>
      <c r="B68" s="5"/>
    </row>
    <row r="69" spans="1:9" x14ac:dyDescent="0.2">
      <c r="A69" s="7" t="s">
        <v>35</v>
      </c>
      <c r="B69" s="7" t="s">
        <v>51</v>
      </c>
    </row>
    <row r="70" spans="1:9" x14ac:dyDescent="0.2">
      <c r="E70" s="30"/>
      <c r="F70" s="30"/>
    </row>
    <row r="71" spans="1:9" x14ac:dyDescent="0.2">
      <c r="A71" s="1" t="s">
        <v>0</v>
      </c>
      <c r="B71" s="8" t="s">
        <v>37</v>
      </c>
      <c r="C71" s="9" t="s">
        <v>38</v>
      </c>
      <c r="E71" s="9" t="s">
        <v>39</v>
      </c>
      <c r="F71" s="25"/>
    </row>
    <row r="72" spans="1:9" x14ac:dyDescent="0.2">
      <c r="B72" s="11">
        <v>72.373999999999995</v>
      </c>
      <c r="C72" s="28">
        <v>42.753</v>
      </c>
      <c r="D72" s="32"/>
      <c r="E72" s="12">
        <f>C72/B72*100</f>
        <v>59.072318788515219</v>
      </c>
      <c r="F72" s="25"/>
    </row>
    <row r="73" spans="1:9" x14ac:dyDescent="0.2">
      <c r="B73" s="11">
        <v>22.471</v>
      </c>
      <c r="C73" s="28">
        <v>9.7759999999999998</v>
      </c>
      <c r="D73" s="32"/>
      <c r="E73" s="12">
        <f>C73/B73*100</f>
        <v>43.504961950959014</v>
      </c>
      <c r="F73" s="25"/>
    </row>
    <row r="74" spans="1:9" x14ac:dyDescent="0.2">
      <c r="B74" s="11">
        <v>37.883000000000003</v>
      </c>
      <c r="C74" s="28">
        <v>42.981999999999999</v>
      </c>
      <c r="D74" s="32"/>
      <c r="E74" s="12">
        <f>C74/B74*100</f>
        <v>113.45986326320512</v>
      </c>
    </row>
    <row r="75" spans="1:9" x14ac:dyDescent="0.2">
      <c r="B75" s="11">
        <v>25.38</v>
      </c>
      <c r="C75" s="28">
        <v>13.544</v>
      </c>
      <c r="D75" s="32"/>
      <c r="E75" s="12">
        <f>C75/B75*100</f>
        <v>53.364854215918044</v>
      </c>
      <c r="F75" s="25"/>
      <c r="G75" s="25"/>
      <c r="H75" s="25"/>
      <c r="I75" s="25"/>
    </row>
    <row r="76" spans="1:9" x14ac:dyDescent="0.2">
      <c r="B76" s="11">
        <v>99.064999999999998</v>
      </c>
      <c r="C76" s="28">
        <v>58.345999999999997</v>
      </c>
      <c r="D76" s="32"/>
      <c r="E76" s="12">
        <f>C76/B76*100</f>
        <v>58.896683995356582</v>
      </c>
      <c r="F76" s="25"/>
      <c r="G76" s="25"/>
      <c r="H76" s="25"/>
      <c r="I76" s="25"/>
    </row>
    <row r="77" spans="1:9" x14ac:dyDescent="0.2">
      <c r="B77" s="11"/>
      <c r="C77" s="28"/>
      <c r="D77" s="32"/>
      <c r="E77" s="12"/>
      <c r="F77" s="25"/>
      <c r="G77" s="25"/>
      <c r="H77" s="25"/>
      <c r="I77" s="25"/>
    </row>
    <row r="78" spans="1:9" x14ac:dyDescent="0.2">
      <c r="A78" s="14" t="s">
        <v>1</v>
      </c>
      <c r="B78" s="15">
        <f>COUNT(B72:B77)</f>
        <v>5</v>
      </c>
      <c r="C78" s="31">
        <f>COUNT(C72:C77)</f>
        <v>5</v>
      </c>
      <c r="D78" s="31"/>
      <c r="E78" s="16">
        <f>COUNT(E72:E77)</f>
        <v>5</v>
      </c>
      <c r="F78" s="25"/>
      <c r="G78" s="25"/>
      <c r="H78" s="25"/>
      <c r="I78" s="25"/>
    </row>
    <row r="79" spans="1:9" x14ac:dyDescent="0.2">
      <c r="A79" s="1" t="s">
        <v>2</v>
      </c>
      <c r="B79" s="17">
        <f>AVERAGE(B72:B77)</f>
        <v>51.434600000000003</v>
      </c>
      <c r="C79" s="32">
        <f>AVERAGE(C72:C77)</f>
        <v>33.480199999999996</v>
      </c>
      <c r="D79" s="32" t="s">
        <v>40</v>
      </c>
      <c r="E79" s="18">
        <f>AVERAGE(E72:E77)</f>
        <v>65.659736442790788</v>
      </c>
      <c r="F79" s="30" t="s">
        <v>41</v>
      </c>
      <c r="G79" s="28">
        <f>100-E79</f>
        <v>34.340263557209212</v>
      </c>
      <c r="H79" s="22" t="s">
        <v>42</v>
      </c>
      <c r="I79" s="25"/>
    </row>
    <row r="80" spans="1:9" x14ac:dyDescent="0.2">
      <c r="A80" s="1" t="s">
        <v>3</v>
      </c>
      <c r="B80" s="17">
        <f>STDEV(B72:B77)/SQRT(B78)</f>
        <v>14.846702740339346</v>
      </c>
      <c r="C80" s="32">
        <f>STDEV(C72:C77)/SQRT(C78)</f>
        <v>9.364609444071867</v>
      </c>
      <c r="D80" s="32" t="s">
        <v>40</v>
      </c>
      <c r="E80" s="18">
        <f>STDEV(E72:E77)/SQRT(E78)</f>
        <v>12.280031016986269</v>
      </c>
      <c r="F80" s="22" t="s">
        <v>41</v>
      </c>
      <c r="G80" s="25"/>
      <c r="H80" s="25"/>
      <c r="I80" s="25"/>
    </row>
    <row r="81" spans="1:9" x14ac:dyDescent="0.2">
      <c r="B81" s="19"/>
      <c r="C81" s="29"/>
      <c r="G81" s="25"/>
      <c r="H81" s="25"/>
      <c r="I81" s="25"/>
    </row>
    <row r="82" spans="1:9" x14ac:dyDescent="0.2">
      <c r="A82" s="20" t="s">
        <v>43</v>
      </c>
      <c r="B82" s="21"/>
      <c r="E82" s="25"/>
      <c r="F82" s="24"/>
      <c r="G82" s="25"/>
      <c r="H82" s="25"/>
      <c r="I82" s="25"/>
    </row>
    <row r="83" spans="1:9" x14ac:dyDescent="0.2">
      <c r="A83" s="22" t="s">
        <v>5</v>
      </c>
      <c r="B83" s="21">
        <v>2.06E-2</v>
      </c>
      <c r="E83" s="25"/>
      <c r="F83" s="24"/>
      <c r="G83" s="25"/>
      <c r="H83" s="25"/>
      <c r="I83" s="25"/>
    </row>
    <row r="84" spans="1:9" x14ac:dyDescent="0.2">
      <c r="A84" s="22" t="s">
        <v>7</v>
      </c>
      <c r="B84" s="21" t="s">
        <v>12</v>
      </c>
      <c r="E84" s="25"/>
      <c r="F84" s="25"/>
      <c r="G84" s="25"/>
      <c r="H84" s="25"/>
      <c r="I84" s="25"/>
    </row>
    <row r="85" spans="1:9" x14ac:dyDescent="0.2">
      <c r="A85" s="22" t="s">
        <v>45</v>
      </c>
      <c r="B85" s="21" t="s">
        <v>8</v>
      </c>
      <c r="E85" s="30"/>
      <c r="F85" s="30"/>
      <c r="G85" s="30"/>
      <c r="H85" s="30"/>
      <c r="I85" s="30"/>
    </row>
    <row r="86" spans="1:9" x14ac:dyDescent="0.2">
      <c r="A86" s="22" t="s">
        <v>46</v>
      </c>
      <c r="B86" s="21" t="s">
        <v>47</v>
      </c>
      <c r="E86" s="25"/>
      <c r="F86" s="25"/>
      <c r="G86" s="25"/>
      <c r="H86" s="25"/>
      <c r="I86" s="25"/>
    </row>
    <row r="87" spans="1:9" x14ac:dyDescent="0.2">
      <c r="A87" s="22" t="s">
        <v>48</v>
      </c>
      <c r="B87" s="21" t="s">
        <v>52</v>
      </c>
      <c r="E87" s="25"/>
      <c r="F87" s="25"/>
      <c r="G87" s="25"/>
      <c r="H87" s="25"/>
      <c r="I87" s="25"/>
    </row>
    <row r="88" spans="1:9" x14ac:dyDescent="0.2">
      <c r="A88" s="22" t="s">
        <v>50</v>
      </c>
      <c r="B88" s="21">
        <v>5</v>
      </c>
      <c r="E88" s="25"/>
      <c r="F88" s="25"/>
      <c r="G88" s="25"/>
      <c r="H88" s="25"/>
      <c r="I88" s="25"/>
    </row>
    <row r="89" spans="1:9" ht="17" thickBot="1" x14ac:dyDescent="0.25"/>
    <row r="90" spans="1:9" s="6" customFormat="1" ht="17" thickTop="1" x14ac:dyDescent="0.2">
      <c r="A90" s="4"/>
      <c r="B90" s="5"/>
    </row>
    <row r="91" spans="1:9" x14ac:dyDescent="0.2">
      <c r="A91" s="7" t="s">
        <v>53</v>
      </c>
      <c r="B91" s="7" t="s">
        <v>54</v>
      </c>
    </row>
    <row r="92" spans="1:9" x14ac:dyDescent="0.2">
      <c r="E92" s="30"/>
      <c r="F92" s="30"/>
    </row>
    <row r="93" spans="1:9" x14ac:dyDescent="0.2">
      <c r="A93" s="1" t="s">
        <v>55</v>
      </c>
      <c r="B93" s="8" t="s">
        <v>56</v>
      </c>
      <c r="C93" s="1" t="s">
        <v>57</v>
      </c>
      <c r="D93" s="1"/>
      <c r="E93" s="25"/>
      <c r="F93" s="25"/>
    </row>
    <row r="94" spans="1:9" x14ac:dyDescent="0.2">
      <c r="B94" s="33">
        <v>2.6433</v>
      </c>
      <c r="C94" s="34">
        <v>1.9325699999999999</v>
      </c>
      <c r="D94" s="28"/>
      <c r="E94" s="25"/>
      <c r="F94" s="25"/>
    </row>
    <row r="95" spans="1:9" x14ac:dyDescent="0.2">
      <c r="B95" s="33">
        <v>2.0983499999999999</v>
      </c>
      <c r="C95" s="34">
        <v>2.1132</v>
      </c>
      <c r="D95" s="28"/>
      <c r="E95" s="25"/>
      <c r="F95" s="25"/>
    </row>
    <row r="96" spans="1:9" x14ac:dyDescent="0.2">
      <c r="B96" s="33">
        <v>2.6372300000000002</v>
      </c>
      <c r="C96" s="34">
        <v>2.7130000000000001</v>
      </c>
      <c r="D96" s="28"/>
    </row>
    <row r="97" spans="1:9" x14ac:dyDescent="0.2">
      <c r="B97" s="33">
        <v>2.4222299999999999</v>
      </c>
      <c r="C97" s="34">
        <v>2.7579500000000001</v>
      </c>
      <c r="D97" s="28"/>
      <c r="E97" s="25"/>
      <c r="F97" s="25"/>
      <c r="G97" s="25"/>
      <c r="H97" s="25"/>
      <c r="I97" s="25"/>
    </row>
    <row r="98" spans="1:9" x14ac:dyDescent="0.2">
      <c r="B98" s="33">
        <v>2.3150200000000001</v>
      </c>
      <c r="C98" s="34">
        <v>1.95808</v>
      </c>
      <c r="D98" s="28"/>
      <c r="E98" s="25"/>
      <c r="F98" s="25"/>
      <c r="G98" s="25"/>
      <c r="H98" s="25"/>
      <c r="I98" s="25"/>
    </row>
    <row r="99" spans="1:9" x14ac:dyDescent="0.2">
      <c r="B99" s="11"/>
      <c r="C99" s="28"/>
      <c r="D99" s="28"/>
      <c r="E99" s="25"/>
      <c r="F99" s="25"/>
      <c r="G99" s="25"/>
      <c r="H99" s="25"/>
      <c r="I99" s="25"/>
    </row>
    <row r="100" spans="1:9" x14ac:dyDescent="0.2">
      <c r="A100" s="14" t="s">
        <v>1</v>
      </c>
      <c r="B100" s="15">
        <f>COUNT(B94:B99)</f>
        <v>5</v>
      </c>
      <c r="C100" s="31">
        <f>COUNT(C94:C99)</f>
        <v>5</v>
      </c>
      <c r="D100" s="31"/>
      <c r="E100" s="25"/>
      <c r="F100" s="25"/>
      <c r="G100" s="25"/>
      <c r="H100" s="25"/>
      <c r="I100" s="25"/>
    </row>
    <row r="101" spans="1:9" x14ac:dyDescent="0.2">
      <c r="A101" s="1" t="s">
        <v>2</v>
      </c>
      <c r="B101" s="35">
        <f>AVERAGE(B94:B99)</f>
        <v>2.4232260000000005</v>
      </c>
      <c r="C101" s="29">
        <f>AVERAGE(C94:C99)</f>
        <v>2.2949600000000001</v>
      </c>
      <c r="D101" s="32" t="s">
        <v>58</v>
      </c>
      <c r="E101" s="30"/>
      <c r="F101" s="30"/>
      <c r="G101" s="25"/>
      <c r="H101" s="25"/>
      <c r="I101" s="25"/>
    </row>
    <row r="102" spans="1:9" x14ac:dyDescent="0.2">
      <c r="A102" s="1" t="s">
        <v>3</v>
      </c>
      <c r="B102" s="35">
        <f>STDEV(B94:B99)/SQRT(B100)</f>
        <v>0.10283098349233077</v>
      </c>
      <c r="C102" s="29">
        <f>STDEV(C94:C99)/SQRT(C100)</f>
        <v>0.18261551492137812</v>
      </c>
      <c r="D102" s="32" t="s">
        <v>58</v>
      </c>
      <c r="E102" s="25"/>
      <c r="F102" s="24"/>
      <c r="G102" s="25"/>
      <c r="H102" s="25"/>
      <c r="I102" s="25"/>
    </row>
    <row r="103" spans="1:9" x14ac:dyDescent="0.2">
      <c r="B103" s="19"/>
      <c r="E103" s="25"/>
      <c r="F103" s="24"/>
      <c r="G103" s="25"/>
      <c r="H103" s="25"/>
      <c r="I103" s="25"/>
    </row>
    <row r="104" spans="1:9" x14ac:dyDescent="0.2">
      <c r="A104" s="20" t="s">
        <v>62</v>
      </c>
      <c r="B104" s="39"/>
      <c r="E104" s="25"/>
      <c r="F104" s="24"/>
      <c r="G104" s="25"/>
      <c r="H104" s="25"/>
      <c r="I104" s="25"/>
    </row>
    <row r="105" spans="1:9" x14ac:dyDescent="0.2">
      <c r="A105" s="22" t="s">
        <v>5</v>
      </c>
      <c r="B105" s="21">
        <v>0.52170000000000005</v>
      </c>
      <c r="E105" s="25"/>
      <c r="F105" s="24"/>
      <c r="G105" s="25"/>
      <c r="H105" s="25"/>
      <c r="I105" s="25"/>
    </row>
    <row r="106" spans="1:9" x14ac:dyDescent="0.2">
      <c r="A106" s="22" t="s">
        <v>7</v>
      </c>
      <c r="B106" s="21" t="s">
        <v>11</v>
      </c>
      <c r="E106" s="25"/>
      <c r="F106" s="25"/>
      <c r="G106" s="25"/>
      <c r="H106" s="25"/>
      <c r="I106" s="25"/>
    </row>
    <row r="107" spans="1:9" x14ac:dyDescent="0.2">
      <c r="A107" s="22" t="s">
        <v>45</v>
      </c>
      <c r="B107" s="21" t="s">
        <v>10</v>
      </c>
      <c r="E107" s="30"/>
      <c r="F107" s="30"/>
      <c r="G107" s="30"/>
      <c r="H107" s="30"/>
      <c r="I107" s="30"/>
    </row>
    <row r="108" spans="1:9" x14ac:dyDescent="0.2">
      <c r="A108" s="22" t="s">
        <v>46</v>
      </c>
      <c r="B108" s="21" t="s">
        <v>59</v>
      </c>
      <c r="E108" s="25"/>
      <c r="F108" s="25"/>
      <c r="G108" s="25"/>
      <c r="H108" s="25"/>
      <c r="I108" s="25"/>
    </row>
    <row r="109" spans="1:9" x14ac:dyDescent="0.2">
      <c r="A109" s="22" t="s">
        <v>48</v>
      </c>
      <c r="B109" s="21" t="s">
        <v>63</v>
      </c>
      <c r="E109" s="25"/>
      <c r="F109" s="25"/>
      <c r="G109" s="25"/>
      <c r="H109" s="25"/>
      <c r="I109" s="25"/>
    </row>
    <row r="110" spans="1:9" x14ac:dyDescent="0.2">
      <c r="A110" s="22" t="s">
        <v>50</v>
      </c>
      <c r="B110" s="21">
        <v>5</v>
      </c>
      <c r="E110" s="25"/>
      <c r="F110" s="25"/>
      <c r="G110" s="25"/>
      <c r="H110" s="25"/>
      <c r="I110" s="25"/>
    </row>
    <row r="111" spans="1:9" ht="17" thickBot="1" x14ac:dyDescent="0.25">
      <c r="A111" s="22"/>
      <c r="B111" s="21"/>
    </row>
    <row r="112" spans="1:9" s="6" customFormat="1" ht="17" thickTop="1" x14ac:dyDescent="0.2">
      <c r="A112" s="4"/>
      <c r="B112" s="5"/>
    </row>
    <row r="113" spans="1:9" x14ac:dyDescent="0.2">
      <c r="A113" s="7" t="s">
        <v>53</v>
      </c>
      <c r="B113" s="7" t="s">
        <v>60</v>
      </c>
    </row>
    <row r="114" spans="1:9" x14ac:dyDescent="0.2">
      <c r="E114" s="30"/>
      <c r="F114" s="30"/>
    </row>
    <row r="115" spans="1:9" x14ac:dyDescent="0.2">
      <c r="A115" s="1" t="s">
        <v>61</v>
      </c>
      <c r="B115" s="8" t="s">
        <v>56</v>
      </c>
      <c r="C115" s="36" t="s">
        <v>57</v>
      </c>
      <c r="D115" s="9"/>
      <c r="E115" s="25"/>
      <c r="F115" s="25"/>
    </row>
    <row r="116" spans="1:9" x14ac:dyDescent="0.2">
      <c r="B116" s="33">
        <v>40.5563</v>
      </c>
      <c r="C116" s="37">
        <v>41.404499999999999</v>
      </c>
      <c r="D116" s="12"/>
      <c r="E116" s="25"/>
      <c r="F116" s="25"/>
    </row>
    <row r="117" spans="1:9" x14ac:dyDescent="0.2">
      <c r="B117" s="33">
        <v>76.5518</v>
      </c>
      <c r="C117" s="37">
        <v>31.527100000000001</v>
      </c>
      <c r="D117" s="12"/>
      <c r="E117" s="25"/>
      <c r="F117" s="25"/>
    </row>
    <row r="118" spans="1:9" x14ac:dyDescent="0.2">
      <c r="B118" s="33">
        <v>55.8262</v>
      </c>
      <c r="C118" s="37">
        <v>66.341099999999997</v>
      </c>
      <c r="D118" s="12"/>
    </row>
    <row r="119" spans="1:9" x14ac:dyDescent="0.2">
      <c r="B119" s="33">
        <v>107.572</v>
      </c>
      <c r="C119" s="37">
        <v>82.614199999999997</v>
      </c>
      <c r="D119" s="12"/>
      <c r="E119" s="25"/>
      <c r="F119" s="25"/>
      <c r="G119" s="25"/>
      <c r="H119" s="25"/>
      <c r="I119" s="25"/>
    </row>
    <row r="120" spans="1:9" x14ac:dyDescent="0.2">
      <c r="B120" s="33">
        <v>216.34</v>
      </c>
      <c r="C120" s="37">
        <v>123.155</v>
      </c>
      <c r="D120" s="12"/>
      <c r="E120" s="25"/>
      <c r="F120" s="25"/>
      <c r="G120" s="25"/>
      <c r="H120" s="25"/>
      <c r="I120" s="25"/>
    </row>
    <row r="121" spans="1:9" x14ac:dyDescent="0.2">
      <c r="B121" s="11"/>
      <c r="C121" s="12"/>
      <c r="D121" s="12"/>
      <c r="E121" s="25"/>
      <c r="F121" s="25"/>
      <c r="G121" s="25"/>
      <c r="H121" s="25"/>
      <c r="I121" s="25"/>
    </row>
    <row r="122" spans="1:9" x14ac:dyDescent="0.2">
      <c r="A122" s="14" t="s">
        <v>1</v>
      </c>
      <c r="B122" s="15">
        <f>COUNT(B116:B121)</f>
        <v>5</v>
      </c>
      <c r="C122" s="16">
        <f>COUNT(C116:C121)</f>
        <v>5</v>
      </c>
      <c r="D122" s="16"/>
      <c r="E122" s="25"/>
      <c r="F122" s="25"/>
      <c r="G122" s="25"/>
      <c r="H122" s="25"/>
      <c r="I122" s="25"/>
    </row>
    <row r="123" spans="1:9" x14ac:dyDescent="0.2">
      <c r="A123" s="1" t="s">
        <v>2</v>
      </c>
      <c r="B123" s="35">
        <f>AVERAGE(B116:B121)</f>
        <v>99.369260000000011</v>
      </c>
      <c r="C123" s="13">
        <f>AVERAGE(C116:C121)</f>
        <v>69.008379999999988</v>
      </c>
      <c r="D123" s="26" t="s">
        <v>58</v>
      </c>
      <c r="E123" s="30"/>
      <c r="F123" s="30"/>
      <c r="G123" s="25"/>
      <c r="H123" s="25"/>
      <c r="I123" s="25"/>
    </row>
    <row r="124" spans="1:9" x14ac:dyDescent="0.2">
      <c r="A124" s="1" t="s">
        <v>3</v>
      </c>
      <c r="B124" s="35">
        <f>STDEV(B116:B121)/SQRT(B122)</f>
        <v>31.32494036597037</v>
      </c>
      <c r="C124" s="13">
        <f>STDEV(C116:C121)/SQRT(C122)</f>
        <v>16.264854317496987</v>
      </c>
      <c r="D124" s="26" t="s">
        <v>58</v>
      </c>
      <c r="E124" s="25"/>
      <c r="F124" s="24"/>
      <c r="G124" s="25"/>
      <c r="H124" s="25"/>
      <c r="I124" s="25"/>
    </row>
    <row r="125" spans="1:9" x14ac:dyDescent="0.2">
      <c r="B125" s="19"/>
      <c r="C125" s="10"/>
      <c r="D125" s="38"/>
      <c r="E125" s="25"/>
      <c r="F125" s="24"/>
      <c r="G125" s="25"/>
      <c r="H125" s="25"/>
      <c r="I125" s="25"/>
    </row>
    <row r="126" spans="1:9" x14ac:dyDescent="0.2">
      <c r="A126" s="20" t="s">
        <v>62</v>
      </c>
      <c r="B126" s="39"/>
      <c r="C126" s="10"/>
      <c r="D126" s="10"/>
    </row>
    <row r="127" spans="1:9" x14ac:dyDescent="0.2">
      <c r="A127" s="22" t="s">
        <v>5</v>
      </c>
      <c r="B127" s="21">
        <v>0.1759</v>
      </c>
    </row>
    <row r="128" spans="1:9" x14ac:dyDescent="0.2">
      <c r="A128" s="22" t="s">
        <v>7</v>
      </c>
      <c r="B128" s="21" t="s">
        <v>11</v>
      </c>
    </row>
    <row r="129" spans="1:2" x14ac:dyDescent="0.2">
      <c r="A129" s="22" t="s">
        <v>45</v>
      </c>
      <c r="B129" s="21" t="s">
        <v>10</v>
      </c>
    </row>
    <row r="130" spans="1:2" x14ac:dyDescent="0.2">
      <c r="A130" s="22" t="s">
        <v>46</v>
      </c>
      <c r="B130" s="21" t="s">
        <v>59</v>
      </c>
    </row>
    <row r="131" spans="1:2" x14ac:dyDescent="0.2">
      <c r="A131" s="22" t="s">
        <v>48</v>
      </c>
      <c r="B131" s="21" t="s">
        <v>64</v>
      </c>
    </row>
    <row r="132" spans="1:2" x14ac:dyDescent="0.2">
      <c r="A132" s="22" t="s">
        <v>50</v>
      </c>
      <c r="B132" s="21">
        <v>5</v>
      </c>
    </row>
    <row r="133" spans="1:2" x14ac:dyDescent="0.2">
      <c r="B133" s="19"/>
    </row>
    <row r="134" spans="1:2" x14ac:dyDescent="0.2">
      <c r="B134" s="19"/>
    </row>
    <row r="135" spans="1:2" x14ac:dyDescent="0.2">
      <c r="B135" s="19"/>
    </row>
    <row r="136" spans="1:2" x14ac:dyDescent="0.2">
      <c r="B136" s="19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2020-05-01T09:50:47Z</dcterms:modified>
</cp:coreProperties>
</file>