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omihanemaaijer/Dropbox/Subthreshold Ca2+ in the AIS/Manuscript/eLife/Revision2/"/>
    </mc:Choice>
  </mc:AlternateContent>
  <xr:revisionPtr revIDLastSave="0" documentId="13_ncr:1_{EEE02D59-5152-2E4A-8C52-2CAEC55C591B}" xr6:coauthVersionLast="36" xr6:coauthVersionMax="36" xr10:uidLastSave="{00000000-0000-0000-0000-000000000000}"/>
  <bookViews>
    <workbookView xWindow="17680" yWindow="1620" windowWidth="27640" windowHeight="16940" xr2:uid="{D8BF5871-A288-B945-8C6D-A7D980A93F6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3" i="1" l="1"/>
  <c r="C153" i="1"/>
  <c r="C150" i="1"/>
  <c r="D150" i="1"/>
  <c r="C151" i="1"/>
  <c r="D151" i="1"/>
  <c r="C152" i="1"/>
  <c r="D152" i="1"/>
  <c r="B152" i="1"/>
  <c r="B151" i="1"/>
  <c r="B150" i="1"/>
  <c r="F121" i="1" l="1"/>
  <c r="F120" i="1"/>
  <c r="F119" i="1"/>
  <c r="F118" i="1"/>
  <c r="F117" i="1"/>
  <c r="F116" i="1"/>
  <c r="D62" i="1" l="1"/>
  <c r="C62" i="1"/>
  <c r="B62" i="1"/>
  <c r="D61" i="1"/>
  <c r="D63" i="1" s="1"/>
  <c r="C61" i="1"/>
  <c r="C63" i="1" s="1"/>
  <c r="B61" i="1"/>
  <c r="B63" i="1" s="1"/>
  <c r="D19" i="1"/>
  <c r="C19" i="1"/>
  <c r="B19" i="1"/>
  <c r="D18" i="1"/>
  <c r="D20" i="1" s="1"/>
  <c r="C18" i="1"/>
  <c r="C20" i="1" s="1"/>
  <c r="B18" i="1"/>
  <c r="B20" i="1" s="1"/>
  <c r="C65" i="1" l="1"/>
  <c r="D65" i="1"/>
  <c r="C23" i="1"/>
  <c r="D23" i="1"/>
  <c r="C64" i="1"/>
  <c r="C21" i="1"/>
  <c r="C22" i="1" s="1"/>
  <c r="D64" i="1"/>
  <c r="D21" i="1"/>
  <c r="D22" i="1" s="1"/>
</calcChain>
</file>

<file path=xl/sharedStrings.xml><?xml version="1.0" encoding="utf-8"?>
<sst xmlns="http://schemas.openxmlformats.org/spreadsheetml/2006/main" count="248" uniqueCount="96">
  <si>
    <t>n</t>
  </si>
  <si>
    <t>mean</t>
  </si>
  <si>
    <t>sem</t>
  </si>
  <si>
    <t>ANOVA summary</t>
  </si>
  <si>
    <t>F</t>
  </si>
  <si>
    <t>P value</t>
  </si>
  <si>
    <t>&lt;0.0001</t>
  </si>
  <si>
    <t>P value summary</t>
  </si>
  <si>
    <t>****</t>
  </si>
  <si>
    <t>Significant diff. among means (P &lt; 0.05)?</t>
  </si>
  <si>
    <t>Yes</t>
  </si>
  <si>
    <t>R square</t>
  </si>
  <si>
    <t>ANOVA table</t>
  </si>
  <si>
    <t>SS</t>
  </si>
  <si>
    <t>DF</t>
  </si>
  <si>
    <t>MS</t>
  </si>
  <si>
    <t>F (DFn, DFd)</t>
  </si>
  <si>
    <t>Treatment (between columns)</t>
  </si>
  <si>
    <t>P&lt;0.0001</t>
  </si>
  <si>
    <t>Residual (within columns)</t>
  </si>
  <si>
    <t>Total</t>
  </si>
  <si>
    <t>Tukey's multiple comparisons test</t>
  </si>
  <si>
    <t>Mean Diff.</t>
  </si>
  <si>
    <t>95.00% CI of diff.</t>
  </si>
  <si>
    <t>Significant?</t>
  </si>
  <si>
    <t>Summary</t>
  </si>
  <si>
    <t>Adjusted P Value</t>
  </si>
  <si>
    <t>A-B</t>
  </si>
  <si>
    <t>No</t>
  </si>
  <si>
    <t>ns</t>
  </si>
  <si>
    <t>A-C</t>
  </si>
  <si>
    <t>B-C</t>
  </si>
  <si>
    <t>Test details</t>
  </si>
  <si>
    <t>Mean 1</t>
  </si>
  <si>
    <t>Mean 2</t>
  </si>
  <si>
    <t>SE of diff.</t>
  </si>
  <si>
    <t>n1</t>
  </si>
  <si>
    <t>n2</t>
  </si>
  <si>
    <t>q</t>
  </si>
  <si>
    <t>***</t>
  </si>
  <si>
    <t>*</t>
  </si>
  <si>
    <t>%</t>
  </si>
  <si>
    <t>peak ΔF/F OGB-5N</t>
  </si>
  <si>
    <t>Figure 5-source data 1. NaV channels mediate AP-evoked [Ca2+]i changes at the AIS</t>
  </si>
  <si>
    <t>5b</t>
  </si>
  <si>
    <t>AP-evoked ΔF/F OGB-5N peak in AIS</t>
  </si>
  <si>
    <t>control  (% ΔF/F)</t>
  </si>
  <si>
    <t>ttx VC  (% ΔF/F)</t>
  </si>
  <si>
    <t>ttx VCx2  (% ΔF/F)</t>
  </si>
  <si>
    <t xml:space="preserve"> (% ΔF/F)</t>
  </si>
  <si>
    <t>fraction of control</t>
  </si>
  <si>
    <t>block</t>
  </si>
  <si>
    <t>Cohen's d</t>
  </si>
  <si>
    <t>F (2, 20) = 160.8</t>
  </si>
  <si>
    <t>control vs. ttx VC</t>
  </si>
  <si>
    <t>0.07395 to 0.09961</t>
  </si>
  <si>
    <t>control vs. ttx VCx2</t>
  </si>
  <si>
    <t>0.05106 to 0.07584</t>
  </si>
  <si>
    <t>ttx VC vs. ttx VCx2</t>
  </si>
  <si>
    <t>-0.03616 to -0.01050</t>
  </si>
  <si>
    <t>5c</t>
  </si>
  <si>
    <t>AP-evoked ΔF/F JPW peak in AIS</t>
  </si>
  <si>
    <t>peak ΔF/F JPW</t>
  </si>
  <si>
    <t>F (2, 17) = 5.159</t>
  </si>
  <si>
    <t>P=0.0177</t>
  </si>
  <si>
    <t>0.002907 to 0.02722</t>
  </si>
  <si>
    <t>-0.01034 to 0.01866</t>
  </si>
  <si>
    <t>-0.02602 to 0.004219</t>
  </si>
  <si>
    <t>5 - supplement 1b</t>
  </si>
  <si>
    <t>JPW3028 ΔF/F in response to voltage steps (first 20 frames per step)</t>
  </si>
  <si>
    <t>Voltage step</t>
  </si>
  <si>
    <t>cell 1</t>
  </si>
  <si>
    <t>cell 2</t>
  </si>
  <si>
    <t>cell 3</t>
  </si>
  <si>
    <t>Pearson r</t>
  </si>
  <si>
    <t>r</t>
  </si>
  <si>
    <t>95% confidence interval</t>
  </si>
  <si>
    <t>0.9690 to 0.9999</t>
  </si>
  <si>
    <t>0.9544 to 0.9995</t>
  </si>
  <si>
    <t>0.9953 to 0.9999</t>
  </si>
  <si>
    <t>R squared</t>
  </si>
  <si>
    <t>P (two-tailed)</t>
  </si>
  <si>
    <t>Significant? (alpha = 0.05)</t>
  </si>
  <si>
    <t>Number of XY Pairs</t>
  </si>
  <si>
    <t>JPW3028 ΔF/F in response to voltage steps normalized to first step</t>
  </si>
  <si>
    <t>0.9946 to 0.9999</t>
  </si>
  <si>
    <t>baseline fluorescence JPW</t>
  </si>
  <si>
    <t>baseline fluorescence JPW during the recordings presented in Figure 5a and c</t>
  </si>
  <si>
    <t>control  (A.U.)</t>
  </si>
  <si>
    <t>ttx VC  (A.U.)</t>
  </si>
  <si>
    <t>ttx VCx2  (A.U.)</t>
  </si>
  <si>
    <t>F (2, 17) = 0.8334</t>
  </si>
  <si>
    <t>P=0.4516</t>
  </si>
  <si>
    <t>-106.2 to 309.9</t>
  </si>
  <si>
    <t>-176.6 to 319.5</t>
  </si>
  <si>
    <t>-289.2 to 228.3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</si>
</sst>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right"/>
    </xf>
    <xf numFmtId="0" fontId="0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2" fontId="0" fillId="0" borderId="0" xfId="0" applyNumberFormat="1" applyFont="1" applyAlignment="1">
      <alignment horizontal="right"/>
    </xf>
    <xf numFmtId="1" fontId="0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left" vertical="center"/>
    </xf>
    <xf numFmtId="2" fontId="0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/>
    </xf>
    <xf numFmtId="165" fontId="0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" fontId="0" fillId="0" borderId="0" xfId="0" applyNumberFormat="1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164" fontId="0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2" fontId="0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165" fontId="0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0" fillId="0" borderId="3" xfId="0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0" xfId="0" applyFont="1" applyBorder="1" applyAlignment="1">
      <alignment horizontal="left"/>
    </xf>
    <xf numFmtId="165" fontId="2" fillId="0" borderId="1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165" fontId="0" fillId="0" borderId="0" xfId="0" applyNumberFormat="1" applyFont="1" applyBorder="1" applyAlignment="1">
      <alignment horizontal="left"/>
    </xf>
    <xf numFmtId="165" fontId="4" fillId="0" borderId="0" xfId="0" applyNumberFormat="1" applyFont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1" fillId="0" borderId="1" xfId="0" applyFont="1" applyBorder="1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0" fillId="0" borderId="0" xfId="0" applyFont="1"/>
    <xf numFmtId="0" fontId="5" fillId="0" borderId="0" xfId="0" applyFont="1"/>
    <xf numFmtId="2" fontId="1" fillId="0" borderId="0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left"/>
    </xf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278AC-6B5F-9E44-A22E-E87671435D56}">
  <dimension ref="A1:N293"/>
  <sheetViews>
    <sheetView tabSelected="1" topLeftCell="A133" workbookViewId="0">
      <selection activeCell="G147" sqref="G147"/>
    </sheetView>
  </sheetViews>
  <sheetFormatPr baseColWidth="10" defaultColWidth="17.83203125" defaultRowHeight="16" x14ac:dyDescent="0.2"/>
  <cols>
    <col min="1" max="1" width="39.6640625" style="17" customWidth="1"/>
    <col min="2" max="2" width="17.83203125" style="8"/>
    <col min="3" max="3" width="21.1640625" style="2" customWidth="1"/>
    <col min="4" max="8" width="17.83203125" style="2"/>
    <col min="9" max="9" width="21.33203125" style="2" customWidth="1"/>
    <col min="10" max="16384" width="17.83203125" style="2"/>
  </cols>
  <sheetData>
    <row r="1" spans="1:8" x14ac:dyDescent="0.2">
      <c r="B1" s="15" t="s">
        <v>43</v>
      </c>
      <c r="C1" s="33"/>
      <c r="D1" s="33"/>
      <c r="E1" s="33"/>
      <c r="F1" s="33"/>
      <c r="G1" s="33"/>
    </row>
    <row r="2" spans="1:8" x14ac:dyDescent="0.2">
      <c r="B2" s="34"/>
      <c r="C2" s="33"/>
      <c r="D2" s="33"/>
      <c r="E2" s="33"/>
      <c r="F2" s="33"/>
      <c r="G2" s="33"/>
    </row>
    <row r="3" spans="1:8" x14ac:dyDescent="0.2">
      <c r="B3" s="34"/>
      <c r="C3" s="33"/>
      <c r="D3" s="33"/>
      <c r="E3" s="33"/>
      <c r="F3" s="33"/>
      <c r="G3" s="33"/>
    </row>
    <row r="4" spans="1:8" ht="17" thickBot="1" x14ac:dyDescent="0.25">
      <c r="B4" s="3"/>
      <c r="C4" s="4"/>
      <c r="D4" s="4"/>
      <c r="E4" s="4"/>
      <c r="F4" s="5"/>
    </row>
    <row r="5" spans="1:8" s="37" customFormat="1" ht="17" thickTop="1" x14ac:dyDescent="0.2">
      <c r="A5" s="35"/>
      <c r="B5" s="36"/>
    </row>
    <row r="6" spans="1:8" x14ac:dyDescent="0.2">
      <c r="A6" s="38" t="s">
        <v>44</v>
      </c>
      <c r="B6" s="39" t="s">
        <v>45</v>
      </c>
      <c r="C6" s="29"/>
      <c r="D6" s="4"/>
      <c r="E6" s="4"/>
      <c r="F6" s="5"/>
    </row>
    <row r="7" spans="1:8" x14ac:dyDescent="0.2">
      <c r="B7" s="3"/>
      <c r="C7" s="4"/>
      <c r="D7" s="4"/>
      <c r="E7" s="4"/>
      <c r="F7" s="5"/>
    </row>
    <row r="8" spans="1:8" s="29" customFormat="1" x14ac:dyDescent="0.2">
      <c r="A8" s="17" t="s">
        <v>42</v>
      </c>
      <c r="B8" s="12" t="s">
        <v>46</v>
      </c>
      <c r="C8" s="13" t="s">
        <v>47</v>
      </c>
      <c r="D8" s="13" t="s">
        <v>48</v>
      </c>
      <c r="E8" s="27"/>
      <c r="F8" s="26"/>
      <c r="G8" s="26"/>
      <c r="H8" s="30"/>
    </row>
    <row r="9" spans="1:8" s="29" customFormat="1" x14ac:dyDescent="0.2">
      <c r="A9" s="25"/>
      <c r="B9" s="3">
        <v>8.6539999999999999</v>
      </c>
      <c r="C9" s="4">
        <v>1.2470000000000001</v>
      </c>
      <c r="D9" s="4">
        <v>3.1520000000000001</v>
      </c>
      <c r="E9" s="27"/>
      <c r="F9" s="30"/>
      <c r="G9" s="30"/>
      <c r="H9" s="30"/>
    </row>
    <row r="10" spans="1:8" s="29" customFormat="1" x14ac:dyDescent="0.2">
      <c r="A10" s="25"/>
      <c r="B10" s="3">
        <v>8.0939999999999994</v>
      </c>
      <c r="C10" s="4">
        <v>0.76400000000000001</v>
      </c>
      <c r="D10" s="4">
        <v>2.5909999999999997</v>
      </c>
      <c r="E10" s="27"/>
      <c r="F10" s="30"/>
      <c r="G10" s="30"/>
      <c r="H10" s="30"/>
    </row>
    <row r="11" spans="1:8" s="29" customFormat="1" x14ac:dyDescent="0.2">
      <c r="A11" s="25"/>
      <c r="B11" s="3">
        <v>9.1850000000000005</v>
      </c>
      <c r="C11" s="4">
        <v>2.1120000000000001</v>
      </c>
      <c r="D11" s="4">
        <v>3.7589999999999999</v>
      </c>
      <c r="E11" s="27"/>
      <c r="F11" s="30"/>
      <c r="G11" s="30"/>
      <c r="H11" s="30"/>
    </row>
    <row r="12" spans="1:8" s="29" customFormat="1" x14ac:dyDescent="0.2">
      <c r="A12" s="25"/>
      <c r="B12" s="3">
        <v>11.878</v>
      </c>
      <c r="C12" s="4"/>
      <c r="D12" s="4">
        <v>5.2429999999999994</v>
      </c>
      <c r="E12" s="27"/>
      <c r="F12" s="30"/>
      <c r="G12" s="30"/>
      <c r="H12" s="30"/>
    </row>
    <row r="13" spans="1:8" s="29" customFormat="1" x14ac:dyDescent="0.2">
      <c r="A13" s="40"/>
      <c r="B13" s="3">
        <v>10.242999999999999</v>
      </c>
      <c r="C13" s="4">
        <v>1.208</v>
      </c>
      <c r="D13" s="4">
        <v>3.7539999999999996</v>
      </c>
      <c r="E13" s="27"/>
      <c r="F13" s="30"/>
      <c r="G13" s="30"/>
      <c r="H13" s="30"/>
    </row>
    <row r="14" spans="1:8" s="29" customFormat="1" x14ac:dyDescent="0.2">
      <c r="A14" s="40"/>
      <c r="B14" s="3">
        <v>10.106</v>
      </c>
      <c r="C14" s="4">
        <v>0.48799999999999999</v>
      </c>
      <c r="D14" s="4">
        <v>3.9899999999999998</v>
      </c>
      <c r="E14" s="26"/>
      <c r="F14" s="30"/>
      <c r="G14" s="30"/>
      <c r="H14" s="30"/>
    </row>
    <row r="15" spans="1:8" s="29" customFormat="1" x14ac:dyDescent="0.2">
      <c r="A15" s="40"/>
      <c r="B15" s="3">
        <v>9.3689999999999998</v>
      </c>
      <c r="C15" s="4">
        <v>0.47099999999999997</v>
      </c>
      <c r="D15" s="4">
        <v>1.9830000000000001</v>
      </c>
      <c r="E15" s="27"/>
      <c r="F15" s="30"/>
      <c r="G15" s="30"/>
      <c r="H15" s="30"/>
    </row>
    <row r="16" spans="1:8" s="29" customFormat="1" x14ac:dyDescent="0.2">
      <c r="A16" s="40"/>
      <c r="B16" s="3">
        <v>10.022</v>
      </c>
      <c r="C16" s="4">
        <v>0.81899999999999995</v>
      </c>
      <c r="D16" s="4">
        <v>2.3180000000000001</v>
      </c>
      <c r="E16" s="27"/>
      <c r="F16" s="30"/>
      <c r="G16" s="30"/>
      <c r="H16" s="30"/>
    </row>
    <row r="17" spans="1:14" s="29" customFormat="1" x14ac:dyDescent="0.2">
      <c r="A17" s="40"/>
      <c r="B17" s="41"/>
      <c r="C17" s="42"/>
      <c r="D17" s="42"/>
      <c r="E17" s="27"/>
      <c r="F17" s="26"/>
      <c r="G17" s="26"/>
      <c r="H17" s="30"/>
    </row>
    <row r="18" spans="1:14" s="29" customFormat="1" x14ac:dyDescent="0.2">
      <c r="A18" s="43" t="s">
        <v>0</v>
      </c>
      <c r="B18" s="6">
        <f>COUNT(B9:B16)</f>
        <v>8</v>
      </c>
      <c r="C18" s="22">
        <f t="shared" ref="C18:D18" si="0">COUNT(C9:C16)</f>
        <v>7</v>
      </c>
      <c r="D18" s="22">
        <f t="shared" si="0"/>
        <v>8</v>
      </c>
      <c r="E18" s="27"/>
      <c r="F18" s="26"/>
      <c r="G18" s="26"/>
      <c r="H18" s="30"/>
    </row>
    <row r="19" spans="1:14" s="29" customFormat="1" x14ac:dyDescent="0.2">
      <c r="A19" s="17" t="s">
        <v>1</v>
      </c>
      <c r="B19" s="7">
        <f>AVERAGE(B9:B16)</f>
        <v>9.6938750000000002</v>
      </c>
      <c r="C19" s="23">
        <f t="shared" ref="C19:D19" si="1">AVERAGE(C9:C16)</f>
        <v>1.0155714285714288</v>
      </c>
      <c r="D19" s="23">
        <f t="shared" si="1"/>
        <v>3.3487500000000003</v>
      </c>
      <c r="E19" s="44" t="s">
        <v>49</v>
      </c>
      <c r="F19" s="45"/>
      <c r="G19" s="42"/>
      <c r="H19" s="42"/>
      <c r="I19" s="30"/>
      <c r="J19" s="30"/>
      <c r="K19" s="30"/>
      <c r="L19" s="30"/>
      <c r="M19" s="30"/>
      <c r="N19" s="30"/>
    </row>
    <row r="20" spans="1:14" s="29" customFormat="1" x14ac:dyDescent="0.2">
      <c r="A20" s="17" t="s">
        <v>2</v>
      </c>
      <c r="B20" s="7">
        <f>STDEV(B9:B16)/SQRT(B18)</f>
        <v>0.40871949154384052</v>
      </c>
      <c r="C20" s="23">
        <f t="shared" ref="C20" si="2">STDEV(C9:C16)/SQRT(C18)</f>
        <v>0.21655097905715454</v>
      </c>
      <c r="D20" s="23">
        <f>STDEV(D9:D16)/SQRT(D18)</f>
        <v>0.37494122158393905</v>
      </c>
      <c r="E20" s="24" t="s">
        <v>49</v>
      </c>
      <c r="F20" s="20"/>
      <c r="H20" s="30"/>
    </row>
    <row r="21" spans="1:14" s="29" customFormat="1" x14ac:dyDescent="0.2">
      <c r="A21" s="17" t="s">
        <v>50</v>
      </c>
      <c r="B21" s="7"/>
      <c r="C21" s="23">
        <f>C19/B19*100</f>
        <v>10.476423809585215</v>
      </c>
      <c r="D21" s="23">
        <f>D19/B19*100</f>
        <v>34.545009090791865</v>
      </c>
      <c r="E21" s="24" t="s">
        <v>41</v>
      </c>
      <c r="F21" s="20"/>
      <c r="H21" s="30"/>
    </row>
    <row r="22" spans="1:14" s="29" customFormat="1" x14ac:dyDescent="0.2">
      <c r="A22" s="17" t="s">
        <v>51</v>
      </c>
      <c r="B22" s="16"/>
      <c r="C22" s="23">
        <f>100-C21</f>
        <v>89.523576190414786</v>
      </c>
      <c r="D22" s="23">
        <f>100-D21</f>
        <v>65.454990909208135</v>
      </c>
      <c r="E22" s="24" t="s">
        <v>41</v>
      </c>
      <c r="F22" s="20"/>
      <c r="H22" s="30"/>
    </row>
    <row r="23" spans="1:14" s="29" customFormat="1" x14ac:dyDescent="0.2">
      <c r="A23" s="17" t="s">
        <v>52</v>
      </c>
      <c r="B23" s="16"/>
      <c r="C23" s="26">
        <f>ABS(C19-B19)/STDEV(B9:B16)</f>
        <v>7.5069667969264904</v>
      </c>
      <c r="D23" s="26">
        <f>ABS(D19-B19)/STDEV(B9:B16)</f>
        <v>5.4887043654670382</v>
      </c>
      <c r="E23" s="23"/>
      <c r="F23" s="20"/>
      <c r="H23" s="30"/>
    </row>
    <row r="24" spans="1:14" s="29" customFormat="1" x14ac:dyDescent="0.2">
      <c r="A24" s="25"/>
      <c r="B24" s="3"/>
      <c r="C24" s="26"/>
      <c r="D24" s="26"/>
      <c r="E24" s="26"/>
      <c r="F24" s="26"/>
      <c r="G24" s="26"/>
      <c r="H24" s="30"/>
      <c r="I24" s="26"/>
      <c r="J24" s="26"/>
    </row>
    <row r="25" spans="1:14" s="29" customFormat="1" x14ac:dyDescent="0.2">
      <c r="A25" s="9" t="s">
        <v>3</v>
      </c>
      <c r="B25" s="10"/>
      <c r="C25" s="26"/>
      <c r="D25" s="26"/>
      <c r="E25" s="26"/>
      <c r="F25" s="26"/>
      <c r="G25" s="26"/>
      <c r="H25" s="30"/>
      <c r="I25" s="26"/>
      <c r="J25" s="26"/>
    </row>
    <row r="26" spans="1:14" s="29" customFormat="1" x14ac:dyDescent="0.2">
      <c r="A26" s="11" t="s">
        <v>4</v>
      </c>
      <c r="B26" s="10">
        <v>160.80000000000001</v>
      </c>
      <c r="C26" s="26"/>
      <c r="D26" s="26"/>
      <c r="E26" s="26"/>
      <c r="F26" s="26"/>
      <c r="G26" s="26"/>
      <c r="H26" s="30"/>
      <c r="I26" s="26"/>
      <c r="J26" s="26"/>
    </row>
    <row r="27" spans="1:14" s="29" customFormat="1" x14ac:dyDescent="0.2">
      <c r="A27" s="11" t="s">
        <v>5</v>
      </c>
      <c r="B27" s="10" t="s">
        <v>6</v>
      </c>
      <c r="C27" s="26"/>
      <c r="D27" s="26"/>
      <c r="E27" s="26"/>
      <c r="F27" s="26"/>
      <c r="G27" s="26"/>
      <c r="H27" s="30"/>
      <c r="I27" s="26"/>
      <c r="J27" s="26"/>
    </row>
    <row r="28" spans="1:14" s="29" customFormat="1" x14ac:dyDescent="0.2">
      <c r="A28" s="11" t="s">
        <v>7</v>
      </c>
      <c r="B28" s="10" t="s">
        <v>8</v>
      </c>
      <c r="C28" s="26"/>
      <c r="D28" s="26"/>
      <c r="E28" s="26"/>
      <c r="F28" s="26"/>
      <c r="G28" s="26"/>
      <c r="H28" s="30"/>
    </row>
    <row r="29" spans="1:14" s="29" customFormat="1" x14ac:dyDescent="0.2">
      <c r="A29" s="11" t="s">
        <v>9</v>
      </c>
      <c r="B29" s="10" t="s">
        <v>10</v>
      </c>
      <c r="C29" s="26"/>
      <c r="D29" s="26"/>
      <c r="E29" s="26"/>
      <c r="F29" s="26"/>
      <c r="G29" s="26"/>
      <c r="H29" s="30"/>
    </row>
    <row r="30" spans="1:14" s="29" customFormat="1" x14ac:dyDescent="0.2">
      <c r="A30" s="11" t="s">
        <v>11</v>
      </c>
      <c r="B30" s="10">
        <v>0.94140000000000001</v>
      </c>
      <c r="C30" s="26"/>
      <c r="D30" s="26"/>
      <c r="E30" s="26"/>
      <c r="F30" s="26"/>
      <c r="G30" s="26"/>
      <c r="H30" s="30"/>
    </row>
    <row r="31" spans="1:14" s="29" customFormat="1" x14ac:dyDescent="0.2">
      <c r="A31" s="40"/>
      <c r="B31" s="6"/>
      <c r="C31" s="26"/>
      <c r="D31" s="26"/>
      <c r="E31" s="26"/>
      <c r="F31" s="26"/>
      <c r="G31" s="26"/>
      <c r="H31" s="30"/>
    </row>
    <row r="32" spans="1:14" s="29" customFormat="1" x14ac:dyDescent="0.2">
      <c r="A32" s="9" t="s">
        <v>12</v>
      </c>
      <c r="B32" s="12" t="s">
        <v>13</v>
      </c>
      <c r="C32" s="13" t="s">
        <v>14</v>
      </c>
      <c r="D32" s="13" t="s">
        <v>15</v>
      </c>
      <c r="E32" s="13" t="s">
        <v>16</v>
      </c>
      <c r="F32" s="13" t="s">
        <v>5</v>
      </c>
    </row>
    <row r="33" spans="1:9" s="29" customFormat="1" x14ac:dyDescent="0.2">
      <c r="A33" s="11" t="s">
        <v>17</v>
      </c>
      <c r="B33" s="10">
        <v>3.0870000000000002E-2</v>
      </c>
      <c r="C33" s="14">
        <v>2</v>
      </c>
      <c r="D33" s="14">
        <v>1.5429999999999999E-2</v>
      </c>
      <c r="E33" s="14" t="s">
        <v>53</v>
      </c>
      <c r="F33" s="14" t="s">
        <v>18</v>
      </c>
    </row>
    <row r="34" spans="1:9" s="29" customFormat="1" x14ac:dyDescent="0.2">
      <c r="A34" s="11" t="s">
        <v>19</v>
      </c>
      <c r="B34" s="10">
        <v>1.92E-3</v>
      </c>
      <c r="C34" s="14">
        <v>20</v>
      </c>
      <c r="D34" s="14">
        <v>9.5979999999999999E-5</v>
      </c>
      <c r="E34" s="14"/>
      <c r="F34" s="14"/>
    </row>
    <row r="35" spans="1:9" s="29" customFormat="1" x14ac:dyDescent="0.2">
      <c r="A35" s="11" t="s">
        <v>20</v>
      </c>
      <c r="B35" s="10">
        <v>3.279E-2</v>
      </c>
      <c r="C35" s="14">
        <v>22</v>
      </c>
      <c r="D35" s="14"/>
      <c r="E35" s="14"/>
      <c r="F35" s="14"/>
    </row>
    <row r="36" spans="1:9" s="29" customFormat="1" x14ac:dyDescent="0.2">
      <c r="A36" s="11"/>
      <c r="B36" s="10"/>
      <c r="C36" s="14"/>
      <c r="D36" s="14"/>
      <c r="E36" s="14"/>
      <c r="F36" s="14"/>
    </row>
    <row r="37" spans="1:9" s="29" customFormat="1" x14ac:dyDescent="0.2">
      <c r="A37" s="9" t="s">
        <v>21</v>
      </c>
      <c r="B37" s="12" t="s">
        <v>22</v>
      </c>
      <c r="C37" s="13" t="s">
        <v>23</v>
      </c>
      <c r="D37" s="13" t="s">
        <v>24</v>
      </c>
      <c r="E37" s="13" t="s">
        <v>25</v>
      </c>
      <c r="F37" s="13" t="s">
        <v>26</v>
      </c>
      <c r="G37" s="14"/>
      <c r="H37" s="14"/>
      <c r="I37" s="14"/>
    </row>
    <row r="38" spans="1:9" s="29" customFormat="1" x14ac:dyDescent="0.2">
      <c r="A38" s="11" t="s">
        <v>54</v>
      </c>
      <c r="B38" s="10">
        <v>8.6779999999999996E-2</v>
      </c>
      <c r="C38" s="14" t="s">
        <v>55</v>
      </c>
      <c r="D38" s="14" t="s">
        <v>10</v>
      </c>
      <c r="E38" s="14" t="s">
        <v>8</v>
      </c>
      <c r="F38" s="14" t="s">
        <v>6</v>
      </c>
      <c r="G38" s="14" t="s">
        <v>27</v>
      </c>
      <c r="H38" s="14"/>
      <c r="I38" s="14"/>
    </row>
    <row r="39" spans="1:9" s="29" customFormat="1" x14ac:dyDescent="0.2">
      <c r="A39" s="11" t="s">
        <v>56</v>
      </c>
      <c r="B39" s="10">
        <v>6.3450000000000006E-2</v>
      </c>
      <c r="C39" s="14" t="s">
        <v>57</v>
      </c>
      <c r="D39" s="14" t="s">
        <v>10</v>
      </c>
      <c r="E39" s="14" t="s">
        <v>8</v>
      </c>
      <c r="F39" s="14" t="s">
        <v>6</v>
      </c>
      <c r="G39" s="14" t="s">
        <v>30</v>
      </c>
      <c r="H39" s="14"/>
      <c r="I39" s="14"/>
    </row>
    <row r="40" spans="1:9" s="29" customFormat="1" x14ac:dyDescent="0.2">
      <c r="A40" s="11" t="s">
        <v>58</v>
      </c>
      <c r="B40" s="10">
        <v>-2.333E-2</v>
      </c>
      <c r="C40" s="14" t="s">
        <v>59</v>
      </c>
      <c r="D40" s="14" t="s">
        <v>10</v>
      </c>
      <c r="E40" s="14" t="s">
        <v>39</v>
      </c>
      <c r="F40" s="14">
        <v>5.0000000000000001E-4</v>
      </c>
      <c r="G40" s="14" t="s">
        <v>31</v>
      </c>
      <c r="H40" s="14"/>
      <c r="I40" s="14"/>
    </row>
    <row r="41" spans="1:9" s="29" customFormat="1" x14ac:dyDescent="0.2">
      <c r="A41" s="11"/>
      <c r="B41" s="10"/>
      <c r="C41" s="14"/>
      <c r="D41" s="14"/>
      <c r="E41" s="14"/>
      <c r="F41" s="14"/>
      <c r="G41" s="14"/>
      <c r="H41" s="14"/>
      <c r="I41" s="14"/>
    </row>
    <row r="42" spans="1:9" s="29" customFormat="1" x14ac:dyDescent="0.2">
      <c r="A42" s="9" t="s">
        <v>32</v>
      </c>
      <c r="B42" s="12" t="s">
        <v>33</v>
      </c>
      <c r="C42" s="13" t="s">
        <v>34</v>
      </c>
      <c r="D42" s="13" t="s">
        <v>22</v>
      </c>
      <c r="E42" s="13" t="s">
        <v>35</v>
      </c>
      <c r="F42" s="13" t="s">
        <v>36</v>
      </c>
      <c r="G42" s="13" t="s">
        <v>37</v>
      </c>
      <c r="H42" s="13" t="s">
        <v>38</v>
      </c>
      <c r="I42" s="13" t="s">
        <v>14</v>
      </c>
    </row>
    <row r="43" spans="1:9" s="29" customFormat="1" x14ac:dyDescent="0.2">
      <c r="A43" s="11" t="s">
        <v>54</v>
      </c>
      <c r="B43" s="10">
        <v>9.6939999999999998E-2</v>
      </c>
      <c r="C43" s="14">
        <v>1.0160000000000001E-2</v>
      </c>
      <c r="D43" s="14">
        <v>8.6779999999999996E-2</v>
      </c>
      <c r="E43" s="14">
        <v>5.071E-3</v>
      </c>
      <c r="F43" s="14">
        <v>8</v>
      </c>
      <c r="G43" s="14">
        <v>7</v>
      </c>
      <c r="H43" s="14">
        <v>24.2</v>
      </c>
      <c r="I43" s="14">
        <v>20</v>
      </c>
    </row>
    <row r="44" spans="1:9" s="29" customFormat="1" x14ac:dyDescent="0.2">
      <c r="A44" s="11" t="s">
        <v>56</v>
      </c>
      <c r="B44" s="10">
        <v>9.6939999999999998E-2</v>
      </c>
      <c r="C44" s="14">
        <v>3.3489999999999999E-2</v>
      </c>
      <c r="D44" s="14">
        <v>6.3450000000000006E-2</v>
      </c>
      <c r="E44" s="14">
        <v>4.8989999999999997E-3</v>
      </c>
      <c r="F44" s="14">
        <v>8</v>
      </c>
      <c r="G44" s="14">
        <v>8</v>
      </c>
      <c r="H44" s="14">
        <v>18.32</v>
      </c>
      <c r="I44" s="14">
        <v>20</v>
      </c>
    </row>
    <row r="45" spans="1:9" s="29" customFormat="1" x14ac:dyDescent="0.2">
      <c r="A45" s="11" t="s">
        <v>58</v>
      </c>
      <c r="B45" s="10">
        <v>1.0160000000000001E-2</v>
      </c>
      <c r="C45" s="14">
        <v>3.3489999999999999E-2</v>
      </c>
      <c r="D45" s="14">
        <v>-2.333E-2</v>
      </c>
      <c r="E45" s="14">
        <v>5.071E-3</v>
      </c>
      <c r="F45" s="14">
        <v>7</v>
      </c>
      <c r="G45" s="14">
        <v>8</v>
      </c>
      <c r="H45" s="14">
        <v>6.5069999999999997</v>
      </c>
      <c r="I45" s="14">
        <v>20</v>
      </c>
    </row>
    <row r="46" spans="1:9" ht="17" thickBot="1" x14ac:dyDescent="0.25">
      <c r="B46" s="3"/>
      <c r="C46" s="4"/>
      <c r="D46" s="4"/>
      <c r="E46" s="4"/>
      <c r="F46" s="5"/>
    </row>
    <row r="47" spans="1:9" s="37" customFormat="1" ht="17" thickTop="1" x14ac:dyDescent="0.2">
      <c r="A47" s="35"/>
      <c r="B47" s="36"/>
    </row>
    <row r="48" spans="1:9" x14ac:dyDescent="0.2">
      <c r="A48" s="38" t="s">
        <v>60</v>
      </c>
      <c r="B48" s="39" t="s">
        <v>61</v>
      </c>
      <c r="C48" s="29"/>
      <c r="D48" s="4"/>
      <c r="E48" s="4"/>
      <c r="F48" s="5"/>
    </row>
    <row r="49" spans="1:14" x14ac:dyDescent="0.2">
      <c r="B49" s="3"/>
      <c r="C49" s="4"/>
      <c r="D49" s="4"/>
      <c r="E49" s="4"/>
      <c r="F49" s="5"/>
    </row>
    <row r="50" spans="1:14" s="29" customFormat="1" x14ac:dyDescent="0.2">
      <c r="A50" s="17" t="s">
        <v>62</v>
      </c>
      <c r="B50" s="12" t="s">
        <v>46</v>
      </c>
      <c r="C50" s="13" t="s">
        <v>47</v>
      </c>
      <c r="D50" s="13" t="s">
        <v>48</v>
      </c>
      <c r="E50" s="27"/>
      <c r="F50" s="26"/>
      <c r="G50" s="26"/>
      <c r="H50" s="30"/>
    </row>
    <row r="51" spans="1:14" s="29" customFormat="1" x14ac:dyDescent="0.2">
      <c r="A51" s="25"/>
      <c r="B51" s="3">
        <v>5.9995810000000001</v>
      </c>
      <c r="C51" s="4">
        <v>3.1953200000000002</v>
      </c>
      <c r="D51" s="4"/>
      <c r="E51" s="27"/>
      <c r="F51" s="26"/>
      <c r="G51" s="26"/>
      <c r="H51" s="26"/>
    </row>
    <row r="52" spans="1:14" s="29" customFormat="1" x14ac:dyDescent="0.2">
      <c r="A52" s="25"/>
      <c r="B52" s="3">
        <v>3.0256799999999999</v>
      </c>
      <c r="C52" s="4">
        <v>2.1749100000000001</v>
      </c>
      <c r="D52" s="4"/>
      <c r="E52" s="27"/>
      <c r="F52" s="26"/>
      <c r="G52" s="26"/>
      <c r="H52" s="26"/>
    </row>
    <row r="53" spans="1:14" s="29" customFormat="1" x14ac:dyDescent="0.2">
      <c r="A53" s="25"/>
      <c r="B53" s="3">
        <v>3.2995900000000002</v>
      </c>
      <c r="C53" s="4">
        <v>1.3822299999999998</v>
      </c>
      <c r="D53" s="4"/>
      <c r="E53" s="27"/>
      <c r="F53" s="26"/>
      <c r="G53" s="26"/>
      <c r="H53" s="26"/>
    </row>
    <row r="54" spans="1:14" s="29" customFormat="1" x14ac:dyDescent="0.2">
      <c r="A54" s="25"/>
      <c r="B54" s="3">
        <v>3.29</v>
      </c>
      <c r="C54" s="4">
        <v>1.8059399999999999</v>
      </c>
      <c r="D54" s="4"/>
      <c r="E54" s="27"/>
      <c r="F54" s="26"/>
      <c r="G54" s="26"/>
      <c r="H54" s="26"/>
    </row>
    <row r="55" spans="1:14" s="29" customFormat="1" x14ac:dyDescent="0.2">
      <c r="A55" s="40"/>
      <c r="B55" s="3">
        <v>2.7279</v>
      </c>
      <c r="C55" s="4">
        <v>1.48668</v>
      </c>
      <c r="D55" s="4"/>
      <c r="E55" s="27"/>
      <c r="F55" s="26"/>
      <c r="G55" s="26"/>
      <c r="H55" s="26"/>
    </row>
    <row r="56" spans="1:14" s="29" customFormat="1" x14ac:dyDescent="0.2">
      <c r="A56" s="40"/>
      <c r="B56" s="3">
        <v>3.9034399999999998</v>
      </c>
      <c r="C56" s="4">
        <v>2.2013499999999997</v>
      </c>
      <c r="D56" s="4">
        <v>3.3891999999999998</v>
      </c>
      <c r="E56" s="26"/>
      <c r="F56" s="26"/>
      <c r="G56" s="26"/>
      <c r="H56" s="26"/>
    </row>
    <row r="57" spans="1:14" s="29" customFormat="1" x14ac:dyDescent="0.2">
      <c r="A57" s="40"/>
      <c r="B57" s="3">
        <v>4.8040899999999995</v>
      </c>
      <c r="C57" s="4">
        <v>2.1357699999999999</v>
      </c>
      <c r="D57" s="4">
        <v>4.0440700000000005</v>
      </c>
      <c r="E57" s="27"/>
      <c r="F57" s="26"/>
      <c r="G57" s="26"/>
      <c r="H57" s="26"/>
    </row>
    <row r="58" spans="1:14" s="29" customFormat="1" x14ac:dyDescent="0.2">
      <c r="A58" s="40"/>
      <c r="B58" s="3">
        <v>2.1351999999999998</v>
      </c>
      <c r="C58" s="46"/>
      <c r="D58" s="46">
        <v>2.37018</v>
      </c>
      <c r="E58" s="47"/>
      <c r="F58" s="26"/>
      <c r="G58" s="26"/>
      <c r="H58" s="26"/>
    </row>
    <row r="59" spans="1:14" s="29" customFormat="1" x14ac:dyDescent="0.2">
      <c r="A59" s="40"/>
      <c r="B59" s="3">
        <v>2.8642799999999999</v>
      </c>
      <c r="C59" s="46"/>
      <c r="D59" s="46">
        <v>2.7759300000000002</v>
      </c>
      <c r="E59" s="47"/>
      <c r="F59" s="26"/>
      <c r="G59" s="26"/>
      <c r="H59" s="26"/>
    </row>
    <row r="60" spans="1:14" s="29" customFormat="1" x14ac:dyDescent="0.2">
      <c r="A60" s="40"/>
      <c r="B60" s="10"/>
      <c r="C60" s="48"/>
      <c r="D60" s="48"/>
      <c r="E60" s="47"/>
      <c r="F60" s="26"/>
      <c r="G60" s="26"/>
      <c r="H60" s="30"/>
    </row>
    <row r="61" spans="1:14" s="29" customFormat="1" x14ac:dyDescent="0.2">
      <c r="A61" s="43" t="s">
        <v>0</v>
      </c>
      <c r="B61" s="6">
        <f>COUNT(B51:B59)</f>
        <v>9</v>
      </c>
      <c r="C61" s="49">
        <f t="shared" ref="C61:D61" si="3">COUNT(C51:C59)</f>
        <v>7</v>
      </c>
      <c r="D61" s="49">
        <f t="shared" si="3"/>
        <v>4</v>
      </c>
      <c r="E61" s="47"/>
      <c r="F61" s="26"/>
      <c r="G61" s="26"/>
      <c r="H61" s="30"/>
    </row>
    <row r="62" spans="1:14" s="29" customFormat="1" x14ac:dyDescent="0.2">
      <c r="A62" s="17" t="s">
        <v>1</v>
      </c>
      <c r="B62" s="7">
        <f>AVERAGE(B51:B59)</f>
        <v>3.561084555555555</v>
      </c>
      <c r="C62" s="50">
        <f t="shared" ref="C62:D62" si="4">AVERAGE(C51:C59)</f>
        <v>2.0546000000000002</v>
      </c>
      <c r="D62" s="50">
        <f t="shared" si="4"/>
        <v>3.1448450000000001</v>
      </c>
      <c r="E62" s="44" t="s">
        <v>49</v>
      </c>
      <c r="F62" s="45"/>
      <c r="G62" s="42"/>
      <c r="H62" s="42"/>
      <c r="I62" s="30"/>
      <c r="J62" s="30"/>
      <c r="K62" s="30"/>
      <c r="L62" s="30"/>
      <c r="M62" s="30"/>
      <c r="N62" s="30"/>
    </row>
    <row r="63" spans="1:14" s="29" customFormat="1" x14ac:dyDescent="0.2">
      <c r="A63" s="17" t="s">
        <v>2</v>
      </c>
      <c r="B63" s="7">
        <f>STDEV(B51:B59)/SQRT(B61)</f>
        <v>0.39528363286896523</v>
      </c>
      <c r="C63" s="50">
        <f t="shared" ref="C63:D63" si="5">STDEV(C51:C59)/SQRT(C61)</f>
        <v>0.22784116673055985</v>
      </c>
      <c r="D63" s="50">
        <f t="shared" si="5"/>
        <v>0.36566367813652739</v>
      </c>
      <c r="E63" s="24" t="s">
        <v>49</v>
      </c>
      <c r="F63" s="20"/>
      <c r="H63" s="30"/>
    </row>
    <row r="64" spans="1:14" s="29" customFormat="1" x14ac:dyDescent="0.2">
      <c r="A64" s="17" t="s">
        <v>50</v>
      </c>
      <c r="B64" s="7"/>
      <c r="C64" s="23">
        <f>C62/B62*100</f>
        <v>57.695906063074865</v>
      </c>
      <c r="D64" s="23">
        <f>D62/B62*100</f>
        <v>88.311438578278327</v>
      </c>
      <c r="E64" s="24" t="s">
        <v>41</v>
      </c>
      <c r="F64" s="20"/>
      <c r="H64" s="30"/>
    </row>
    <row r="65" spans="1:10" s="29" customFormat="1" x14ac:dyDescent="0.2">
      <c r="A65" s="17" t="s">
        <v>52</v>
      </c>
      <c r="B65" s="16"/>
      <c r="C65" s="26">
        <f>ABS(C62-B62)/STDEV(B51:B59)</f>
        <v>1.2703827752083594</v>
      </c>
      <c r="D65" s="26">
        <f>ABS(D62-B62)/STDEV(B51:B59)</f>
        <v>0.35100496701949752</v>
      </c>
      <c r="E65" s="23"/>
      <c r="F65" s="20"/>
      <c r="H65" s="30"/>
    </row>
    <row r="66" spans="1:10" s="29" customFormat="1" x14ac:dyDescent="0.2">
      <c r="A66" s="25"/>
      <c r="B66" s="3"/>
      <c r="C66" s="51"/>
      <c r="D66" s="51"/>
      <c r="E66" s="51"/>
      <c r="F66" s="26"/>
      <c r="G66" s="26"/>
      <c r="H66" s="30"/>
      <c r="I66" s="26"/>
      <c r="J66" s="26"/>
    </row>
    <row r="67" spans="1:10" s="29" customFormat="1" x14ac:dyDescent="0.2">
      <c r="A67" s="9" t="s">
        <v>3</v>
      </c>
      <c r="B67" s="10"/>
      <c r="C67" s="51"/>
      <c r="D67" s="51"/>
      <c r="E67" s="51"/>
      <c r="F67" s="26"/>
      <c r="G67" s="26"/>
      <c r="H67" s="30"/>
      <c r="I67" s="26"/>
      <c r="J67" s="26"/>
    </row>
    <row r="68" spans="1:10" s="29" customFormat="1" x14ac:dyDescent="0.2">
      <c r="A68" s="11" t="s">
        <v>4</v>
      </c>
      <c r="B68" s="10">
        <v>5.1589999999999998</v>
      </c>
      <c r="C68" s="26"/>
      <c r="D68" s="26"/>
      <c r="E68" s="26"/>
      <c r="F68" s="26"/>
      <c r="G68" s="26"/>
      <c r="H68" s="30"/>
      <c r="I68" s="26"/>
      <c r="J68" s="26"/>
    </row>
    <row r="69" spans="1:10" s="29" customFormat="1" x14ac:dyDescent="0.2">
      <c r="A69" s="11" t="s">
        <v>5</v>
      </c>
      <c r="B69" s="10">
        <v>1.77E-2</v>
      </c>
      <c r="C69" s="26"/>
      <c r="D69" s="26"/>
      <c r="E69" s="26"/>
      <c r="F69" s="26"/>
      <c r="G69" s="26"/>
      <c r="H69" s="30"/>
      <c r="I69" s="26"/>
      <c r="J69" s="26"/>
    </row>
    <row r="70" spans="1:10" s="29" customFormat="1" x14ac:dyDescent="0.2">
      <c r="A70" s="11" t="s">
        <v>7</v>
      </c>
      <c r="B70" s="10" t="s">
        <v>40</v>
      </c>
      <c r="C70" s="26"/>
      <c r="D70" s="26"/>
      <c r="E70" s="26"/>
      <c r="F70" s="26"/>
      <c r="G70" s="26"/>
      <c r="H70" s="30"/>
    </row>
    <row r="71" spans="1:10" s="29" customFormat="1" x14ac:dyDescent="0.2">
      <c r="A71" s="11" t="s">
        <v>9</v>
      </c>
      <c r="B71" s="10" t="s">
        <v>10</v>
      </c>
      <c r="C71" s="26"/>
      <c r="D71" s="26"/>
      <c r="E71" s="26"/>
      <c r="F71" s="26"/>
      <c r="G71" s="26"/>
      <c r="H71" s="30"/>
    </row>
    <row r="72" spans="1:10" s="29" customFormat="1" x14ac:dyDescent="0.2">
      <c r="A72" s="11" t="s">
        <v>11</v>
      </c>
      <c r="B72" s="10">
        <v>0.37769999999999998</v>
      </c>
      <c r="C72" s="26"/>
      <c r="D72" s="26"/>
      <c r="E72" s="26"/>
      <c r="F72" s="26"/>
      <c r="G72" s="26"/>
      <c r="H72" s="30"/>
    </row>
    <row r="73" spans="1:10" s="29" customFormat="1" x14ac:dyDescent="0.2">
      <c r="A73" s="40"/>
      <c r="B73" s="6"/>
      <c r="C73" s="26"/>
      <c r="D73" s="26"/>
      <c r="E73" s="26"/>
      <c r="F73" s="26"/>
      <c r="G73" s="26"/>
      <c r="H73" s="30"/>
    </row>
    <row r="74" spans="1:10" s="29" customFormat="1" x14ac:dyDescent="0.2">
      <c r="A74" s="9" t="s">
        <v>12</v>
      </c>
      <c r="B74" s="12" t="s">
        <v>13</v>
      </c>
      <c r="C74" s="13" t="s">
        <v>14</v>
      </c>
      <c r="D74" s="13" t="s">
        <v>15</v>
      </c>
      <c r="E74" s="13" t="s">
        <v>16</v>
      </c>
      <c r="F74" s="13" t="s">
        <v>5</v>
      </c>
    </row>
    <row r="75" spans="1:10" s="29" customFormat="1" x14ac:dyDescent="0.2">
      <c r="A75" s="11" t="s">
        <v>17</v>
      </c>
      <c r="B75" s="10">
        <v>9.1250000000000001E-4</v>
      </c>
      <c r="C75" s="14">
        <v>2</v>
      </c>
      <c r="D75" s="14">
        <v>4.5619999999999998E-4</v>
      </c>
      <c r="E75" s="14" t="s">
        <v>63</v>
      </c>
      <c r="F75" s="14" t="s">
        <v>64</v>
      </c>
    </row>
    <row r="76" spans="1:10" s="29" customFormat="1" x14ac:dyDescent="0.2">
      <c r="A76" s="11" t="s">
        <v>19</v>
      </c>
      <c r="B76" s="10">
        <v>1.503E-3</v>
      </c>
      <c r="C76" s="14">
        <v>17</v>
      </c>
      <c r="D76" s="14">
        <v>8.844E-5</v>
      </c>
      <c r="E76" s="14"/>
      <c r="F76" s="14"/>
    </row>
    <row r="77" spans="1:10" s="29" customFormat="1" x14ac:dyDescent="0.2">
      <c r="A77" s="11" t="s">
        <v>20</v>
      </c>
      <c r="B77" s="10">
        <v>2.4160000000000002E-3</v>
      </c>
      <c r="C77" s="14">
        <v>19</v>
      </c>
      <c r="D77" s="14"/>
      <c r="E77" s="14"/>
      <c r="F77" s="14"/>
    </row>
    <row r="78" spans="1:10" s="29" customFormat="1" x14ac:dyDescent="0.2">
      <c r="A78" s="11"/>
      <c r="B78" s="10"/>
      <c r="C78" s="14"/>
      <c r="D78" s="14"/>
      <c r="E78" s="14"/>
      <c r="F78" s="14"/>
    </row>
    <row r="79" spans="1:10" s="29" customFormat="1" x14ac:dyDescent="0.2">
      <c r="A79" s="9" t="s">
        <v>21</v>
      </c>
      <c r="B79" s="12" t="s">
        <v>22</v>
      </c>
      <c r="C79" s="13" t="s">
        <v>23</v>
      </c>
      <c r="D79" s="13" t="s">
        <v>24</v>
      </c>
      <c r="E79" s="13" t="s">
        <v>25</v>
      </c>
      <c r="F79" s="13" t="s">
        <v>26</v>
      </c>
      <c r="G79" s="14"/>
      <c r="H79" s="14"/>
      <c r="I79" s="14"/>
    </row>
    <row r="80" spans="1:10" s="29" customFormat="1" x14ac:dyDescent="0.2">
      <c r="A80" s="11" t="s">
        <v>54</v>
      </c>
      <c r="B80" s="10">
        <v>1.506E-2</v>
      </c>
      <c r="C80" s="14" t="s">
        <v>65</v>
      </c>
      <c r="D80" s="14" t="s">
        <v>10</v>
      </c>
      <c r="E80" s="14" t="s">
        <v>40</v>
      </c>
      <c r="F80" s="14">
        <v>1.44E-2</v>
      </c>
      <c r="G80" s="14" t="s">
        <v>27</v>
      </c>
      <c r="H80" s="14"/>
      <c r="I80" s="14"/>
    </row>
    <row r="81" spans="1:9" s="29" customFormat="1" x14ac:dyDescent="0.2">
      <c r="A81" s="11" t="s">
        <v>56</v>
      </c>
      <c r="B81" s="10">
        <v>4.1619999999999999E-3</v>
      </c>
      <c r="C81" s="14" t="s">
        <v>66</v>
      </c>
      <c r="D81" s="14" t="s">
        <v>28</v>
      </c>
      <c r="E81" s="14" t="s">
        <v>29</v>
      </c>
      <c r="F81" s="14">
        <v>0.74560000000000004</v>
      </c>
      <c r="G81" s="14" t="s">
        <v>30</v>
      </c>
      <c r="H81" s="14"/>
      <c r="I81" s="14"/>
    </row>
    <row r="82" spans="1:9" s="29" customFormat="1" x14ac:dyDescent="0.2">
      <c r="A82" s="11" t="s">
        <v>58</v>
      </c>
      <c r="B82" s="10">
        <v>-1.09E-2</v>
      </c>
      <c r="C82" s="14" t="s">
        <v>67</v>
      </c>
      <c r="D82" s="14" t="s">
        <v>28</v>
      </c>
      <c r="E82" s="14" t="s">
        <v>29</v>
      </c>
      <c r="F82" s="14">
        <v>0.18379999999999999</v>
      </c>
      <c r="G82" s="14" t="s">
        <v>31</v>
      </c>
      <c r="H82" s="14"/>
      <c r="I82" s="14"/>
    </row>
    <row r="83" spans="1:9" s="29" customFormat="1" x14ac:dyDescent="0.2">
      <c r="A83" s="11"/>
      <c r="B83" s="10"/>
      <c r="C83" s="14"/>
      <c r="D83" s="14"/>
      <c r="E83" s="14"/>
      <c r="F83" s="14"/>
      <c r="G83" s="14"/>
      <c r="H83" s="14"/>
      <c r="I83" s="14"/>
    </row>
    <row r="84" spans="1:9" s="29" customFormat="1" x14ac:dyDescent="0.2">
      <c r="A84" s="9" t="s">
        <v>32</v>
      </c>
      <c r="B84" s="12" t="s">
        <v>33</v>
      </c>
      <c r="C84" s="13" t="s">
        <v>34</v>
      </c>
      <c r="D84" s="13" t="s">
        <v>22</v>
      </c>
      <c r="E84" s="13" t="s">
        <v>35</v>
      </c>
      <c r="F84" s="13" t="s">
        <v>36</v>
      </c>
      <c r="G84" s="13" t="s">
        <v>37</v>
      </c>
      <c r="H84" s="13" t="s">
        <v>38</v>
      </c>
      <c r="I84" s="13" t="s">
        <v>14</v>
      </c>
    </row>
    <row r="85" spans="1:9" s="29" customFormat="1" x14ac:dyDescent="0.2">
      <c r="A85" s="11" t="s">
        <v>54</v>
      </c>
      <c r="B85" s="10">
        <v>3.5610000000000003E-2</v>
      </c>
      <c r="C85" s="14">
        <v>2.0549999999999999E-2</v>
      </c>
      <c r="D85" s="14">
        <v>1.506E-2</v>
      </c>
      <c r="E85" s="14">
        <v>4.7390000000000002E-3</v>
      </c>
      <c r="F85" s="14">
        <v>9</v>
      </c>
      <c r="G85" s="14">
        <v>7</v>
      </c>
      <c r="H85" s="14">
        <v>4.4950000000000001</v>
      </c>
      <c r="I85" s="14">
        <v>17</v>
      </c>
    </row>
    <row r="86" spans="1:9" s="29" customFormat="1" x14ac:dyDescent="0.2">
      <c r="A86" s="11" t="s">
        <v>56</v>
      </c>
      <c r="B86" s="10">
        <v>3.5610000000000003E-2</v>
      </c>
      <c r="C86" s="14">
        <v>3.1449999999999999E-2</v>
      </c>
      <c r="D86" s="14">
        <v>4.1619999999999999E-3</v>
      </c>
      <c r="E86" s="14">
        <v>5.6509999999999998E-3</v>
      </c>
      <c r="F86" s="14">
        <v>9</v>
      </c>
      <c r="G86" s="14">
        <v>4</v>
      </c>
      <c r="H86" s="14">
        <v>1.042</v>
      </c>
      <c r="I86" s="14">
        <v>17</v>
      </c>
    </row>
    <row r="87" spans="1:9" s="29" customFormat="1" x14ac:dyDescent="0.2">
      <c r="A87" s="11" t="s">
        <v>58</v>
      </c>
      <c r="B87" s="10">
        <v>2.0549999999999999E-2</v>
      </c>
      <c r="C87" s="14">
        <v>3.1449999999999999E-2</v>
      </c>
      <c r="D87" s="14">
        <v>-1.09E-2</v>
      </c>
      <c r="E87" s="14">
        <v>5.8939999999999999E-3</v>
      </c>
      <c r="F87" s="14">
        <v>7</v>
      </c>
      <c r="G87" s="14">
        <v>4</v>
      </c>
      <c r="H87" s="14">
        <v>2.6160000000000001</v>
      </c>
      <c r="I87" s="14">
        <v>17</v>
      </c>
    </row>
    <row r="88" spans="1:9" s="29" customFormat="1" ht="17" thickBot="1" x14ac:dyDescent="0.25">
      <c r="A88" s="17"/>
      <c r="B88" s="3"/>
      <c r="C88" s="4"/>
      <c r="D88" s="4"/>
      <c r="E88" s="4"/>
      <c r="F88" s="5"/>
      <c r="G88" s="2"/>
      <c r="H88" s="20"/>
    </row>
    <row r="89" spans="1:9" s="29" customFormat="1" ht="17" thickTop="1" x14ac:dyDescent="0.2">
      <c r="A89" s="35"/>
      <c r="B89" s="36"/>
      <c r="C89" s="37"/>
      <c r="D89" s="37"/>
      <c r="E89" s="37"/>
      <c r="F89" s="37"/>
      <c r="G89" s="37"/>
    </row>
    <row r="90" spans="1:9" s="29" customFormat="1" x14ac:dyDescent="0.2">
      <c r="A90" s="38" t="s">
        <v>68</v>
      </c>
      <c r="B90" s="39" t="s">
        <v>69</v>
      </c>
      <c r="D90" s="4"/>
      <c r="E90" s="4"/>
      <c r="F90" s="5"/>
      <c r="G90" s="2"/>
    </row>
    <row r="91" spans="1:9" s="29" customFormat="1" x14ac:dyDescent="0.2">
      <c r="A91" s="17"/>
      <c r="B91" s="3"/>
      <c r="C91" s="4"/>
      <c r="D91" s="4"/>
      <c r="E91" s="4"/>
      <c r="F91" s="5"/>
      <c r="G91" s="2"/>
    </row>
    <row r="92" spans="1:9" s="29" customFormat="1" x14ac:dyDescent="0.2">
      <c r="A92" s="17" t="s">
        <v>42</v>
      </c>
      <c r="B92" s="53" t="s">
        <v>70</v>
      </c>
      <c r="C92" s="54" t="s">
        <v>71</v>
      </c>
      <c r="D92" s="54" t="s">
        <v>72</v>
      </c>
      <c r="E92" s="54" t="s">
        <v>73</v>
      </c>
      <c r="F92" s="26"/>
      <c r="G92" s="26"/>
    </row>
    <row r="93" spans="1:9" s="29" customFormat="1" x14ac:dyDescent="0.2">
      <c r="A93" s="25"/>
      <c r="B93" s="55">
        <v>0</v>
      </c>
      <c r="C93" s="56">
        <v>1.1894999999999999E-2</v>
      </c>
      <c r="D93" s="56">
        <v>-3.5E-4</v>
      </c>
      <c r="E93" s="56">
        <v>1.694E-3</v>
      </c>
      <c r="F93" s="30"/>
      <c r="G93" s="30"/>
    </row>
    <row r="94" spans="1:9" s="29" customFormat="1" x14ac:dyDescent="0.2">
      <c r="A94" s="25"/>
      <c r="B94" s="55">
        <v>50</v>
      </c>
      <c r="C94" s="56">
        <v>0.15093100000000001</v>
      </c>
      <c r="D94" s="56">
        <v>0.29606300000000002</v>
      </c>
      <c r="E94" s="56">
        <v>0.43039100000000002</v>
      </c>
      <c r="F94" s="30"/>
      <c r="G94" s="30"/>
    </row>
    <row r="95" spans="1:9" s="29" customFormat="1" x14ac:dyDescent="0.2">
      <c r="A95" s="25"/>
      <c r="B95" s="55">
        <v>100</v>
      </c>
      <c r="C95" s="56">
        <v>0.28683700000000001</v>
      </c>
      <c r="D95" s="56">
        <v>0.66717099999999996</v>
      </c>
      <c r="E95" s="56">
        <v>0.90405100000000005</v>
      </c>
      <c r="F95" s="30"/>
      <c r="G95" s="30"/>
    </row>
    <row r="96" spans="1:9" s="29" customFormat="1" x14ac:dyDescent="0.2">
      <c r="A96" s="25"/>
      <c r="B96" s="55">
        <v>150</v>
      </c>
      <c r="C96" s="56">
        <v>0.46825</v>
      </c>
      <c r="D96" s="56">
        <v>1.0370299999999999</v>
      </c>
      <c r="E96" s="56">
        <v>1.40743</v>
      </c>
      <c r="F96" s="30"/>
      <c r="G96" s="30"/>
    </row>
    <row r="97" spans="1:8" s="29" customFormat="1" x14ac:dyDescent="0.2">
      <c r="A97" s="40"/>
      <c r="B97" s="55">
        <v>200</v>
      </c>
      <c r="C97" s="56">
        <v>0.63742799999999999</v>
      </c>
      <c r="D97" s="56">
        <v>1.3701000000000001</v>
      </c>
      <c r="E97" s="56">
        <v>1.92441</v>
      </c>
      <c r="F97" s="30"/>
      <c r="G97" s="30"/>
    </row>
    <row r="98" spans="1:8" s="29" customFormat="1" x14ac:dyDescent="0.2">
      <c r="A98" s="40"/>
      <c r="B98" s="55">
        <v>250</v>
      </c>
      <c r="C98" s="56"/>
      <c r="D98" s="56">
        <v>1.5349999999999999</v>
      </c>
      <c r="E98" s="56">
        <v>2.4243800000000002</v>
      </c>
      <c r="F98" s="30"/>
      <c r="G98" s="30"/>
    </row>
    <row r="99" spans="1:8" s="29" customFormat="1" x14ac:dyDescent="0.2">
      <c r="A99" s="40"/>
      <c r="B99" s="3"/>
      <c r="C99" s="4"/>
      <c r="D99" s="4"/>
      <c r="E99" s="27"/>
      <c r="F99" s="30"/>
      <c r="G99" s="30"/>
    </row>
    <row r="100" spans="1:8" s="29" customFormat="1" x14ac:dyDescent="0.2">
      <c r="A100" s="9" t="s">
        <v>74</v>
      </c>
      <c r="B100" s="55"/>
      <c r="C100" s="14"/>
      <c r="D100" s="14"/>
      <c r="E100" s="27"/>
      <c r="F100" s="30"/>
      <c r="G100" s="30"/>
    </row>
    <row r="101" spans="1:8" s="29" customFormat="1" x14ac:dyDescent="0.2">
      <c r="A101" s="11" t="s">
        <v>75</v>
      </c>
      <c r="B101" s="8"/>
      <c r="C101" s="20">
        <v>0.998</v>
      </c>
      <c r="D101" s="14">
        <v>0.99519999999999997</v>
      </c>
      <c r="E101" s="14">
        <v>0.99950000000000006</v>
      </c>
      <c r="F101" s="27"/>
      <c r="G101" s="26"/>
    </row>
    <row r="102" spans="1:8" s="29" customFormat="1" x14ac:dyDescent="0.2">
      <c r="A102" s="11" t="s">
        <v>76</v>
      </c>
      <c r="B102" s="8"/>
      <c r="C102" s="20" t="s">
        <v>77</v>
      </c>
      <c r="D102" s="14" t="s">
        <v>78</v>
      </c>
      <c r="E102" s="14" t="s">
        <v>79</v>
      </c>
      <c r="F102" s="27"/>
      <c r="G102" s="26"/>
    </row>
    <row r="103" spans="1:8" s="29" customFormat="1" x14ac:dyDescent="0.2">
      <c r="A103" s="11" t="s">
        <v>80</v>
      </c>
      <c r="B103" s="8"/>
      <c r="C103" s="20">
        <v>0.99609999999999999</v>
      </c>
      <c r="D103" s="14">
        <v>0.99029999999999996</v>
      </c>
      <c r="E103" s="14">
        <v>0.999</v>
      </c>
      <c r="F103" s="30"/>
      <c r="G103" s="42"/>
    </row>
    <row r="104" spans="1:8" s="29" customFormat="1" x14ac:dyDescent="0.2">
      <c r="A104" s="11"/>
      <c r="B104" s="8"/>
      <c r="C104" s="20"/>
      <c r="D104" s="14"/>
      <c r="E104" s="14"/>
      <c r="F104" s="23"/>
    </row>
    <row r="105" spans="1:8" s="29" customFormat="1" x14ac:dyDescent="0.2">
      <c r="A105" s="11" t="s">
        <v>5</v>
      </c>
      <c r="B105" s="8"/>
      <c r="C105" s="20"/>
      <c r="D105" s="14"/>
      <c r="E105" s="14"/>
      <c r="F105" s="23"/>
    </row>
    <row r="106" spans="1:8" s="29" customFormat="1" x14ac:dyDescent="0.2">
      <c r="A106" s="11" t="s">
        <v>81</v>
      </c>
      <c r="B106" s="8"/>
      <c r="C106" s="20">
        <v>1E-4</v>
      </c>
      <c r="D106" s="14" t="s">
        <v>6</v>
      </c>
      <c r="E106" s="14" t="s">
        <v>6</v>
      </c>
      <c r="F106" s="23"/>
    </row>
    <row r="107" spans="1:8" s="29" customFormat="1" x14ac:dyDescent="0.2">
      <c r="A107" s="11" t="s">
        <v>7</v>
      </c>
      <c r="B107" s="8"/>
      <c r="C107" s="20" t="s">
        <v>39</v>
      </c>
      <c r="D107" s="14" t="s">
        <v>8</v>
      </c>
      <c r="E107" s="14" t="s">
        <v>8</v>
      </c>
      <c r="F107" s="23"/>
    </row>
    <row r="108" spans="1:8" s="29" customFormat="1" x14ac:dyDescent="0.2">
      <c r="A108" s="11" t="s">
        <v>82</v>
      </c>
      <c r="B108" s="8"/>
      <c r="C108" s="20" t="s">
        <v>10</v>
      </c>
      <c r="D108" s="14" t="s">
        <v>10</v>
      </c>
      <c r="E108" s="14" t="s">
        <v>10</v>
      </c>
      <c r="F108" s="26"/>
      <c r="G108" s="26"/>
    </row>
    <row r="109" spans="1:8" s="29" customFormat="1" x14ac:dyDescent="0.2">
      <c r="A109" s="11"/>
      <c r="B109" s="8"/>
      <c r="C109" s="20"/>
      <c r="D109" s="14"/>
      <c r="E109" s="14"/>
      <c r="F109" s="26"/>
      <c r="G109" s="26"/>
    </row>
    <row r="110" spans="1:8" s="29" customFormat="1" x14ac:dyDescent="0.2">
      <c r="A110" s="9" t="s">
        <v>83</v>
      </c>
      <c r="B110" s="8"/>
      <c r="C110" s="20">
        <v>5</v>
      </c>
      <c r="D110" s="14">
        <v>6</v>
      </c>
      <c r="E110" s="14">
        <v>6</v>
      </c>
      <c r="F110" s="26"/>
      <c r="G110" s="26"/>
      <c r="H110" s="20"/>
    </row>
    <row r="111" spans="1:8" s="29" customFormat="1" x14ac:dyDescent="0.2">
      <c r="A111" s="11"/>
      <c r="B111" s="10"/>
      <c r="C111" s="26"/>
      <c r="D111" s="26"/>
      <c r="E111" s="26"/>
      <c r="F111" s="26"/>
      <c r="G111" s="26"/>
    </row>
    <row r="112" spans="1:8" s="29" customFormat="1" x14ac:dyDescent="0.2">
      <c r="A112" s="11"/>
      <c r="B112" s="10"/>
      <c r="C112" s="26"/>
      <c r="D112" s="26"/>
      <c r="E112" s="26"/>
      <c r="F112" s="26"/>
      <c r="G112" s="26"/>
    </row>
    <row r="113" spans="1:13" s="29" customFormat="1" x14ac:dyDescent="0.2">
      <c r="A113" s="38" t="s">
        <v>68</v>
      </c>
      <c r="B113" s="39" t="s">
        <v>84</v>
      </c>
      <c r="D113" s="4"/>
      <c r="E113" s="4"/>
      <c r="F113" s="26"/>
      <c r="G113" s="26"/>
    </row>
    <row r="114" spans="1:13" s="29" customFormat="1" x14ac:dyDescent="0.2">
      <c r="A114" s="17"/>
      <c r="B114" s="3"/>
      <c r="C114" s="4"/>
      <c r="D114" s="4"/>
      <c r="E114" s="4"/>
      <c r="F114" s="26"/>
      <c r="G114" s="26"/>
    </row>
    <row r="115" spans="1:13" s="29" customFormat="1" x14ac:dyDescent="0.2">
      <c r="A115" s="17" t="s">
        <v>42</v>
      </c>
      <c r="B115" s="53" t="s">
        <v>70</v>
      </c>
      <c r="C115" s="54" t="s">
        <v>71</v>
      </c>
      <c r="D115" s="54" t="s">
        <v>72</v>
      </c>
      <c r="E115" s="54" t="s">
        <v>73</v>
      </c>
      <c r="F115" s="57" t="s">
        <v>1</v>
      </c>
      <c r="G115" s="26"/>
    </row>
    <row r="116" spans="1:13" s="29" customFormat="1" x14ac:dyDescent="0.2">
      <c r="A116" s="25"/>
      <c r="B116" s="55">
        <v>0</v>
      </c>
      <c r="C116" s="56">
        <v>4.147E-2</v>
      </c>
      <c r="D116" s="56">
        <v>-5.2499999999999997E-4</v>
      </c>
      <c r="E116" s="56">
        <v>1.874E-3</v>
      </c>
      <c r="F116" s="57">
        <f>AVERAGE(C116:E116)</f>
        <v>1.4273000000000001E-2</v>
      </c>
    </row>
    <row r="117" spans="1:13" s="29" customFormat="1" x14ac:dyDescent="0.2">
      <c r="A117" s="25"/>
      <c r="B117" s="55">
        <v>50</v>
      </c>
      <c r="C117" s="56">
        <v>0.52619099999999996</v>
      </c>
      <c r="D117" s="56">
        <v>0.44375900000000001</v>
      </c>
      <c r="E117" s="56">
        <v>0.47606900000000002</v>
      </c>
      <c r="F117" s="57">
        <f t="shared" ref="F117:F121" si="6">AVERAGE(C117:E117)</f>
        <v>0.48200633333333331</v>
      </c>
      <c r="H117" s="58"/>
      <c r="I117" s="58"/>
      <c r="J117" s="58"/>
      <c r="K117" s="58"/>
      <c r="L117" s="58"/>
      <c r="M117" s="58"/>
    </row>
    <row r="118" spans="1:13" s="29" customFormat="1" x14ac:dyDescent="0.2">
      <c r="A118" s="25"/>
      <c r="B118" s="55">
        <v>100</v>
      </c>
      <c r="C118" s="56">
        <v>1</v>
      </c>
      <c r="D118" s="56">
        <v>1</v>
      </c>
      <c r="E118" s="56">
        <v>1</v>
      </c>
      <c r="F118" s="57">
        <f t="shared" si="6"/>
        <v>1</v>
      </c>
      <c r="H118" s="58"/>
      <c r="I118" s="58"/>
      <c r="J118" s="58"/>
      <c r="K118" s="58"/>
      <c r="L118" s="58"/>
      <c r="M118" s="58"/>
    </row>
    <row r="119" spans="1:13" s="29" customFormat="1" x14ac:dyDescent="0.2">
      <c r="A119" s="25"/>
      <c r="B119" s="55">
        <v>150</v>
      </c>
      <c r="C119" s="56">
        <v>1.63246</v>
      </c>
      <c r="D119" s="56">
        <v>1.5543689999999999</v>
      </c>
      <c r="E119" s="56">
        <v>1.5568040000000001</v>
      </c>
      <c r="F119" s="57">
        <f t="shared" si="6"/>
        <v>1.5812109999999999</v>
      </c>
      <c r="H119" s="58"/>
      <c r="I119" s="58"/>
      <c r="J119" s="58"/>
      <c r="K119" s="58"/>
      <c r="L119" s="58"/>
      <c r="M119" s="58"/>
    </row>
    <row r="120" spans="1:13" s="29" customFormat="1" x14ac:dyDescent="0.2">
      <c r="A120" s="40"/>
      <c r="B120" s="55">
        <v>200</v>
      </c>
      <c r="C120" s="56">
        <v>2.2222659999999999</v>
      </c>
      <c r="D120" s="56">
        <v>2.0535960000000002</v>
      </c>
      <c r="E120" s="56">
        <v>2.1286520000000002</v>
      </c>
      <c r="F120" s="57">
        <f t="shared" si="6"/>
        <v>2.1348380000000002</v>
      </c>
    </row>
    <row r="121" spans="1:13" s="29" customFormat="1" x14ac:dyDescent="0.2">
      <c r="A121" s="40"/>
      <c r="B121" s="55">
        <v>250</v>
      </c>
      <c r="C121" s="56"/>
      <c r="D121" s="56">
        <v>2.3007590000000002</v>
      </c>
      <c r="E121" s="56">
        <v>2.6816849999999999</v>
      </c>
      <c r="F121" s="57">
        <f t="shared" si="6"/>
        <v>2.491222</v>
      </c>
    </row>
    <row r="122" spans="1:13" s="29" customFormat="1" x14ac:dyDescent="0.2">
      <c r="A122" s="40"/>
      <c r="B122" s="3"/>
      <c r="C122" s="4"/>
      <c r="D122" s="4"/>
      <c r="E122" s="27"/>
    </row>
    <row r="123" spans="1:13" s="29" customFormat="1" x14ac:dyDescent="0.2">
      <c r="A123" s="9" t="s">
        <v>74</v>
      </c>
      <c r="B123" s="55"/>
      <c r="C123" s="14"/>
      <c r="D123" s="14"/>
      <c r="E123" s="27"/>
      <c r="F123" s="31"/>
      <c r="G123" s="21"/>
    </row>
    <row r="124" spans="1:13" s="29" customFormat="1" x14ac:dyDescent="0.2">
      <c r="A124" s="11" t="s">
        <v>75</v>
      </c>
      <c r="B124" s="8"/>
      <c r="C124" s="20"/>
      <c r="D124" s="14"/>
      <c r="E124" s="14"/>
      <c r="F124" s="14">
        <v>0.99939999999999996</v>
      </c>
    </row>
    <row r="125" spans="1:13" s="29" customFormat="1" x14ac:dyDescent="0.2">
      <c r="A125" s="11" t="s">
        <v>76</v>
      </c>
      <c r="B125" s="8"/>
      <c r="C125" s="20"/>
      <c r="D125" s="14"/>
      <c r="E125" s="14"/>
      <c r="F125" s="14" t="s">
        <v>85</v>
      </c>
    </row>
    <row r="126" spans="1:13" s="29" customFormat="1" x14ac:dyDescent="0.2">
      <c r="A126" s="11" t="s">
        <v>80</v>
      </c>
      <c r="B126" s="8"/>
      <c r="C126" s="20"/>
      <c r="D126" s="14"/>
      <c r="E126" s="14"/>
      <c r="F126" s="14">
        <v>0.99890000000000001</v>
      </c>
    </row>
    <row r="127" spans="1:13" s="29" customFormat="1" x14ac:dyDescent="0.2">
      <c r="A127" s="11"/>
      <c r="B127" s="8"/>
      <c r="C127" s="20"/>
      <c r="D127" s="14"/>
      <c r="E127" s="14"/>
      <c r="F127" s="14"/>
    </row>
    <row r="128" spans="1:13" s="29" customFormat="1" x14ac:dyDescent="0.2">
      <c r="A128" s="11" t="s">
        <v>5</v>
      </c>
      <c r="B128" s="8"/>
      <c r="C128" s="20"/>
      <c r="D128" s="14"/>
      <c r="E128" s="14"/>
      <c r="F128" s="14"/>
    </row>
    <row r="129" spans="1:8" s="29" customFormat="1" x14ac:dyDescent="0.2">
      <c r="A129" s="11" t="s">
        <v>81</v>
      </c>
      <c r="B129" s="8"/>
      <c r="C129" s="20"/>
      <c r="D129" s="14"/>
      <c r="E129" s="14"/>
      <c r="F129" s="14" t="s">
        <v>6</v>
      </c>
    </row>
    <row r="130" spans="1:8" s="29" customFormat="1" x14ac:dyDescent="0.2">
      <c r="A130" s="11" t="s">
        <v>7</v>
      </c>
      <c r="B130" s="8"/>
      <c r="C130" s="20"/>
      <c r="D130" s="14"/>
      <c r="E130" s="14"/>
      <c r="F130" s="14" t="s">
        <v>8</v>
      </c>
    </row>
    <row r="131" spans="1:8" s="29" customFormat="1" x14ac:dyDescent="0.2">
      <c r="A131" s="11" t="s">
        <v>82</v>
      </c>
      <c r="B131" s="8"/>
      <c r="C131" s="20"/>
      <c r="D131" s="14"/>
      <c r="E131" s="14"/>
      <c r="F131" s="14" t="s">
        <v>10</v>
      </c>
    </row>
    <row r="132" spans="1:8" s="29" customFormat="1" x14ac:dyDescent="0.2">
      <c r="A132" s="11"/>
      <c r="B132" s="8"/>
      <c r="C132" s="20"/>
      <c r="D132" s="14"/>
      <c r="E132" s="14"/>
      <c r="F132" s="14"/>
    </row>
    <row r="133" spans="1:8" s="29" customFormat="1" x14ac:dyDescent="0.2">
      <c r="A133" s="9" t="s">
        <v>83</v>
      </c>
      <c r="B133" s="8"/>
      <c r="C133" s="20"/>
      <c r="D133" s="14"/>
      <c r="E133" s="14"/>
      <c r="F133" s="14">
        <v>6</v>
      </c>
    </row>
    <row r="134" spans="1:8" s="29" customFormat="1" x14ac:dyDescent="0.2">
      <c r="A134" s="40"/>
      <c r="B134" s="8"/>
    </row>
    <row r="135" spans="1:8" s="29" customFormat="1" ht="17" thickBot="1" x14ac:dyDescent="0.25">
      <c r="A135" s="17"/>
      <c r="B135" s="3"/>
      <c r="C135" s="4"/>
      <c r="D135" s="4"/>
      <c r="E135" s="4"/>
      <c r="F135" s="5"/>
      <c r="G135" s="2"/>
      <c r="H135" s="20"/>
    </row>
    <row r="136" spans="1:8" s="29" customFormat="1" ht="17" thickTop="1" x14ac:dyDescent="0.2">
      <c r="A136" s="35"/>
      <c r="B136" s="36"/>
      <c r="C136" s="37"/>
      <c r="D136" s="37"/>
      <c r="E136" s="37"/>
      <c r="F136" s="37"/>
      <c r="G136" s="37"/>
    </row>
    <row r="137" spans="1:8" s="29" customFormat="1" x14ac:dyDescent="0.2">
      <c r="A137" s="38" t="s">
        <v>68</v>
      </c>
      <c r="B137" s="38" t="s">
        <v>87</v>
      </c>
      <c r="C137" s="23"/>
      <c r="D137" s="23"/>
      <c r="E137" s="23"/>
      <c r="F137" s="20"/>
    </row>
    <row r="138" spans="1:8" s="29" customFormat="1" x14ac:dyDescent="0.2">
      <c r="A138" s="40"/>
      <c r="B138" s="10"/>
      <c r="C138" s="20"/>
      <c r="D138" s="21"/>
      <c r="E138" s="21"/>
      <c r="F138" s="26"/>
    </row>
    <row r="139" spans="1:8" s="29" customFormat="1" x14ac:dyDescent="0.2">
      <c r="A139" s="17" t="s">
        <v>86</v>
      </c>
      <c r="B139" s="12" t="s">
        <v>88</v>
      </c>
      <c r="C139" s="13" t="s">
        <v>89</v>
      </c>
      <c r="D139" s="13" t="s">
        <v>90</v>
      </c>
      <c r="E139" s="21"/>
      <c r="F139" s="26"/>
    </row>
    <row r="140" spans="1:8" s="29" customFormat="1" x14ac:dyDescent="0.2">
      <c r="A140" s="25"/>
      <c r="B140" s="55">
        <v>427.22899999999998</v>
      </c>
      <c r="C140" s="56">
        <v>344.66300000000001</v>
      </c>
      <c r="D140" s="56"/>
      <c r="E140" s="21"/>
      <c r="F140" s="26"/>
    </row>
    <row r="141" spans="1:8" s="29" customFormat="1" x14ac:dyDescent="0.2">
      <c r="A141" s="25"/>
      <c r="B141" s="55">
        <v>623.48099999999999</v>
      </c>
      <c r="C141" s="56">
        <v>437.54599999999999</v>
      </c>
      <c r="D141" s="56"/>
      <c r="E141" s="21"/>
      <c r="F141" s="26"/>
    </row>
    <row r="142" spans="1:8" s="29" customFormat="1" x14ac:dyDescent="0.2">
      <c r="A142" s="25"/>
      <c r="B142" s="55">
        <v>468.99299999999999</v>
      </c>
      <c r="C142" s="56">
        <v>486.14</v>
      </c>
      <c r="D142" s="56"/>
      <c r="E142" s="21"/>
      <c r="F142" s="26"/>
    </row>
    <row r="143" spans="1:8" s="29" customFormat="1" x14ac:dyDescent="0.2">
      <c r="A143" s="25"/>
      <c r="B143" s="55">
        <v>657.62400000000002</v>
      </c>
      <c r="C143" s="56">
        <v>433.61799999999999</v>
      </c>
      <c r="D143" s="56"/>
      <c r="E143" s="21"/>
      <c r="F143" s="26"/>
    </row>
    <row r="144" spans="1:8" s="29" customFormat="1" x14ac:dyDescent="0.2">
      <c r="A144" s="40"/>
      <c r="B144" s="55">
        <v>128.59299999999999</v>
      </c>
      <c r="C144" s="56">
        <v>118.84399999999999</v>
      </c>
      <c r="D144" s="56"/>
      <c r="E144" s="21"/>
      <c r="F144" s="26"/>
    </row>
    <row r="145" spans="1:8" s="29" customFormat="1" x14ac:dyDescent="0.2">
      <c r="A145" s="40"/>
      <c r="B145" s="55">
        <v>281.96899999999999</v>
      </c>
      <c r="C145" s="56">
        <v>198.76300000000001</v>
      </c>
      <c r="D145" s="56">
        <v>242.21799999999999</v>
      </c>
      <c r="E145" s="21"/>
      <c r="F145" s="26"/>
    </row>
    <row r="146" spans="1:8" s="29" customFormat="1" x14ac:dyDescent="0.2">
      <c r="A146" s="40"/>
      <c r="B146" s="55">
        <v>463.78699999999998</v>
      </c>
      <c r="C146" s="56">
        <v>404.18599999999998</v>
      </c>
      <c r="D146" s="56">
        <v>410.26600000000002</v>
      </c>
      <c r="E146" s="21"/>
      <c r="F146" s="26"/>
    </row>
    <row r="147" spans="1:8" s="29" customFormat="1" x14ac:dyDescent="0.2">
      <c r="A147" s="40"/>
      <c r="B147" s="55">
        <v>658.38800000000003</v>
      </c>
      <c r="C147" s="56"/>
      <c r="D147" s="56">
        <v>565.16899999999998</v>
      </c>
    </row>
    <row r="148" spans="1:8" s="29" customFormat="1" x14ac:dyDescent="0.2">
      <c r="A148" s="40"/>
      <c r="B148" s="55">
        <v>322.84500000000003</v>
      </c>
      <c r="C148" s="56"/>
      <c r="D148" s="56">
        <v>289.12799999999999</v>
      </c>
      <c r="E148" s="21"/>
      <c r="F148" s="26"/>
    </row>
    <row r="149" spans="1:8" s="29" customFormat="1" x14ac:dyDescent="0.2">
      <c r="A149" s="40"/>
      <c r="B149" s="55"/>
      <c r="C149" s="63"/>
      <c r="D149" s="63"/>
      <c r="E149" s="21"/>
      <c r="F149" s="26"/>
    </row>
    <row r="150" spans="1:8" s="29" customFormat="1" x14ac:dyDescent="0.2">
      <c r="A150" s="43" t="s">
        <v>0</v>
      </c>
      <c r="B150" s="6">
        <f>COUNT(B140:B148)</f>
        <v>9</v>
      </c>
      <c r="C150" s="22">
        <f t="shared" ref="C150:D150" si="7">COUNT(C140:C148)</f>
        <v>7</v>
      </c>
      <c r="D150" s="22">
        <f t="shared" si="7"/>
        <v>4</v>
      </c>
      <c r="E150" s="27"/>
      <c r="F150" s="26"/>
    </row>
    <row r="151" spans="1:8" s="29" customFormat="1" x14ac:dyDescent="0.2">
      <c r="A151" s="17" t="s">
        <v>1</v>
      </c>
      <c r="B151" s="7">
        <f>AVERAGE(B140:B148)</f>
        <v>448.10099999999994</v>
      </c>
      <c r="C151" s="23">
        <f t="shared" ref="C151:D151" si="8">AVERAGE(C140:C148)</f>
        <v>346.25142857142862</v>
      </c>
      <c r="D151" s="23">
        <f t="shared" si="8"/>
        <v>376.69524999999999</v>
      </c>
      <c r="E151" s="44"/>
      <c r="F151" s="26"/>
    </row>
    <row r="152" spans="1:8" s="29" customFormat="1" x14ac:dyDescent="0.2">
      <c r="A152" s="17" t="s">
        <v>2</v>
      </c>
      <c r="B152" s="7">
        <f>STDEV(B140:B148)/SQRT(B150)</f>
        <v>60.710045156144645</v>
      </c>
      <c r="C152" s="23">
        <f t="shared" ref="C152:D152" si="9">STDEV(C140:C148)/SQRT(C150)</f>
        <v>51.723242863135567</v>
      </c>
      <c r="D152" s="23">
        <f t="shared" si="9"/>
        <v>72.111894381087879</v>
      </c>
      <c r="E152" s="24"/>
      <c r="F152" s="26"/>
    </row>
    <row r="153" spans="1:8" s="29" customFormat="1" x14ac:dyDescent="0.2">
      <c r="A153" s="17" t="s">
        <v>52</v>
      </c>
      <c r="B153" s="16"/>
      <c r="C153" s="26">
        <f>ABS(C151-B151)/STDEV(B140:B148)</f>
        <v>0.55921317560444839</v>
      </c>
      <c r="D153" s="26">
        <f>ABS(D151-B151)/STDEV(B140:B148)</f>
        <v>0.39205895178382333</v>
      </c>
      <c r="E153" s="23"/>
      <c r="F153" s="26"/>
    </row>
    <row r="154" spans="1:8" s="29" customFormat="1" x14ac:dyDescent="0.2">
      <c r="A154" s="25"/>
      <c r="B154" s="10"/>
      <c r="C154" s="20"/>
      <c r="D154" s="21"/>
      <c r="E154" s="21"/>
      <c r="F154" s="26"/>
    </row>
    <row r="155" spans="1:8" s="29" customFormat="1" x14ac:dyDescent="0.2">
      <c r="A155" s="9" t="s">
        <v>3</v>
      </c>
      <c r="B155" s="6"/>
      <c r="C155" s="22"/>
      <c r="D155" s="22"/>
      <c r="E155" s="22"/>
      <c r="F155" s="20"/>
    </row>
    <row r="156" spans="1:8" s="29" customFormat="1" x14ac:dyDescent="0.2">
      <c r="A156" s="11" t="s">
        <v>4</v>
      </c>
      <c r="B156" s="55">
        <v>0.83340000000000003</v>
      </c>
      <c r="C156" s="30"/>
      <c r="D156" s="23"/>
      <c r="E156" s="23"/>
      <c r="F156" s="31"/>
      <c r="G156" s="21"/>
      <c r="H156" s="20"/>
    </row>
    <row r="157" spans="1:8" s="29" customFormat="1" x14ac:dyDescent="0.2">
      <c r="A157" s="11" t="s">
        <v>5</v>
      </c>
      <c r="B157" s="10">
        <v>0.4516</v>
      </c>
      <c r="C157" s="23"/>
      <c r="D157" s="23"/>
      <c r="E157" s="23"/>
      <c r="F157" s="20"/>
    </row>
    <row r="158" spans="1:8" s="29" customFormat="1" x14ac:dyDescent="0.2">
      <c r="A158" s="11" t="s">
        <v>7</v>
      </c>
      <c r="B158" s="10" t="s">
        <v>29</v>
      </c>
      <c r="C158" s="20"/>
      <c r="D158" s="21"/>
      <c r="E158" s="21"/>
      <c r="F158" s="26"/>
    </row>
    <row r="159" spans="1:8" s="29" customFormat="1" x14ac:dyDescent="0.2">
      <c r="A159" s="11" t="s">
        <v>9</v>
      </c>
      <c r="B159" s="10" t="s">
        <v>28</v>
      </c>
      <c r="C159" s="20"/>
      <c r="D159" s="21"/>
      <c r="E159" s="21"/>
      <c r="F159" s="26"/>
    </row>
    <row r="160" spans="1:8" s="29" customFormat="1" x14ac:dyDescent="0.2">
      <c r="A160" s="11" t="s">
        <v>11</v>
      </c>
      <c r="B160" s="10">
        <v>8.9289999999999994E-2</v>
      </c>
      <c r="C160" s="20"/>
      <c r="D160" s="21"/>
      <c r="E160" s="21"/>
      <c r="F160" s="26"/>
    </row>
    <row r="161" spans="1:9" s="29" customFormat="1" x14ac:dyDescent="0.2">
      <c r="A161" s="40"/>
      <c r="B161" s="12"/>
      <c r="C161" s="31"/>
      <c r="D161" s="32"/>
      <c r="E161" s="32"/>
      <c r="F161" s="59"/>
    </row>
    <row r="162" spans="1:9" s="29" customFormat="1" x14ac:dyDescent="0.2">
      <c r="A162" s="9" t="s">
        <v>12</v>
      </c>
      <c r="B162" s="62" t="s">
        <v>13</v>
      </c>
      <c r="C162" s="61" t="s">
        <v>14</v>
      </c>
      <c r="D162" s="61" t="s">
        <v>15</v>
      </c>
      <c r="E162" s="61" t="s">
        <v>16</v>
      </c>
      <c r="F162" s="61" t="s">
        <v>5</v>
      </c>
    </row>
    <row r="163" spans="1:9" s="29" customFormat="1" x14ac:dyDescent="0.2">
      <c r="A163" s="11" t="s">
        <v>17</v>
      </c>
      <c r="B163" s="10">
        <v>43151</v>
      </c>
      <c r="C163" s="56">
        <v>2</v>
      </c>
      <c r="D163" s="56">
        <v>21576</v>
      </c>
      <c r="E163" s="56" t="s">
        <v>91</v>
      </c>
      <c r="F163" s="56" t="s">
        <v>92</v>
      </c>
    </row>
    <row r="164" spans="1:9" s="29" customFormat="1" x14ac:dyDescent="0.2">
      <c r="A164" s="11" t="s">
        <v>19</v>
      </c>
      <c r="B164" s="10">
        <v>440135</v>
      </c>
      <c r="C164" s="56">
        <v>17</v>
      </c>
      <c r="D164" s="56">
        <v>25890</v>
      </c>
      <c r="E164" s="56"/>
      <c r="F164" s="56"/>
    </row>
    <row r="165" spans="1:9" s="29" customFormat="1" x14ac:dyDescent="0.2">
      <c r="A165" s="11" t="s">
        <v>20</v>
      </c>
      <c r="B165" s="10">
        <v>483286</v>
      </c>
      <c r="C165" s="56">
        <v>19</v>
      </c>
      <c r="D165" s="56"/>
      <c r="E165" s="56"/>
      <c r="F165" s="56"/>
    </row>
    <row r="166" spans="1:9" s="29" customFormat="1" x14ac:dyDescent="0.2">
      <c r="A166" s="11"/>
      <c r="B166" s="8"/>
    </row>
    <row r="167" spans="1:9" s="29" customFormat="1" x14ac:dyDescent="0.2">
      <c r="A167" s="9" t="s">
        <v>21</v>
      </c>
      <c r="B167" s="60" t="s">
        <v>22</v>
      </c>
      <c r="C167" s="61" t="s">
        <v>23</v>
      </c>
      <c r="D167" s="61" t="s">
        <v>24</v>
      </c>
      <c r="E167" s="61" t="s">
        <v>25</v>
      </c>
      <c r="F167" s="61" t="s">
        <v>26</v>
      </c>
      <c r="G167" s="56"/>
      <c r="H167" s="56"/>
      <c r="I167" s="56"/>
    </row>
    <row r="168" spans="1:9" s="29" customFormat="1" x14ac:dyDescent="0.2">
      <c r="A168" s="11" t="s">
        <v>54</v>
      </c>
      <c r="B168" s="55">
        <v>101.8</v>
      </c>
      <c r="C168" s="56" t="s">
        <v>93</v>
      </c>
      <c r="D168" s="56" t="s">
        <v>28</v>
      </c>
      <c r="E168" s="56" t="s">
        <v>29</v>
      </c>
      <c r="F168" s="56">
        <v>0.438</v>
      </c>
      <c r="G168" s="56" t="s">
        <v>27</v>
      </c>
      <c r="H168" s="56"/>
      <c r="I168" s="56"/>
    </row>
    <row r="169" spans="1:9" s="29" customFormat="1" x14ac:dyDescent="0.2">
      <c r="A169" s="11" t="s">
        <v>56</v>
      </c>
      <c r="B169" s="55">
        <v>71.41</v>
      </c>
      <c r="C169" s="56" t="s">
        <v>94</v>
      </c>
      <c r="D169" s="56" t="s">
        <v>28</v>
      </c>
      <c r="E169" s="56" t="s">
        <v>29</v>
      </c>
      <c r="F169" s="56">
        <v>0.74439999999999995</v>
      </c>
      <c r="G169" s="56" t="s">
        <v>30</v>
      </c>
      <c r="H169" s="56"/>
      <c r="I169" s="56"/>
    </row>
    <row r="170" spans="1:9" s="29" customFormat="1" x14ac:dyDescent="0.2">
      <c r="A170" s="11" t="s">
        <v>58</v>
      </c>
      <c r="B170" s="55">
        <v>-30.44</v>
      </c>
      <c r="C170" s="56" t="s">
        <v>95</v>
      </c>
      <c r="D170" s="56" t="s">
        <v>28</v>
      </c>
      <c r="E170" s="56" t="s">
        <v>29</v>
      </c>
      <c r="F170" s="56">
        <v>0.95120000000000005</v>
      </c>
      <c r="G170" s="56" t="s">
        <v>31</v>
      </c>
      <c r="H170" s="56"/>
      <c r="I170" s="56"/>
    </row>
    <row r="171" spans="1:9" s="29" customFormat="1" x14ac:dyDescent="0.2">
      <c r="A171" s="11"/>
      <c r="B171" s="3"/>
      <c r="C171" s="21"/>
      <c r="D171" s="21"/>
      <c r="E171" s="27"/>
      <c r="F171" s="26"/>
    </row>
    <row r="172" spans="1:9" s="29" customFormat="1" x14ac:dyDescent="0.2">
      <c r="A172" s="9" t="s">
        <v>32</v>
      </c>
      <c r="B172" s="60" t="s">
        <v>33</v>
      </c>
      <c r="C172" s="61" t="s">
        <v>34</v>
      </c>
      <c r="D172" s="61" t="s">
        <v>22</v>
      </c>
      <c r="E172" s="61" t="s">
        <v>35</v>
      </c>
      <c r="F172" s="61" t="s">
        <v>36</v>
      </c>
      <c r="G172" s="61" t="s">
        <v>37</v>
      </c>
      <c r="H172" s="61" t="s">
        <v>38</v>
      </c>
      <c r="I172" s="61" t="s">
        <v>14</v>
      </c>
    </row>
    <row r="173" spans="1:9" s="29" customFormat="1" x14ac:dyDescent="0.2">
      <c r="A173" s="11" t="s">
        <v>54</v>
      </c>
      <c r="B173" s="55">
        <v>448.1</v>
      </c>
      <c r="C173" s="56">
        <v>346.3</v>
      </c>
      <c r="D173" s="56">
        <v>101.8</v>
      </c>
      <c r="E173" s="56">
        <v>81.09</v>
      </c>
      <c r="F173" s="56">
        <v>9</v>
      </c>
      <c r="G173" s="56">
        <v>7</v>
      </c>
      <c r="H173" s="56">
        <v>1.776</v>
      </c>
      <c r="I173" s="56">
        <v>17</v>
      </c>
    </row>
    <row r="174" spans="1:9" s="29" customFormat="1" x14ac:dyDescent="0.2">
      <c r="A174" s="11" t="s">
        <v>56</v>
      </c>
      <c r="B174" s="55">
        <v>448.1</v>
      </c>
      <c r="C174" s="56">
        <v>376.7</v>
      </c>
      <c r="D174" s="56">
        <v>71.41</v>
      </c>
      <c r="E174" s="56">
        <v>96.69</v>
      </c>
      <c r="F174" s="56">
        <v>9</v>
      </c>
      <c r="G174" s="56">
        <v>4</v>
      </c>
      <c r="H174" s="56">
        <v>1.044</v>
      </c>
      <c r="I174" s="56">
        <v>17</v>
      </c>
    </row>
    <row r="175" spans="1:9" s="29" customFormat="1" x14ac:dyDescent="0.2">
      <c r="A175" s="11" t="s">
        <v>58</v>
      </c>
      <c r="B175" s="55">
        <v>346.3</v>
      </c>
      <c r="C175" s="56">
        <v>376.7</v>
      </c>
      <c r="D175" s="56">
        <v>-30.44</v>
      </c>
      <c r="E175" s="56">
        <v>100.9</v>
      </c>
      <c r="F175" s="56">
        <v>7</v>
      </c>
      <c r="G175" s="56">
        <v>4</v>
      </c>
      <c r="H175" s="56">
        <v>0.4269</v>
      </c>
      <c r="I175" s="56">
        <v>17</v>
      </c>
    </row>
    <row r="176" spans="1:9" s="29" customFormat="1" x14ac:dyDescent="0.2">
      <c r="A176" s="40"/>
      <c r="B176" s="55"/>
      <c r="C176" s="56"/>
      <c r="D176" s="56"/>
      <c r="E176" s="56"/>
      <c r="F176" s="56"/>
      <c r="G176" s="56"/>
      <c r="H176" s="56"/>
      <c r="I176" s="56"/>
    </row>
    <row r="177" spans="1:8" s="29" customFormat="1" x14ac:dyDescent="0.2">
      <c r="A177" s="52"/>
      <c r="B177" s="6"/>
      <c r="C177" s="22"/>
      <c r="D177" s="22"/>
      <c r="E177" s="22"/>
      <c r="F177" s="20"/>
    </row>
    <row r="178" spans="1:8" s="29" customFormat="1" x14ac:dyDescent="0.2">
      <c r="A178" s="40"/>
      <c r="B178" s="19"/>
      <c r="C178" s="30"/>
      <c r="D178" s="23"/>
      <c r="E178" s="23"/>
      <c r="F178" s="31"/>
      <c r="G178" s="21"/>
      <c r="H178" s="20"/>
    </row>
    <row r="179" spans="1:8" s="29" customFormat="1" x14ac:dyDescent="0.2">
      <c r="A179" s="40"/>
      <c r="B179" s="7"/>
      <c r="C179" s="23"/>
      <c r="D179" s="23"/>
      <c r="E179" s="23"/>
      <c r="F179" s="20"/>
    </row>
    <row r="180" spans="1:8" s="29" customFormat="1" x14ac:dyDescent="0.2">
      <c r="A180" s="40"/>
      <c r="B180" s="10"/>
      <c r="C180" s="20"/>
      <c r="D180" s="21"/>
      <c r="E180" s="21"/>
      <c r="F180" s="26"/>
    </row>
    <row r="181" spans="1:8" s="29" customFormat="1" x14ac:dyDescent="0.2">
      <c r="A181" s="28"/>
      <c r="B181" s="10"/>
      <c r="C181" s="20"/>
      <c r="D181" s="21"/>
      <c r="E181" s="21"/>
      <c r="F181" s="26"/>
    </row>
    <row r="182" spans="1:8" s="29" customFormat="1" x14ac:dyDescent="0.2">
      <c r="A182" s="25"/>
      <c r="B182" s="10"/>
      <c r="C182" s="20"/>
      <c r="D182" s="21"/>
      <c r="E182" s="21"/>
      <c r="F182" s="26"/>
    </row>
    <row r="183" spans="1:8" s="29" customFormat="1" x14ac:dyDescent="0.2">
      <c r="A183" s="25"/>
      <c r="B183" s="10"/>
      <c r="C183" s="20"/>
      <c r="D183" s="21"/>
      <c r="E183" s="21"/>
      <c r="F183" s="26"/>
    </row>
    <row r="184" spans="1:8" s="29" customFormat="1" x14ac:dyDescent="0.2">
      <c r="A184" s="25"/>
      <c r="B184" s="10"/>
      <c r="C184" s="20"/>
      <c r="D184" s="21"/>
      <c r="E184" s="21"/>
      <c r="F184" s="26"/>
    </row>
    <row r="185" spans="1:8" s="29" customFormat="1" x14ac:dyDescent="0.2">
      <c r="A185" s="25"/>
      <c r="B185" s="10"/>
      <c r="C185" s="20"/>
      <c r="D185" s="21"/>
      <c r="E185" s="21"/>
      <c r="F185" s="26"/>
    </row>
    <row r="186" spans="1:8" s="29" customFormat="1" x14ac:dyDescent="0.2">
      <c r="A186" s="25"/>
      <c r="B186" s="10"/>
      <c r="C186" s="20"/>
      <c r="D186" s="21"/>
      <c r="E186" s="21"/>
      <c r="F186" s="26"/>
    </row>
    <row r="187" spans="1:8" s="29" customFormat="1" x14ac:dyDescent="0.2">
      <c r="A187" s="25"/>
      <c r="B187" s="10"/>
      <c r="C187" s="20"/>
      <c r="D187" s="21"/>
      <c r="E187" s="21"/>
      <c r="F187" s="26"/>
    </row>
    <row r="188" spans="1:8" s="29" customFormat="1" x14ac:dyDescent="0.2">
      <c r="A188" s="40"/>
      <c r="B188" s="8"/>
    </row>
    <row r="189" spans="1:8" s="29" customFormat="1" x14ac:dyDescent="0.2">
      <c r="A189" s="40"/>
      <c r="B189" s="8"/>
    </row>
    <row r="190" spans="1:8" s="29" customFormat="1" x14ac:dyDescent="0.2">
      <c r="A190" s="40"/>
      <c r="B190" s="1"/>
      <c r="D190" s="21"/>
      <c r="E190" s="21"/>
      <c r="F190" s="26"/>
    </row>
    <row r="191" spans="1:8" s="29" customFormat="1" x14ac:dyDescent="0.2">
      <c r="A191" s="40"/>
      <c r="B191" s="3"/>
      <c r="C191" s="21"/>
      <c r="D191" s="21"/>
      <c r="E191" s="21"/>
      <c r="F191" s="26"/>
    </row>
    <row r="192" spans="1:8" s="29" customFormat="1" x14ac:dyDescent="0.2">
      <c r="A192" s="40"/>
      <c r="B192" s="18"/>
      <c r="C192" s="32"/>
      <c r="D192" s="32"/>
      <c r="E192" s="32"/>
      <c r="F192" s="26"/>
    </row>
    <row r="193" spans="1:8" s="29" customFormat="1" x14ac:dyDescent="0.2">
      <c r="A193" s="40"/>
      <c r="B193" s="3"/>
      <c r="C193" s="21"/>
      <c r="D193" s="21"/>
      <c r="E193" s="27"/>
      <c r="F193" s="26"/>
    </row>
    <row r="194" spans="1:8" s="29" customFormat="1" x14ac:dyDescent="0.2">
      <c r="A194" s="40"/>
      <c r="B194" s="3"/>
      <c r="C194" s="21"/>
      <c r="D194" s="21"/>
      <c r="E194" s="27"/>
      <c r="F194" s="26"/>
    </row>
    <row r="195" spans="1:8" s="29" customFormat="1" x14ac:dyDescent="0.2">
      <c r="A195" s="40"/>
      <c r="B195" s="3"/>
      <c r="C195" s="21"/>
      <c r="D195" s="21"/>
      <c r="E195" s="27"/>
      <c r="F195" s="26"/>
    </row>
    <row r="196" spans="1:8" s="29" customFormat="1" x14ac:dyDescent="0.2">
      <c r="A196" s="40"/>
      <c r="B196" s="3"/>
      <c r="C196" s="21"/>
      <c r="D196" s="21"/>
      <c r="E196" s="27"/>
      <c r="F196" s="26"/>
    </row>
    <row r="197" spans="1:8" s="29" customFormat="1" x14ac:dyDescent="0.2">
      <c r="A197" s="40"/>
      <c r="B197" s="10"/>
      <c r="C197" s="20"/>
      <c r="D197" s="21"/>
      <c r="E197" s="21"/>
      <c r="F197" s="26"/>
    </row>
    <row r="198" spans="1:8" s="29" customFormat="1" x14ac:dyDescent="0.2">
      <c r="A198" s="52"/>
      <c r="B198" s="6"/>
      <c r="C198" s="22"/>
      <c r="D198" s="22"/>
      <c r="E198" s="22"/>
      <c r="F198" s="20"/>
    </row>
    <row r="199" spans="1:8" s="29" customFormat="1" x14ac:dyDescent="0.2">
      <c r="A199" s="40"/>
      <c r="B199" s="19"/>
      <c r="C199" s="30"/>
      <c r="D199" s="23"/>
      <c r="E199" s="23"/>
      <c r="F199" s="31"/>
      <c r="G199" s="21"/>
      <c r="H199" s="20"/>
    </row>
    <row r="200" spans="1:8" s="29" customFormat="1" x14ac:dyDescent="0.2">
      <c r="A200" s="40"/>
      <c r="B200" s="7"/>
      <c r="C200" s="23"/>
      <c r="D200" s="23"/>
      <c r="E200" s="23"/>
      <c r="F200" s="20"/>
    </row>
    <row r="201" spans="1:8" s="29" customFormat="1" x14ac:dyDescent="0.2">
      <c r="A201" s="40"/>
      <c r="B201" s="10"/>
      <c r="C201" s="20"/>
      <c r="D201" s="21"/>
      <c r="E201" s="21"/>
      <c r="F201" s="26"/>
    </row>
    <row r="202" spans="1:8" s="29" customFormat="1" x14ac:dyDescent="0.2">
      <c r="A202" s="28"/>
      <c r="B202" s="10"/>
      <c r="C202" s="20"/>
      <c r="D202" s="21"/>
      <c r="E202" s="21"/>
      <c r="F202" s="26"/>
    </row>
    <row r="203" spans="1:8" s="29" customFormat="1" x14ac:dyDescent="0.2">
      <c r="A203" s="25"/>
      <c r="B203" s="10"/>
      <c r="C203" s="20"/>
      <c r="D203" s="21"/>
      <c r="E203" s="21"/>
      <c r="F203" s="26"/>
    </row>
    <row r="204" spans="1:8" s="29" customFormat="1" x14ac:dyDescent="0.2">
      <c r="A204" s="25"/>
      <c r="B204" s="10"/>
      <c r="C204" s="20"/>
      <c r="D204" s="21"/>
      <c r="E204" s="21"/>
      <c r="F204" s="26"/>
    </row>
    <row r="205" spans="1:8" s="29" customFormat="1" x14ac:dyDescent="0.2">
      <c r="A205" s="25"/>
      <c r="B205" s="10"/>
      <c r="C205" s="20"/>
      <c r="D205" s="21"/>
      <c r="E205" s="21"/>
      <c r="F205" s="26"/>
    </row>
    <row r="206" spans="1:8" s="29" customFormat="1" x14ac:dyDescent="0.2">
      <c r="A206" s="25"/>
      <c r="B206" s="10"/>
      <c r="C206" s="20"/>
      <c r="D206" s="21"/>
      <c r="E206" s="21"/>
      <c r="F206" s="26"/>
    </row>
    <row r="207" spans="1:8" s="29" customFormat="1" x14ac:dyDescent="0.2">
      <c r="A207" s="25"/>
      <c r="B207" s="10"/>
      <c r="C207" s="20"/>
      <c r="D207" s="21"/>
      <c r="E207" s="21"/>
      <c r="F207" s="26"/>
    </row>
    <row r="208" spans="1:8" s="29" customFormat="1" x14ac:dyDescent="0.2">
      <c r="A208" s="25"/>
      <c r="B208" s="10"/>
      <c r="C208" s="20"/>
      <c r="D208" s="21"/>
      <c r="E208" s="21"/>
      <c r="F208" s="26"/>
    </row>
    <row r="209" spans="1:8" s="29" customFormat="1" x14ac:dyDescent="0.2">
      <c r="A209" s="40"/>
      <c r="B209" s="8"/>
    </row>
    <row r="210" spans="1:8" s="29" customFormat="1" x14ac:dyDescent="0.2">
      <c r="A210" s="40"/>
      <c r="B210" s="8"/>
    </row>
    <row r="211" spans="1:8" s="29" customFormat="1" x14ac:dyDescent="0.2">
      <c r="A211" s="40"/>
      <c r="B211" s="1"/>
      <c r="D211" s="21"/>
      <c r="E211" s="21"/>
      <c r="F211" s="26"/>
    </row>
    <row r="212" spans="1:8" s="29" customFormat="1" x14ac:dyDescent="0.2">
      <c r="A212" s="40"/>
      <c r="B212" s="3"/>
      <c r="C212" s="21"/>
      <c r="D212" s="21"/>
      <c r="E212" s="21"/>
      <c r="F212" s="26"/>
    </row>
    <row r="213" spans="1:8" s="29" customFormat="1" x14ac:dyDescent="0.2">
      <c r="A213" s="40"/>
      <c r="B213" s="18"/>
      <c r="C213" s="32"/>
      <c r="D213" s="32"/>
      <c r="E213" s="32"/>
      <c r="F213" s="26"/>
    </row>
    <row r="214" spans="1:8" s="29" customFormat="1" x14ac:dyDescent="0.2">
      <c r="A214" s="40"/>
      <c r="B214" s="10"/>
      <c r="C214" s="20"/>
      <c r="D214" s="21"/>
      <c r="E214" s="27"/>
      <c r="F214" s="26"/>
    </row>
    <row r="215" spans="1:8" s="29" customFormat="1" x14ac:dyDescent="0.2">
      <c r="A215" s="40"/>
      <c r="B215" s="10"/>
      <c r="C215" s="20"/>
      <c r="D215" s="21"/>
      <c r="E215" s="27"/>
      <c r="F215" s="26"/>
    </row>
    <row r="216" spans="1:8" s="29" customFormat="1" x14ac:dyDescent="0.2">
      <c r="A216" s="40"/>
      <c r="B216" s="10"/>
      <c r="C216" s="20"/>
      <c r="D216" s="21"/>
      <c r="E216" s="27"/>
      <c r="F216" s="26"/>
    </row>
    <row r="217" spans="1:8" s="29" customFormat="1" x14ac:dyDescent="0.2">
      <c r="A217" s="40"/>
      <c r="B217" s="10"/>
      <c r="C217" s="20"/>
      <c r="D217" s="21"/>
      <c r="E217" s="27"/>
      <c r="F217" s="26"/>
    </row>
    <row r="218" spans="1:8" s="29" customFormat="1" x14ac:dyDescent="0.2">
      <c r="A218" s="40"/>
      <c r="B218" s="10"/>
      <c r="C218" s="20"/>
      <c r="D218" s="21"/>
      <c r="E218" s="21"/>
      <c r="F218" s="26"/>
    </row>
    <row r="219" spans="1:8" s="29" customFormat="1" x14ac:dyDescent="0.2">
      <c r="A219" s="52"/>
      <c r="B219" s="6"/>
      <c r="C219" s="22"/>
      <c r="D219" s="22"/>
      <c r="E219" s="22"/>
      <c r="F219" s="20"/>
    </row>
    <row r="220" spans="1:8" s="29" customFormat="1" x14ac:dyDescent="0.2">
      <c r="A220" s="40"/>
      <c r="B220" s="19"/>
      <c r="C220" s="30"/>
      <c r="D220" s="23"/>
      <c r="E220" s="23"/>
      <c r="F220" s="31"/>
      <c r="G220" s="21"/>
      <c r="H220" s="20"/>
    </row>
    <row r="221" spans="1:8" s="29" customFormat="1" x14ac:dyDescent="0.2">
      <c r="A221" s="40"/>
      <c r="B221" s="7"/>
      <c r="C221" s="23"/>
      <c r="D221" s="23"/>
      <c r="E221" s="23"/>
      <c r="F221" s="20"/>
    </row>
    <row r="222" spans="1:8" s="29" customFormat="1" x14ac:dyDescent="0.2">
      <c r="A222" s="40"/>
      <c r="B222" s="10"/>
      <c r="C222" s="20"/>
      <c r="D222" s="21"/>
      <c r="E222" s="21"/>
      <c r="F222" s="26"/>
    </row>
    <row r="223" spans="1:8" s="29" customFormat="1" x14ac:dyDescent="0.2">
      <c r="A223" s="28"/>
      <c r="B223" s="10"/>
      <c r="C223" s="20"/>
      <c r="D223" s="21"/>
      <c r="E223" s="21"/>
      <c r="F223" s="26"/>
    </row>
    <row r="224" spans="1:8" s="29" customFormat="1" x14ac:dyDescent="0.2">
      <c r="A224" s="25"/>
      <c r="B224" s="10"/>
      <c r="C224" s="20"/>
      <c r="D224" s="21"/>
      <c r="E224" s="21"/>
      <c r="F224" s="26"/>
    </row>
    <row r="225" spans="1:8" s="29" customFormat="1" x14ac:dyDescent="0.2">
      <c r="A225" s="25"/>
      <c r="B225" s="10"/>
      <c r="C225" s="20"/>
      <c r="D225" s="21"/>
      <c r="E225" s="21"/>
      <c r="F225" s="26"/>
    </row>
    <row r="226" spans="1:8" s="29" customFormat="1" x14ac:dyDescent="0.2">
      <c r="A226" s="25"/>
      <c r="B226" s="10"/>
      <c r="C226" s="20"/>
      <c r="D226" s="21"/>
      <c r="E226" s="21"/>
      <c r="F226" s="26"/>
    </row>
    <row r="227" spans="1:8" s="29" customFormat="1" x14ac:dyDescent="0.2">
      <c r="A227" s="25"/>
      <c r="B227" s="10"/>
      <c r="C227" s="20"/>
      <c r="D227" s="21"/>
      <c r="E227" s="21"/>
      <c r="F227" s="26"/>
    </row>
    <row r="228" spans="1:8" s="29" customFormat="1" x14ac:dyDescent="0.2">
      <c r="A228" s="25"/>
      <c r="B228" s="10"/>
      <c r="C228" s="20"/>
      <c r="D228" s="21"/>
      <c r="E228" s="21"/>
      <c r="F228" s="26"/>
    </row>
    <row r="229" spans="1:8" s="29" customFormat="1" x14ac:dyDescent="0.2">
      <c r="A229" s="25"/>
      <c r="B229" s="10"/>
      <c r="C229" s="20"/>
      <c r="D229" s="21"/>
      <c r="E229" s="21"/>
      <c r="F229" s="26"/>
    </row>
    <row r="230" spans="1:8" s="29" customFormat="1" x14ac:dyDescent="0.2">
      <c r="A230" s="40"/>
      <c r="B230" s="8"/>
    </row>
    <row r="231" spans="1:8" s="29" customFormat="1" x14ac:dyDescent="0.2">
      <c r="A231" s="40"/>
      <c r="B231" s="8"/>
    </row>
    <row r="232" spans="1:8" s="29" customFormat="1" x14ac:dyDescent="0.2">
      <c r="A232" s="40"/>
      <c r="B232" s="1"/>
      <c r="D232" s="21"/>
      <c r="E232" s="21"/>
      <c r="F232" s="26"/>
    </row>
    <row r="233" spans="1:8" s="29" customFormat="1" x14ac:dyDescent="0.2">
      <c r="A233" s="40"/>
      <c r="B233" s="3"/>
      <c r="C233" s="21"/>
      <c r="D233" s="21"/>
      <c r="E233" s="21"/>
      <c r="F233" s="26"/>
    </row>
    <row r="234" spans="1:8" s="29" customFormat="1" x14ac:dyDescent="0.2">
      <c r="A234" s="40"/>
      <c r="B234" s="18"/>
      <c r="C234" s="32"/>
      <c r="D234" s="32"/>
      <c r="E234" s="32"/>
      <c r="F234" s="26"/>
    </row>
    <row r="235" spans="1:8" s="29" customFormat="1" x14ac:dyDescent="0.2">
      <c r="A235" s="40"/>
      <c r="B235" s="10"/>
      <c r="C235" s="20"/>
      <c r="D235" s="21"/>
      <c r="E235" s="27"/>
      <c r="F235" s="26"/>
    </row>
    <row r="236" spans="1:8" s="29" customFormat="1" x14ac:dyDescent="0.2">
      <c r="A236" s="40"/>
      <c r="B236" s="10"/>
      <c r="C236" s="20"/>
      <c r="D236" s="21"/>
      <c r="E236" s="27"/>
      <c r="F236" s="26"/>
    </row>
    <row r="237" spans="1:8" s="29" customFormat="1" x14ac:dyDescent="0.2">
      <c r="A237" s="40"/>
      <c r="B237" s="10"/>
      <c r="C237" s="20"/>
      <c r="D237" s="21"/>
      <c r="E237" s="27"/>
      <c r="F237" s="26"/>
    </row>
    <row r="238" spans="1:8" s="29" customFormat="1" x14ac:dyDescent="0.2">
      <c r="A238" s="40"/>
      <c r="B238" s="10"/>
      <c r="C238" s="20"/>
      <c r="D238" s="21"/>
      <c r="E238" s="21"/>
      <c r="F238" s="26"/>
    </row>
    <row r="239" spans="1:8" s="29" customFormat="1" x14ac:dyDescent="0.2">
      <c r="A239" s="52"/>
      <c r="B239" s="6"/>
      <c r="C239" s="22"/>
      <c r="D239" s="22"/>
      <c r="E239" s="22"/>
      <c r="F239" s="20"/>
    </row>
    <row r="240" spans="1:8" s="29" customFormat="1" x14ac:dyDescent="0.2">
      <c r="A240" s="40"/>
      <c r="B240" s="19"/>
      <c r="C240" s="30"/>
      <c r="D240" s="23"/>
      <c r="E240" s="23"/>
      <c r="F240" s="31"/>
      <c r="G240" s="21"/>
      <c r="H240" s="20"/>
    </row>
    <row r="241" spans="1:6" s="29" customFormat="1" x14ac:dyDescent="0.2">
      <c r="A241" s="40"/>
      <c r="B241" s="7"/>
      <c r="C241" s="23"/>
      <c r="D241" s="23"/>
      <c r="E241" s="23"/>
      <c r="F241" s="20"/>
    </row>
    <row r="242" spans="1:6" s="29" customFormat="1" x14ac:dyDescent="0.2">
      <c r="A242" s="40"/>
      <c r="B242" s="10"/>
      <c r="C242" s="20"/>
      <c r="D242" s="21"/>
      <c r="E242" s="21"/>
      <c r="F242" s="26"/>
    </row>
    <row r="243" spans="1:6" s="29" customFormat="1" x14ac:dyDescent="0.2">
      <c r="A243" s="28"/>
      <c r="B243" s="10"/>
      <c r="C243" s="20"/>
      <c r="D243" s="21"/>
      <c r="E243" s="21"/>
      <c r="F243" s="26"/>
    </row>
    <row r="244" spans="1:6" s="29" customFormat="1" x14ac:dyDescent="0.2">
      <c r="A244" s="25"/>
      <c r="B244" s="10"/>
      <c r="C244" s="20"/>
      <c r="D244" s="21"/>
      <c r="E244" s="21"/>
      <c r="F244" s="26"/>
    </row>
    <row r="245" spans="1:6" s="29" customFormat="1" x14ac:dyDescent="0.2">
      <c r="A245" s="25"/>
      <c r="B245" s="10"/>
      <c r="C245" s="20"/>
      <c r="D245" s="21"/>
      <c r="E245" s="21"/>
      <c r="F245" s="26"/>
    </row>
    <row r="246" spans="1:6" s="29" customFormat="1" x14ac:dyDescent="0.2">
      <c r="A246" s="25"/>
      <c r="B246" s="10"/>
      <c r="C246" s="20"/>
      <c r="D246" s="21"/>
      <c r="E246" s="21"/>
      <c r="F246" s="26"/>
    </row>
    <row r="247" spans="1:6" s="29" customFormat="1" x14ac:dyDescent="0.2">
      <c r="A247" s="25"/>
      <c r="B247" s="10"/>
      <c r="C247" s="20"/>
      <c r="D247" s="21"/>
      <c r="E247" s="21"/>
      <c r="F247" s="26"/>
    </row>
    <row r="248" spans="1:6" s="29" customFormat="1" x14ac:dyDescent="0.2">
      <c r="A248" s="25"/>
      <c r="B248" s="10"/>
      <c r="C248" s="20"/>
      <c r="D248" s="21"/>
      <c r="E248" s="21"/>
      <c r="F248" s="26"/>
    </row>
    <row r="249" spans="1:6" s="29" customFormat="1" x14ac:dyDescent="0.2">
      <c r="A249" s="25"/>
      <c r="B249" s="10"/>
      <c r="C249" s="20"/>
      <c r="D249" s="21"/>
      <c r="E249" s="21"/>
      <c r="F249" s="26"/>
    </row>
    <row r="250" spans="1:6" s="29" customFormat="1" x14ac:dyDescent="0.2">
      <c r="A250" s="40"/>
      <c r="B250" s="8"/>
    </row>
    <row r="251" spans="1:6" s="29" customFormat="1" x14ac:dyDescent="0.2">
      <c r="A251" s="40"/>
      <c r="B251" s="8"/>
    </row>
    <row r="252" spans="1:6" s="29" customFormat="1" x14ac:dyDescent="0.2">
      <c r="A252" s="40"/>
      <c r="B252" s="1"/>
      <c r="D252" s="21"/>
      <c r="E252" s="21"/>
      <c r="F252" s="26"/>
    </row>
    <row r="253" spans="1:6" s="29" customFormat="1" x14ac:dyDescent="0.2">
      <c r="A253" s="40"/>
      <c r="B253" s="3"/>
      <c r="C253" s="21"/>
      <c r="D253" s="21"/>
      <c r="E253" s="21"/>
      <c r="F253" s="26"/>
    </row>
    <row r="254" spans="1:6" s="29" customFormat="1" x14ac:dyDescent="0.2">
      <c r="A254" s="40"/>
      <c r="B254" s="18"/>
      <c r="C254" s="32"/>
      <c r="D254" s="32"/>
      <c r="E254" s="32"/>
      <c r="F254" s="26"/>
    </row>
    <row r="255" spans="1:6" s="29" customFormat="1" x14ac:dyDescent="0.2">
      <c r="A255" s="40"/>
      <c r="B255" s="10"/>
      <c r="C255" s="20"/>
      <c r="D255" s="32"/>
      <c r="E255" s="27"/>
      <c r="F255" s="26"/>
    </row>
    <row r="256" spans="1:6" s="29" customFormat="1" x14ac:dyDescent="0.2">
      <c r="A256" s="40"/>
      <c r="B256" s="10"/>
      <c r="C256" s="20"/>
      <c r="D256" s="21"/>
      <c r="E256" s="27"/>
      <c r="F256" s="26"/>
    </row>
    <row r="257" spans="1:8" s="29" customFormat="1" x14ac:dyDescent="0.2">
      <c r="A257" s="40"/>
      <c r="B257" s="10"/>
      <c r="C257" s="20"/>
      <c r="D257" s="21"/>
      <c r="E257" s="27"/>
      <c r="F257" s="26"/>
    </row>
    <row r="258" spans="1:8" s="29" customFormat="1" x14ac:dyDescent="0.2">
      <c r="A258" s="40"/>
      <c r="B258" s="10"/>
      <c r="C258" s="20"/>
      <c r="D258" s="21"/>
      <c r="E258" s="27"/>
      <c r="F258" s="26"/>
    </row>
    <row r="259" spans="1:8" s="29" customFormat="1" x14ac:dyDescent="0.2">
      <c r="A259" s="40"/>
      <c r="B259" s="10"/>
      <c r="C259" s="20"/>
      <c r="D259" s="21"/>
      <c r="E259" s="27"/>
      <c r="F259" s="26"/>
    </row>
    <row r="260" spans="1:8" s="29" customFormat="1" x14ac:dyDescent="0.2">
      <c r="A260" s="40"/>
      <c r="B260" s="10"/>
      <c r="C260" s="20"/>
      <c r="D260" s="21"/>
      <c r="E260" s="21"/>
      <c r="F260" s="26"/>
    </row>
    <row r="261" spans="1:8" s="29" customFormat="1" x14ac:dyDescent="0.2">
      <c r="A261" s="52"/>
      <c r="B261" s="6"/>
      <c r="C261" s="22"/>
      <c r="D261" s="22"/>
      <c r="E261" s="22"/>
      <c r="F261" s="20"/>
    </row>
    <row r="262" spans="1:8" s="29" customFormat="1" x14ac:dyDescent="0.2">
      <c r="A262" s="40"/>
      <c r="B262" s="19"/>
      <c r="C262" s="30"/>
      <c r="D262" s="23"/>
      <c r="E262" s="30"/>
      <c r="F262" s="31"/>
      <c r="G262" s="21"/>
      <c r="H262" s="20"/>
    </row>
    <row r="263" spans="1:8" s="29" customFormat="1" x14ac:dyDescent="0.2">
      <c r="A263" s="40"/>
      <c r="B263" s="7"/>
      <c r="C263" s="23"/>
      <c r="D263" s="23"/>
      <c r="E263" s="23"/>
      <c r="F263" s="20"/>
    </row>
    <row r="264" spans="1:8" s="29" customFormat="1" x14ac:dyDescent="0.2">
      <c r="A264" s="40"/>
      <c r="B264" s="10"/>
      <c r="C264" s="20"/>
      <c r="D264" s="21"/>
      <c r="E264" s="21"/>
      <c r="F264" s="26"/>
    </row>
    <row r="265" spans="1:8" s="29" customFormat="1" x14ac:dyDescent="0.2">
      <c r="A265" s="28"/>
      <c r="B265" s="10"/>
      <c r="C265" s="20"/>
      <c r="D265" s="21"/>
      <c r="E265" s="21"/>
      <c r="F265" s="26"/>
    </row>
    <row r="266" spans="1:8" s="29" customFormat="1" x14ac:dyDescent="0.2">
      <c r="A266" s="25"/>
      <c r="B266" s="10"/>
      <c r="C266" s="20"/>
      <c r="D266" s="21"/>
      <c r="E266" s="21"/>
      <c r="F266" s="26"/>
    </row>
    <row r="267" spans="1:8" s="29" customFormat="1" x14ac:dyDescent="0.2">
      <c r="A267" s="25"/>
      <c r="B267" s="10"/>
      <c r="C267" s="20"/>
      <c r="D267" s="21"/>
      <c r="E267" s="21"/>
      <c r="F267" s="26"/>
    </row>
    <row r="268" spans="1:8" s="29" customFormat="1" x14ac:dyDescent="0.2">
      <c r="A268" s="25"/>
      <c r="B268" s="10"/>
      <c r="C268" s="20"/>
      <c r="D268" s="21"/>
      <c r="E268" s="21"/>
      <c r="F268" s="26"/>
    </row>
    <row r="269" spans="1:8" s="29" customFormat="1" x14ac:dyDescent="0.2">
      <c r="A269" s="25"/>
      <c r="B269" s="10"/>
      <c r="C269" s="20"/>
      <c r="D269" s="21"/>
      <c r="E269" s="21"/>
      <c r="F269" s="26"/>
    </row>
    <row r="270" spans="1:8" s="29" customFormat="1" x14ac:dyDescent="0.2">
      <c r="A270" s="25"/>
      <c r="B270" s="10"/>
      <c r="C270" s="20"/>
      <c r="D270" s="21"/>
      <c r="E270" s="21"/>
      <c r="F270" s="26"/>
    </row>
    <row r="271" spans="1:8" s="29" customFormat="1" x14ac:dyDescent="0.2">
      <c r="A271" s="25"/>
      <c r="B271" s="10"/>
      <c r="C271" s="20"/>
      <c r="D271" s="21"/>
      <c r="E271" s="21"/>
      <c r="F271" s="26"/>
    </row>
    <row r="272" spans="1:8" s="29" customFormat="1" x14ac:dyDescent="0.2">
      <c r="A272" s="40"/>
      <c r="B272" s="8"/>
    </row>
    <row r="273" spans="1:8" s="29" customFormat="1" x14ac:dyDescent="0.2">
      <c r="A273" s="40"/>
      <c r="B273" s="8"/>
    </row>
    <row r="274" spans="1:8" s="29" customFormat="1" x14ac:dyDescent="0.2">
      <c r="A274" s="40"/>
      <c r="B274" s="1"/>
      <c r="D274" s="21"/>
      <c r="E274" s="21"/>
      <c r="F274" s="26"/>
    </row>
    <row r="275" spans="1:8" s="29" customFormat="1" x14ac:dyDescent="0.2">
      <c r="A275" s="40"/>
      <c r="B275" s="3"/>
      <c r="C275" s="21"/>
      <c r="D275" s="21"/>
      <c r="E275" s="21"/>
      <c r="F275" s="26"/>
    </row>
    <row r="276" spans="1:8" s="29" customFormat="1" x14ac:dyDescent="0.2">
      <c r="A276" s="40"/>
      <c r="B276" s="18"/>
      <c r="C276" s="32"/>
      <c r="D276" s="32"/>
      <c r="E276" s="32"/>
      <c r="F276" s="26"/>
    </row>
    <row r="277" spans="1:8" s="29" customFormat="1" x14ac:dyDescent="0.2">
      <c r="A277" s="40"/>
      <c r="B277" s="10"/>
      <c r="C277" s="20"/>
      <c r="D277" s="32"/>
      <c r="E277" s="27"/>
      <c r="F277" s="26"/>
    </row>
    <row r="278" spans="1:8" s="29" customFormat="1" x14ac:dyDescent="0.2">
      <c r="A278" s="40"/>
      <c r="B278" s="10"/>
      <c r="C278" s="20"/>
      <c r="D278" s="21"/>
      <c r="E278" s="27"/>
      <c r="F278" s="26"/>
    </row>
    <row r="279" spans="1:8" s="29" customFormat="1" x14ac:dyDescent="0.2">
      <c r="A279" s="40"/>
      <c r="B279" s="10"/>
      <c r="C279" s="20"/>
      <c r="D279" s="21"/>
      <c r="E279" s="27"/>
      <c r="F279" s="26"/>
    </row>
    <row r="280" spans="1:8" s="29" customFormat="1" x14ac:dyDescent="0.2">
      <c r="A280" s="40"/>
      <c r="B280" s="10"/>
      <c r="C280" s="20"/>
      <c r="D280" s="21"/>
      <c r="E280" s="27"/>
      <c r="F280" s="26"/>
    </row>
    <row r="281" spans="1:8" s="29" customFormat="1" x14ac:dyDescent="0.2">
      <c r="A281" s="40"/>
      <c r="B281" s="10"/>
      <c r="C281" s="20"/>
      <c r="D281" s="21"/>
      <c r="E281" s="27"/>
      <c r="F281" s="26"/>
    </row>
    <row r="282" spans="1:8" s="29" customFormat="1" x14ac:dyDescent="0.2">
      <c r="A282" s="40"/>
      <c r="B282" s="10"/>
      <c r="C282" s="20"/>
      <c r="D282" s="21"/>
      <c r="E282" s="21"/>
      <c r="F282" s="26"/>
    </row>
    <row r="283" spans="1:8" s="29" customFormat="1" x14ac:dyDescent="0.2">
      <c r="A283" s="52"/>
      <c r="B283" s="6"/>
      <c r="C283" s="22"/>
      <c r="D283" s="22"/>
      <c r="E283" s="22"/>
      <c r="F283" s="20"/>
    </row>
    <row r="284" spans="1:8" s="29" customFormat="1" x14ac:dyDescent="0.2">
      <c r="A284" s="40"/>
      <c r="B284" s="19"/>
      <c r="C284" s="30"/>
      <c r="D284" s="23"/>
      <c r="E284" s="30"/>
      <c r="F284" s="31"/>
      <c r="G284" s="21"/>
      <c r="H284" s="20"/>
    </row>
    <row r="285" spans="1:8" s="29" customFormat="1" x14ac:dyDescent="0.2">
      <c r="A285" s="40"/>
      <c r="B285" s="7"/>
      <c r="C285" s="23"/>
      <c r="D285" s="23"/>
      <c r="E285" s="23"/>
      <c r="F285" s="20"/>
    </row>
    <row r="286" spans="1:8" s="29" customFormat="1" x14ac:dyDescent="0.2">
      <c r="A286" s="40"/>
      <c r="B286" s="10"/>
      <c r="C286" s="20"/>
      <c r="D286" s="21"/>
      <c r="E286" s="21"/>
      <c r="F286" s="26"/>
    </row>
    <row r="287" spans="1:8" s="29" customFormat="1" x14ac:dyDescent="0.2">
      <c r="A287" s="28"/>
      <c r="B287" s="10"/>
      <c r="C287" s="20"/>
      <c r="D287" s="21"/>
      <c r="E287" s="21"/>
      <c r="F287" s="26"/>
    </row>
    <row r="288" spans="1:8" s="29" customFormat="1" x14ac:dyDescent="0.2">
      <c r="A288" s="25"/>
      <c r="B288" s="10"/>
      <c r="C288" s="20"/>
      <c r="D288" s="21"/>
      <c r="E288" s="21"/>
      <c r="F288" s="26"/>
    </row>
    <row r="289" spans="1:6" s="29" customFormat="1" x14ac:dyDescent="0.2">
      <c r="A289" s="25"/>
      <c r="B289" s="10"/>
      <c r="C289" s="20"/>
      <c r="D289" s="21"/>
      <c r="E289" s="21"/>
      <c r="F289" s="26"/>
    </row>
    <row r="290" spans="1:6" s="29" customFormat="1" x14ac:dyDescent="0.2">
      <c r="A290" s="25"/>
      <c r="B290" s="10"/>
      <c r="C290" s="20"/>
      <c r="D290" s="21"/>
      <c r="E290" s="21"/>
      <c r="F290" s="26"/>
    </row>
    <row r="291" spans="1:6" s="29" customFormat="1" x14ac:dyDescent="0.2">
      <c r="A291" s="25"/>
      <c r="B291" s="10"/>
      <c r="C291" s="20"/>
      <c r="D291" s="21"/>
      <c r="E291" s="21"/>
      <c r="F291" s="26"/>
    </row>
    <row r="292" spans="1:6" s="29" customFormat="1" x14ac:dyDescent="0.2">
      <c r="A292" s="25"/>
      <c r="B292" s="10"/>
      <c r="C292" s="20"/>
      <c r="D292" s="21"/>
      <c r="E292" s="21"/>
      <c r="F292" s="26"/>
    </row>
    <row r="293" spans="1:6" s="29" customFormat="1" x14ac:dyDescent="0.2">
      <c r="A293" s="25"/>
      <c r="B293" s="10"/>
      <c r="C293" s="20"/>
      <c r="D293" s="21"/>
      <c r="E293" s="21"/>
      <c r="F293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Naomi Hanemaaijer</dc:creator>
  <cp:lastModifiedBy>Naomi Hanemaaijer</cp:lastModifiedBy>
  <dcterms:created xsi:type="dcterms:W3CDTF">2020-01-14T13:42:58Z</dcterms:created>
  <dcterms:modified xsi:type="dcterms:W3CDTF">2020-06-09T14:37:47Z</dcterms:modified>
</cp:coreProperties>
</file>