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6275" windowHeight="7935"/>
  </bookViews>
  <sheets>
    <sheet name="Figure 3 - Source Data 1" sheetId="3" r:id="rId1"/>
  </sheets>
  <calcPr calcId="145621" concurrentCalc="0"/>
</workbook>
</file>

<file path=xl/calcChain.xml><?xml version="1.0" encoding="utf-8"?>
<calcChain xmlns="http://schemas.openxmlformats.org/spreadsheetml/2006/main">
  <c r="H16" i="3" l="1"/>
  <c r="L16" i="3"/>
  <c r="M16" i="3"/>
  <c r="N16" i="3"/>
  <c r="H17" i="3"/>
  <c r="L17" i="3"/>
  <c r="M17" i="3"/>
  <c r="N17" i="3"/>
  <c r="H18" i="3"/>
  <c r="L18" i="3"/>
  <c r="M18" i="3"/>
  <c r="N18" i="3"/>
  <c r="Q7" i="3"/>
  <c r="H13" i="3"/>
  <c r="L13" i="3"/>
  <c r="M13" i="3"/>
  <c r="N13" i="3"/>
  <c r="H14" i="3"/>
  <c r="L14" i="3"/>
  <c r="M14" i="3"/>
  <c r="N14" i="3"/>
  <c r="H15" i="3"/>
  <c r="L15" i="3"/>
  <c r="M15" i="3"/>
  <c r="N15" i="3"/>
  <c r="Q6" i="3"/>
  <c r="Q8" i="3"/>
  <c r="Q9" i="3"/>
  <c r="Q10" i="3"/>
  <c r="H28" i="3"/>
  <c r="L28" i="3"/>
  <c r="M28" i="3"/>
  <c r="N28" i="3"/>
  <c r="H29" i="3"/>
  <c r="L29" i="3"/>
  <c r="M29" i="3"/>
  <c r="N29" i="3"/>
  <c r="H30" i="3"/>
  <c r="L30" i="3"/>
  <c r="M30" i="3"/>
  <c r="N30" i="3"/>
  <c r="R7" i="3"/>
  <c r="H25" i="3"/>
  <c r="L25" i="3"/>
  <c r="M25" i="3"/>
  <c r="N25" i="3"/>
  <c r="H26" i="3"/>
  <c r="L26" i="3"/>
  <c r="M26" i="3"/>
  <c r="N26" i="3"/>
  <c r="H27" i="3"/>
  <c r="L27" i="3"/>
  <c r="M27" i="3"/>
  <c r="N27" i="3"/>
  <c r="R6" i="3"/>
  <c r="R8" i="3"/>
  <c r="R9" i="3"/>
  <c r="R10" i="3"/>
  <c r="H40" i="3"/>
  <c r="L40" i="3"/>
  <c r="M40" i="3"/>
  <c r="N40" i="3"/>
  <c r="H41" i="3"/>
  <c r="L41" i="3"/>
  <c r="M41" i="3"/>
  <c r="N41" i="3"/>
  <c r="H42" i="3"/>
  <c r="L42" i="3"/>
  <c r="M42" i="3"/>
  <c r="N42" i="3"/>
  <c r="S7" i="3"/>
  <c r="H37" i="3"/>
  <c r="L37" i="3"/>
  <c r="M37" i="3"/>
  <c r="N37" i="3"/>
  <c r="H38" i="3"/>
  <c r="L38" i="3"/>
  <c r="M38" i="3"/>
  <c r="N38" i="3"/>
  <c r="H39" i="3"/>
  <c r="L39" i="3"/>
  <c r="M39" i="3"/>
  <c r="N39" i="3"/>
  <c r="S6" i="3"/>
  <c r="S8" i="3"/>
  <c r="S9" i="3"/>
  <c r="S10" i="3"/>
  <c r="H52" i="3"/>
  <c r="L52" i="3"/>
  <c r="M52" i="3"/>
  <c r="N52" i="3"/>
  <c r="H53" i="3"/>
  <c r="L53" i="3"/>
  <c r="M53" i="3"/>
  <c r="N53" i="3"/>
  <c r="H54" i="3"/>
  <c r="L54" i="3"/>
  <c r="M54" i="3"/>
  <c r="N54" i="3"/>
  <c r="T7" i="3"/>
  <c r="H49" i="3"/>
  <c r="L49" i="3"/>
  <c r="M49" i="3"/>
  <c r="N49" i="3"/>
  <c r="H50" i="3"/>
  <c r="L50" i="3"/>
  <c r="M50" i="3"/>
  <c r="N50" i="3"/>
  <c r="H51" i="3"/>
  <c r="L51" i="3"/>
  <c r="M51" i="3"/>
  <c r="N51" i="3"/>
  <c r="T6" i="3"/>
  <c r="T8" i="3"/>
  <c r="T9" i="3"/>
  <c r="T10" i="3"/>
  <c r="Q11" i="3"/>
  <c r="L46" i="3"/>
  <c r="L47" i="3"/>
  <c r="H8" i="3"/>
  <c r="L8" i="3"/>
  <c r="M8" i="3"/>
  <c r="N8" i="3"/>
  <c r="H9" i="3"/>
  <c r="L9" i="3"/>
  <c r="M9" i="3"/>
  <c r="N9" i="3"/>
  <c r="H10" i="3"/>
  <c r="L10" i="3"/>
  <c r="M10" i="3"/>
  <c r="N10" i="3"/>
  <c r="H11" i="3"/>
  <c r="L11" i="3"/>
  <c r="M11" i="3"/>
  <c r="N11" i="3"/>
  <c r="H12" i="3"/>
  <c r="L12" i="3"/>
  <c r="M12" i="3"/>
  <c r="N12" i="3"/>
  <c r="H19" i="3"/>
  <c r="L19" i="3"/>
  <c r="M19" i="3"/>
  <c r="N19" i="3"/>
  <c r="H20" i="3"/>
  <c r="L20" i="3"/>
  <c r="M20" i="3"/>
  <c r="N20" i="3"/>
  <c r="H21" i="3"/>
  <c r="L21" i="3"/>
  <c r="M21" i="3"/>
  <c r="N21" i="3"/>
  <c r="H22" i="3"/>
  <c r="L22" i="3"/>
  <c r="M22" i="3"/>
  <c r="N22" i="3"/>
  <c r="H23" i="3"/>
  <c r="L23" i="3"/>
  <c r="M23" i="3"/>
  <c r="N23" i="3"/>
  <c r="H24" i="3"/>
  <c r="L24" i="3"/>
  <c r="M24" i="3"/>
  <c r="N24" i="3"/>
  <c r="H31" i="3"/>
  <c r="L31" i="3"/>
  <c r="M31" i="3"/>
  <c r="N31" i="3"/>
  <c r="H32" i="3"/>
  <c r="L32" i="3"/>
  <c r="M32" i="3"/>
  <c r="N32" i="3"/>
  <c r="H33" i="3"/>
  <c r="L33" i="3"/>
  <c r="M33" i="3"/>
  <c r="N33" i="3"/>
  <c r="H34" i="3"/>
  <c r="L34" i="3"/>
  <c r="M34" i="3"/>
  <c r="N34" i="3"/>
  <c r="H35" i="3"/>
  <c r="L35" i="3"/>
  <c r="M35" i="3"/>
  <c r="N35" i="3"/>
  <c r="H36" i="3"/>
  <c r="L36" i="3"/>
  <c r="M36" i="3"/>
  <c r="N36" i="3"/>
  <c r="H43" i="3"/>
  <c r="L43" i="3"/>
  <c r="M43" i="3"/>
  <c r="N43" i="3"/>
  <c r="H44" i="3"/>
  <c r="L44" i="3"/>
  <c r="M44" i="3"/>
  <c r="N44" i="3"/>
  <c r="H45" i="3"/>
  <c r="L45" i="3"/>
  <c r="M45" i="3"/>
  <c r="N45" i="3"/>
  <c r="H46" i="3"/>
  <c r="M46" i="3"/>
  <c r="N46" i="3"/>
  <c r="H47" i="3"/>
  <c r="M47" i="3"/>
  <c r="N47" i="3"/>
  <c r="H48" i="3"/>
  <c r="L48" i="3"/>
  <c r="M48" i="3"/>
  <c r="N48" i="3"/>
  <c r="H7" i="3"/>
  <c r="L7" i="3"/>
  <c r="M7" i="3"/>
  <c r="N7" i="3"/>
</calcChain>
</file>

<file path=xl/sharedStrings.xml><?xml version="1.0" encoding="utf-8"?>
<sst xmlns="http://schemas.openxmlformats.org/spreadsheetml/2006/main" count="153" uniqueCount="55">
  <si>
    <t>lrpprc</t>
  </si>
  <si>
    <t>Animal</t>
  </si>
  <si>
    <t>Clutch 1</t>
  </si>
  <si>
    <t>No RT</t>
  </si>
  <si>
    <t>WT</t>
  </si>
  <si>
    <t>1E</t>
  </si>
  <si>
    <t>1F</t>
  </si>
  <si>
    <t>1G</t>
  </si>
  <si>
    <t>1A</t>
  </si>
  <si>
    <t>1B</t>
  </si>
  <si>
    <t>1C</t>
  </si>
  <si>
    <t>Cltuch 2</t>
  </si>
  <si>
    <t>2D</t>
  </si>
  <si>
    <t>2E</t>
  </si>
  <si>
    <t>2F</t>
  </si>
  <si>
    <t>2A</t>
  </si>
  <si>
    <t>2B</t>
  </si>
  <si>
    <t>2C</t>
  </si>
  <si>
    <t>Clutch 4</t>
  </si>
  <si>
    <t>4E</t>
  </si>
  <si>
    <t>4F</t>
  </si>
  <si>
    <t>4G</t>
  </si>
  <si>
    <t>4A</t>
  </si>
  <si>
    <t>4B</t>
  </si>
  <si>
    <t>4C</t>
  </si>
  <si>
    <t>N/A</t>
  </si>
  <si>
    <t>5E</t>
  </si>
  <si>
    <t>5F</t>
  </si>
  <si>
    <t>5G</t>
  </si>
  <si>
    <t>5A</t>
  </si>
  <si>
    <t>5B</t>
  </si>
  <si>
    <t>5C</t>
  </si>
  <si>
    <t>eef1a1l1</t>
  </si>
  <si>
    <t>dCq</t>
  </si>
  <si>
    <t>Clutch 2</t>
  </si>
  <si>
    <t>Relative expression</t>
  </si>
  <si>
    <t>RNA remaining (%)</t>
  </si>
  <si>
    <t>KD efficiency (%)</t>
  </si>
  <si>
    <t>mean of KD efficiency (%)</t>
  </si>
  <si>
    <t>Experimental groups</t>
  </si>
  <si>
    <t>Avarage Cq</t>
  </si>
  <si>
    <t>Conditions</t>
  </si>
  <si>
    <t>Cq (Technical repicate 1)</t>
  </si>
  <si>
    <t>Cq (Technical repicate 2)</t>
  </si>
  <si>
    <t>Cq (Technical repicate 3)</t>
  </si>
  <si>
    <t>RFP+/DL+</t>
  </si>
  <si>
    <t>Clutch 3</t>
  </si>
  <si>
    <t>Cltuch 4</t>
  </si>
  <si>
    <t>RT</t>
  </si>
  <si>
    <t>Figure 3 - Source Data 1</t>
  </si>
  <si>
    <t xml:space="preserve">no RT; no reverse transcriptase, RT; with reverse transcriptase, DL; dark liver phenotype, Cq; quantification cycle, d; delta, KD; knockdown, N/A; not applicable </t>
  </si>
  <si>
    <r>
      <t xml:space="preserve">Source data analysing relative expression of </t>
    </r>
    <r>
      <rPr>
        <i/>
        <sz val="10"/>
        <color theme="1"/>
        <rFont val="Arial"/>
        <family val="2"/>
      </rPr>
      <t xml:space="preserve">lrpprc </t>
    </r>
    <r>
      <rPr>
        <sz val="10"/>
        <color theme="1"/>
        <rFont val="Arial"/>
        <family val="2"/>
      </rPr>
      <t xml:space="preserve">mRNA in 6 dpf-larvae with RFP expression and dark liver phenotype crossed heterozyous </t>
    </r>
    <r>
      <rPr>
        <i/>
        <sz val="10"/>
        <color theme="1"/>
        <rFont val="Arial"/>
        <family val="2"/>
      </rPr>
      <t>lrpprc</t>
    </r>
    <r>
      <rPr>
        <vertAlign val="superscript"/>
        <sz val="10"/>
        <color theme="1"/>
        <rFont val="Arial"/>
        <family val="2"/>
      </rPr>
      <t>+/</t>
    </r>
    <r>
      <rPr>
        <i/>
        <vertAlign val="superscript"/>
        <sz val="10"/>
        <color theme="1"/>
        <rFont val="Arial"/>
        <family val="2"/>
      </rPr>
      <t>gbt235</t>
    </r>
    <r>
      <rPr>
        <sz val="10"/>
        <color theme="1"/>
        <rFont val="Arial"/>
        <family val="2"/>
      </rPr>
      <t xml:space="preserve"> adults. </t>
    </r>
  </si>
  <si>
    <t>2^(-dCq)</t>
  </si>
  <si>
    <t>WT, mean of 2^(-dCq)</t>
  </si>
  <si>
    <t>RFP+/DL+, mean of 2^(-dCq)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</si>
</sst>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/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topLeftCell="C1" zoomScaleNormal="100" workbookViewId="0">
      <selection activeCell="N20" sqref="N20"/>
    </sheetView>
  </sheetViews>
  <sheetFormatPr defaultRowHeight="12.75" x14ac:dyDescent="0.2"/>
  <cols>
    <col min="1" max="2" width="9.140625" style="1"/>
    <col min="3" max="3" width="13.5703125" style="1" customWidth="1"/>
    <col min="4" max="4" width="9.140625" style="1"/>
    <col min="5" max="5" width="12.28515625" style="1" bestFit="1" customWidth="1"/>
    <col min="6" max="7" width="12.28515625" style="1" customWidth="1"/>
    <col min="8" max="8" width="9.140625" style="1"/>
    <col min="9" max="11" width="12.28515625" style="1" customWidth="1"/>
    <col min="12" max="13" width="9.140625" style="1"/>
    <col min="14" max="14" width="12.5703125" style="1" bestFit="1" customWidth="1"/>
    <col min="15" max="15" width="3.140625" style="1" customWidth="1"/>
    <col min="16" max="16" width="26.5703125" style="1" bestFit="1" customWidth="1"/>
    <col min="17" max="20" width="12.5703125" style="1" bestFit="1" customWidth="1"/>
    <col min="21" max="16384" width="9.140625" style="1"/>
  </cols>
  <sheetData>
    <row r="1" spans="1:20" x14ac:dyDescent="0.2">
      <c r="A1" s="2" t="s">
        <v>49</v>
      </c>
      <c r="B1" s="2"/>
      <c r="C1" s="2"/>
    </row>
    <row r="2" spans="1:20" ht="14.25" x14ac:dyDescent="0.2">
      <c r="A2" s="1" t="s">
        <v>51</v>
      </c>
    </row>
    <row r="3" spans="1:20" x14ac:dyDescent="0.2">
      <c r="A3" s="1" t="s">
        <v>50</v>
      </c>
    </row>
    <row r="5" spans="1:20" x14ac:dyDescent="0.2">
      <c r="A5" s="9" t="s">
        <v>41</v>
      </c>
      <c r="B5" s="9"/>
      <c r="C5" s="10" t="s">
        <v>39</v>
      </c>
      <c r="D5" s="9" t="s">
        <v>1</v>
      </c>
      <c r="E5" s="11" t="s">
        <v>0</v>
      </c>
      <c r="F5" s="11"/>
      <c r="G5" s="11"/>
      <c r="H5" s="11"/>
      <c r="I5" s="11" t="s">
        <v>32</v>
      </c>
      <c r="J5" s="11"/>
      <c r="K5" s="11"/>
      <c r="L5" s="11"/>
      <c r="M5" s="4"/>
      <c r="N5" s="4"/>
      <c r="P5" s="4"/>
      <c r="Q5" s="4" t="s">
        <v>2</v>
      </c>
      <c r="R5" s="4" t="s">
        <v>34</v>
      </c>
      <c r="S5" s="4" t="s">
        <v>46</v>
      </c>
      <c r="T5" s="4" t="s">
        <v>18</v>
      </c>
    </row>
    <row r="6" spans="1:20" ht="25.5" x14ac:dyDescent="0.2">
      <c r="A6" s="9"/>
      <c r="B6" s="9"/>
      <c r="C6" s="10"/>
      <c r="D6" s="9"/>
      <c r="E6" s="5" t="s">
        <v>42</v>
      </c>
      <c r="F6" s="5" t="s">
        <v>43</v>
      </c>
      <c r="G6" s="5" t="s">
        <v>44</v>
      </c>
      <c r="H6" s="6" t="s">
        <v>40</v>
      </c>
      <c r="I6" s="5" t="s">
        <v>42</v>
      </c>
      <c r="J6" s="5" t="s">
        <v>43</v>
      </c>
      <c r="K6" s="5" t="s">
        <v>44</v>
      </c>
      <c r="L6" s="6" t="s">
        <v>40</v>
      </c>
      <c r="M6" s="4" t="s">
        <v>33</v>
      </c>
      <c r="N6" s="4" t="s">
        <v>52</v>
      </c>
      <c r="P6" s="4" t="s">
        <v>53</v>
      </c>
      <c r="Q6" s="7">
        <f>AVERAGE(N13:N15)</f>
        <v>6.0029544367201067E-3</v>
      </c>
      <c r="R6" s="7">
        <f>AVERAGE(N25:N27)</f>
        <v>3.8208285294709953E-3</v>
      </c>
      <c r="S6" s="7">
        <f>AVERAGE(N37:N39)</f>
        <v>1.2287928275434545E-2</v>
      </c>
      <c r="T6" s="7">
        <f>AVERAGE(N49:N51)</f>
        <v>2.4017579701585797E-2</v>
      </c>
    </row>
    <row r="7" spans="1:20" x14ac:dyDescent="0.2">
      <c r="A7" s="8" t="s">
        <v>2</v>
      </c>
      <c r="B7" s="9" t="s">
        <v>3</v>
      </c>
      <c r="C7" s="9" t="s">
        <v>4</v>
      </c>
      <c r="D7" s="4" t="s">
        <v>5</v>
      </c>
      <c r="E7" s="4">
        <v>40</v>
      </c>
      <c r="F7" s="4">
        <v>40</v>
      </c>
      <c r="G7" s="4" t="s">
        <v>25</v>
      </c>
      <c r="H7" s="4">
        <f>AVERAGE(E7:F7)</f>
        <v>40</v>
      </c>
      <c r="I7" s="4">
        <v>29.11</v>
      </c>
      <c r="J7" s="4">
        <v>29.29</v>
      </c>
      <c r="K7" s="4" t="s">
        <v>25</v>
      </c>
      <c r="L7" s="4">
        <f>AVERAGE(I7:J7)</f>
        <v>29.2</v>
      </c>
      <c r="M7" s="4">
        <f>H7-L7</f>
        <v>10.8</v>
      </c>
      <c r="N7" s="7">
        <f>2^(-(M7))</f>
        <v>5.6088786865089594E-4</v>
      </c>
      <c r="P7" s="4" t="s">
        <v>54</v>
      </c>
      <c r="Q7" s="7">
        <f>AVERAGE(N16:N18)</f>
        <v>1.436002540749434E-6</v>
      </c>
      <c r="R7" s="7">
        <f>AVERAGE(N28:N30)</f>
        <v>1.8902079161290051E-6</v>
      </c>
      <c r="S7" s="7">
        <f>AVERAGE(N40:N42)</f>
        <v>2.4940917525225741E-6</v>
      </c>
      <c r="T7" s="7">
        <f>AVERAGE(N52:N54)</f>
        <v>4.9537562786488924E-6</v>
      </c>
    </row>
    <row r="8" spans="1:20" x14ac:dyDescent="0.2">
      <c r="A8" s="8"/>
      <c r="B8" s="9"/>
      <c r="C8" s="9"/>
      <c r="D8" s="4" t="s">
        <v>6</v>
      </c>
      <c r="E8" s="4">
        <v>40</v>
      </c>
      <c r="F8" s="4">
        <v>40</v>
      </c>
      <c r="G8" s="4" t="s">
        <v>25</v>
      </c>
      <c r="H8" s="4">
        <f t="shared" ref="H8:H12" si="0">AVERAGE(E8:F8)</f>
        <v>40</v>
      </c>
      <c r="I8" s="4">
        <v>29.45</v>
      </c>
      <c r="J8" s="4">
        <v>29.2</v>
      </c>
      <c r="K8" s="4" t="s">
        <v>25</v>
      </c>
      <c r="L8" s="4">
        <f t="shared" ref="L8:L12" si="1">AVERAGE(I8:J8)</f>
        <v>29.324999999999999</v>
      </c>
      <c r="M8" s="4">
        <f t="shared" ref="M8:M54" si="2">H8-L8</f>
        <v>10.675000000000001</v>
      </c>
      <c r="N8" s="7">
        <f t="shared" ref="N8:N54" si="3">2^(-(M8))</f>
        <v>6.1165255792193756E-4</v>
      </c>
      <c r="P8" s="4" t="s">
        <v>35</v>
      </c>
      <c r="Q8" s="4">
        <f>Q7/Q6</f>
        <v>2.3921596538621019E-4</v>
      </c>
      <c r="R8" s="4">
        <f t="shared" ref="R8" si="4">R7/R6</f>
        <v>4.9471152697624715E-4</v>
      </c>
      <c r="S8" s="4">
        <f>S7/S6</f>
        <v>2.0297089115572448E-4</v>
      </c>
      <c r="T8" s="4">
        <f>T7/T6</f>
        <v>2.0625543207094315E-4</v>
      </c>
    </row>
    <row r="9" spans="1:20" x14ac:dyDescent="0.2">
      <c r="A9" s="8"/>
      <c r="B9" s="9"/>
      <c r="C9" s="9"/>
      <c r="D9" s="4" t="s">
        <v>7</v>
      </c>
      <c r="E9" s="4">
        <v>40</v>
      </c>
      <c r="F9" s="4">
        <v>40</v>
      </c>
      <c r="G9" s="4" t="s">
        <v>25</v>
      </c>
      <c r="H9" s="4">
        <f t="shared" si="0"/>
        <v>40</v>
      </c>
      <c r="I9" s="4">
        <v>29.01</v>
      </c>
      <c r="J9" s="4">
        <v>29.19</v>
      </c>
      <c r="K9" s="4" t="s">
        <v>25</v>
      </c>
      <c r="L9" s="4">
        <f t="shared" si="1"/>
        <v>29.1</v>
      </c>
      <c r="M9" s="4">
        <f t="shared" si="2"/>
        <v>10.899999999999999</v>
      </c>
      <c r="N9" s="7">
        <f t="shared" si="3"/>
        <v>5.2332688600404981E-4</v>
      </c>
      <c r="P9" s="4" t="s">
        <v>36</v>
      </c>
      <c r="Q9" s="4">
        <f>100*Q8</f>
        <v>2.3921596538621019E-2</v>
      </c>
      <c r="R9" s="4">
        <f t="shared" ref="R9" si="5">100*R8</f>
        <v>4.9471152697624712E-2</v>
      </c>
      <c r="S9" s="4">
        <f>100*S8</f>
        <v>2.0297089115572448E-2</v>
      </c>
      <c r="T9" s="4">
        <f>100*T8</f>
        <v>2.0625543207094314E-2</v>
      </c>
    </row>
    <row r="10" spans="1:20" x14ac:dyDescent="0.2">
      <c r="A10" s="8"/>
      <c r="B10" s="9"/>
      <c r="C10" s="9" t="s">
        <v>45</v>
      </c>
      <c r="D10" s="4" t="s">
        <v>8</v>
      </c>
      <c r="E10" s="4">
        <v>40</v>
      </c>
      <c r="F10" s="4">
        <v>40</v>
      </c>
      <c r="G10" s="4" t="s">
        <v>25</v>
      </c>
      <c r="H10" s="4">
        <f t="shared" si="0"/>
        <v>40</v>
      </c>
      <c r="I10" s="4">
        <v>29.06</v>
      </c>
      <c r="J10" s="4">
        <v>29.75</v>
      </c>
      <c r="K10" s="4" t="s">
        <v>25</v>
      </c>
      <c r="L10" s="4">
        <f t="shared" si="1"/>
        <v>29.405000000000001</v>
      </c>
      <c r="M10" s="4">
        <f t="shared" si="2"/>
        <v>10.594999999999999</v>
      </c>
      <c r="N10" s="7">
        <f t="shared" si="3"/>
        <v>6.4652778827900342E-4</v>
      </c>
      <c r="P10" s="4" t="s">
        <v>37</v>
      </c>
      <c r="Q10" s="4">
        <f>100-Q9</f>
        <v>99.976078403461372</v>
      </c>
      <c r="R10" s="4">
        <f>100-R9</f>
        <v>99.95052884730238</v>
      </c>
      <c r="S10" s="4">
        <f t="shared" ref="S10:T10" si="6">100-S9</f>
        <v>99.979702910884427</v>
      </c>
      <c r="T10" s="4">
        <f t="shared" si="6"/>
        <v>99.979374456792911</v>
      </c>
    </row>
    <row r="11" spans="1:20" x14ac:dyDescent="0.2">
      <c r="A11" s="8"/>
      <c r="B11" s="9"/>
      <c r="C11" s="9"/>
      <c r="D11" s="4" t="s">
        <v>9</v>
      </c>
      <c r="E11" s="4">
        <v>40</v>
      </c>
      <c r="F11" s="4">
        <v>40</v>
      </c>
      <c r="G11" s="4" t="s">
        <v>25</v>
      </c>
      <c r="H11" s="4">
        <f t="shared" si="0"/>
        <v>40</v>
      </c>
      <c r="I11" s="4">
        <v>29.11</v>
      </c>
      <c r="J11" s="4">
        <v>30.21</v>
      </c>
      <c r="K11" s="4" t="s">
        <v>25</v>
      </c>
      <c r="L11" s="4">
        <f t="shared" si="1"/>
        <v>29.66</v>
      </c>
      <c r="M11" s="4">
        <f t="shared" si="2"/>
        <v>10.34</v>
      </c>
      <c r="N11" s="7">
        <f t="shared" si="3"/>
        <v>7.7152471861657976E-4</v>
      </c>
      <c r="P11" s="4" t="s">
        <v>38</v>
      </c>
      <c r="Q11" s="4">
        <f>AVERAGE(Q10:T10)</f>
        <v>99.971421154610283</v>
      </c>
      <c r="R11" s="4"/>
      <c r="S11" s="4"/>
      <c r="T11" s="4"/>
    </row>
    <row r="12" spans="1:20" x14ac:dyDescent="0.2">
      <c r="A12" s="8"/>
      <c r="B12" s="9"/>
      <c r="C12" s="9"/>
      <c r="D12" s="4" t="s">
        <v>10</v>
      </c>
      <c r="E12" s="4">
        <v>40</v>
      </c>
      <c r="F12" s="4">
        <v>40</v>
      </c>
      <c r="G12" s="4" t="s">
        <v>25</v>
      </c>
      <c r="H12" s="4">
        <f t="shared" si="0"/>
        <v>40</v>
      </c>
      <c r="I12" s="4">
        <v>28.95</v>
      </c>
      <c r="J12" s="4">
        <v>30.22</v>
      </c>
      <c r="K12" s="4" t="s">
        <v>25</v>
      </c>
      <c r="L12" s="4">
        <f t="shared" si="1"/>
        <v>29.585000000000001</v>
      </c>
      <c r="M12" s="4">
        <f t="shared" si="2"/>
        <v>10.414999999999999</v>
      </c>
      <c r="N12" s="7">
        <f t="shared" si="3"/>
        <v>7.3244091273721654E-4</v>
      </c>
    </row>
    <row r="13" spans="1:20" x14ac:dyDescent="0.2">
      <c r="A13" s="8"/>
      <c r="B13" s="9" t="s">
        <v>48</v>
      </c>
      <c r="C13" s="9" t="s">
        <v>4</v>
      </c>
      <c r="D13" s="4" t="s">
        <v>5</v>
      </c>
      <c r="E13" s="4">
        <v>28.7</v>
      </c>
      <c r="F13" s="4">
        <v>28.65</v>
      </c>
      <c r="G13" s="4">
        <v>28.89</v>
      </c>
      <c r="H13" s="4">
        <f>AVERAGE(E13:G13)</f>
        <v>28.746666666666666</v>
      </c>
      <c r="I13" s="4">
        <v>21.1</v>
      </c>
      <c r="J13" s="4">
        <v>21.07</v>
      </c>
      <c r="K13" s="4">
        <v>21.29</v>
      </c>
      <c r="L13" s="4">
        <f>AVERAGE(I13:K13)</f>
        <v>21.153333333333332</v>
      </c>
      <c r="M13" s="4">
        <f t="shared" si="2"/>
        <v>7.5933333333333337</v>
      </c>
      <c r="N13" s="7">
        <f t="shared" si="3"/>
        <v>5.1782009444786264E-3</v>
      </c>
      <c r="O13" s="3"/>
    </row>
    <row r="14" spans="1:20" x14ac:dyDescent="0.2">
      <c r="A14" s="8"/>
      <c r="B14" s="9"/>
      <c r="C14" s="9"/>
      <c r="D14" s="4" t="s">
        <v>6</v>
      </c>
      <c r="E14" s="4">
        <v>29.01</v>
      </c>
      <c r="F14" s="4">
        <v>29.04</v>
      </c>
      <c r="G14" s="4">
        <v>28.85</v>
      </c>
      <c r="H14" s="4">
        <f t="shared" ref="H14:H18" si="7">AVERAGE(E14:G14)</f>
        <v>28.966666666666669</v>
      </c>
      <c r="I14" s="4">
        <v>21.41</v>
      </c>
      <c r="J14" s="4">
        <v>21.09</v>
      </c>
      <c r="K14" s="4">
        <v>21.65</v>
      </c>
      <c r="L14" s="4">
        <f t="shared" ref="L14:L18" si="8">AVERAGE(I14:K14)</f>
        <v>21.383333333333336</v>
      </c>
      <c r="M14" s="4">
        <f t="shared" si="2"/>
        <v>7.5833333333333321</v>
      </c>
      <c r="N14" s="7">
        <f t="shared" si="3"/>
        <v>5.214218180351702E-3</v>
      </c>
      <c r="O14" s="3"/>
    </row>
    <row r="15" spans="1:20" x14ac:dyDescent="0.2">
      <c r="A15" s="8"/>
      <c r="B15" s="9"/>
      <c r="C15" s="9"/>
      <c r="D15" s="4" t="s">
        <v>7</v>
      </c>
      <c r="E15" s="4">
        <v>28.56</v>
      </c>
      <c r="F15" s="4">
        <v>28.77</v>
      </c>
      <c r="G15" s="4">
        <v>28.58</v>
      </c>
      <c r="H15" s="4">
        <f t="shared" si="7"/>
        <v>28.636666666666667</v>
      </c>
      <c r="I15" s="4">
        <v>21.55</v>
      </c>
      <c r="J15" s="4">
        <v>21.72</v>
      </c>
      <c r="K15" s="4">
        <v>21.53</v>
      </c>
      <c r="L15" s="4">
        <f t="shared" si="8"/>
        <v>21.599999999999998</v>
      </c>
      <c r="M15" s="4">
        <f t="shared" si="2"/>
        <v>7.0366666666666688</v>
      </c>
      <c r="N15" s="7">
        <f t="shared" si="3"/>
        <v>7.6164441853299935E-3</v>
      </c>
      <c r="O15" s="3"/>
    </row>
    <row r="16" spans="1:20" x14ac:dyDescent="0.2">
      <c r="A16" s="8"/>
      <c r="B16" s="9"/>
      <c r="C16" s="9" t="s">
        <v>45</v>
      </c>
      <c r="D16" s="4" t="s">
        <v>8</v>
      </c>
      <c r="E16" s="4">
        <v>40</v>
      </c>
      <c r="F16" s="4">
        <v>40</v>
      </c>
      <c r="G16" s="4">
        <v>40</v>
      </c>
      <c r="H16" s="4">
        <f t="shared" si="7"/>
        <v>40</v>
      </c>
      <c r="I16" s="4">
        <v>20.69</v>
      </c>
      <c r="J16" s="4">
        <v>20.440000000000001</v>
      </c>
      <c r="K16" s="4">
        <v>20.239999999999998</v>
      </c>
      <c r="L16" s="4">
        <f t="shared" si="8"/>
        <v>20.456666666666667</v>
      </c>
      <c r="M16" s="4">
        <f t="shared" si="2"/>
        <v>19.543333333333333</v>
      </c>
      <c r="N16" s="7">
        <f t="shared" si="3"/>
        <v>1.3087914566457557E-6</v>
      </c>
      <c r="O16" s="3"/>
    </row>
    <row r="17" spans="1:15" x14ac:dyDescent="0.2">
      <c r="A17" s="8"/>
      <c r="B17" s="9"/>
      <c r="C17" s="9"/>
      <c r="D17" s="4" t="s">
        <v>9</v>
      </c>
      <c r="E17" s="4">
        <v>40</v>
      </c>
      <c r="F17" s="4">
        <v>40</v>
      </c>
      <c r="G17" s="4">
        <v>40</v>
      </c>
      <c r="H17" s="4">
        <f t="shared" si="7"/>
        <v>40</v>
      </c>
      <c r="I17" s="4">
        <v>20.8</v>
      </c>
      <c r="J17" s="4">
        <v>21.01</v>
      </c>
      <c r="K17" s="4">
        <v>20.420000000000002</v>
      </c>
      <c r="L17" s="4">
        <f t="shared" si="8"/>
        <v>20.743333333333336</v>
      </c>
      <c r="M17" s="4">
        <f t="shared" si="2"/>
        <v>19.256666666666664</v>
      </c>
      <c r="N17" s="7">
        <f t="shared" si="3"/>
        <v>1.5964882143754045E-6</v>
      </c>
      <c r="O17" s="3"/>
    </row>
    <row r="18" spans="1:15" x14ac:dyDescent="0.2">
      <c r="A18" s="8"/>
      <c r="B18" s="9"/>
      <c r="C18" s="9"/>
      <c r="D18" s="4" t="s">
        <v>10</v>
      </c>
      <c r="E18" s="4">
        <v>40</v>
      </c>
      <c r="F18" s="4">
        <v>40</v>
      </c>
      <c r="G18" s="4">
        <v>40</v>
      </c>
      <c r="H18" s="4">
        <f t="shared" si="7"/>
        <v>40</v>
      </c>
      <c r="I18" s="4">
        <v>20.78</v>
      </c>
      <c r="J18" s="4">
        <v>20.51</v>
      </c>
      <c r="K18" s="4">
        <v>20.38</v>
      </c>
      <c r="L18" s="4">
        <f t="shared" si="8"/>
        <v>20.556666666666668</v>
      </c>
      <c r="M18" s="4">
        <f t="shared" si="2"/>
        <v>19.443333333333332</v>
      </c>
      <c r="N18" s="7">
        <f t="shared" si="3"/>
        <v>1.4027279512271416E-6</v>
      </c>
      <c r="O18" s="3"/>
    </row>
    <row r="19" spans="1:15" x14ac:dyDescent="0.2">
      <c r="A19" s="8" t="s">
        <v>11</v>
      </c>
      <c r="B19" s="9" t="s">
        <v>3</v>
      </c>
      <c r="C19" s="9" t="s">
        <v>4</v>
      </c>
      <c r="D19" s="4" t="s">
        <v>12</v>
      </c>
      <c r="E19" s="4">
        <v>39.380000000000003</v>
      </c>
      <c r="F19" s="4">
        <v>40</v>
      </c>
      <c r="G19" s="4" t="s">
        <v>25</v>
      </c>
      <c r="H19" s="4">
        <f>AVERAGE(E19:F19)</f>
        <v>39.69</v>
      </c>
      <c r="I19" s="4">
        <v>28.57</v>
      </c>
      <c r="J19" s="4">
        <v>28.72</v>
      </c>
      <c r="K19" s="4" t="s">
        <v>25</v>
      </c>
      <c r="L19" s="4">
        <f>AVERAGE(I19:J19)</f>
        <v>28.645</v>
      </c>
      <c r="M19" s="4">
        <f t="shared" si="2"/>
        <v>11.044999999999998</v>
      </c>
      <c r="N19" s="7">
        <f t="shared" si="3"/>
        <v>4.7328604342532557E-4</v>
      </c>
    </row>
    <row r="20" spans="1:15" x14ac:dyDescent="0.2">
      <c r="A20" s="8"/>
      <c r="B20" s="9"/>
      <c r="C20" s="9"/>
      <c r="D20" s="4" t="s">
        <v>13</v>
      </c>
      <c r="E20" s="4">
        <v>40</v>
      </c>
      <c r="F20" s="4">
        <v>40</v>
      </c>
      <c r="G20" s="4" t="s">
        <v>25</v>
      </c>
      <c r="H20" s="4">
        <f t="shared" ref="H20:H24" si="9">AVERAGE(E20:F20)</f>
        <v>40</v>
      </c>
      <c r="I20" s="4">
        <v>30.11</v>
      </c>
      <c r="J20" s="4">
        <v>28.87</v>
      </c>
      <c r="K20" s="4" t="s">
        <v>25</v>
      </c>
      <c r="L20" s="4">
        <f t="shared" ref="L20:L24" si="10">AVERAGE(I20:J20)</f>
        <v>29.490000000000002</v>
      </c>
      <c r="M20" s="4">
        <f t="shared" si="2"/>
        <v>10.509999999999998</v>
      </c>
      <c r="N20" s="7">
        <f t="shared" si="3"/>
        <v>6.8576409948144495E-4</v>
      </c>
    </row>
    <row r="21" spans="1:15" x14ac:dyDescent="0.2">
      <c r="A21" s="8"/>
      <c r="B21" s="9"/>
      <c r="C21" s="9"/>
      <c r="D21" s="4" t="s">
        <v>14</v>
      </c>
      <c r="E21" s="4">
        <v>40</v>
      </c>
      <c r="F21" s="4">
        <v>40</v>
      </c>
      <c r="G21" s="4" t="s">
        <v>25</v>
      </c>
      <c r="H21" s="4">
        <f t="shared" si="9"/>
        <v>40</v>
      </c>
      <c r="I21" s="4">
        <v>29.6</v>
      </c>
      <c r="J21" s="4">
        <v>33.520000000000003</v>
      </c>
      <c r="K21" s="4" t="s">
        <v>25</v>
      </c>
      <c r="L21" s="4">
        <f t="shared" si="10"/>
        <v>31.560000000000002</v>
      </c>
      <c r="M21" s="4">
        <f t="shared" si="2"/>
        <v>8.4399999999999977</v>
      </c>
      <c r="N21" s="7">
        <f t="shared" si="3"/>
        <v>2.8794320650216872E-3</v>
      </c>
    </row>
    <row r="22" spans="1:15" x14ac:dyDescent="0.2">
      <c r="A22" s="8"/>
      <c r="B22" s="9"/>
      <c r="C22" s="9" t="s">
        <v>45</v>
      </c>
      <c r="D22" s="4" t="s">
        <v>15</v>
      </c>
      <c r="E22" s="4">
        <v>40</v>
      </c>
      <c r="F22" s="4">
        <v>40</v>
      </c>
      <c r="G22" s="4" t="s">
        <v>25</v>
      </c>
      <c r="H22" s="4">
        <f t="shared" si="9"/>
        <v>40</v>
      </c>
      <c r="I22" s="4">
        <v>29.63</v>
      </c>
      <c r="J22" s="4">
        <v>29.39</v>
      </c>
      <c r="K22" s="4" t="s">
        <v>25</v>
      </c>
      <c r="L22" s="4">
        <f t="shared" si="10"/>
        <v>29.509999999999998</v>
      </c>
      <c r="M22" s="4">
        <f t="shared" si="2"/>
        <v>10.490000000000002</v>
      </c>
      <c r="N22" s="7">
        <f t="shared" si="3"/>
        <v>6.9533700956888168E-4</v>
      </c>
    </row>
    <row r="23" spans="1:15" x14ac:dyDescent="0.2">
      <c r="A23" s="8"/>
      <c r="B23" s="9"/>
      <c r="C23" s="9"/>
      <c r="D23" s="4" t="s">
        <v>16</v>
      </c>
      <c r="E23" s="4">
        <v>40</v>
      </c>
      <c r="F23" s="4">
        <v>40</v>
      </c>
      <c r="G23" s="4" t="s">
        <v>25</v>
      </c>
      <c r="H23" s="4">
        <f t="shared" si="9"/>
        <v>40</v>
      </c>
      <c r="I23" s="4">
        <v>29.16</v>
      </c>
      <c r="J23" s="4">
        <v>28.78</v>
      </c>
      <c r="K23" s="4" t="s">
        <v>25</v>
      </c>
      <c r="L23" s="4">
        <f t="shared" si="10"/>
        <v>28.97</v>
      </c>
      <c r="M23" s="4">
        <f t="shared" si="2"/>
        <v>11.030000000000001</v>
      </c>
      <c r="N23" s="7">
        <f t="shared" si="3"/>
        <v>4.7823256718111619E-4</v>
      </c>
    </row>
    <row r="24" spans="1:15" x14ac:dyDescent="0.2">
      <c r="A24" s="8"/>
      <c r="B24" s="9"/>
      <c r="C24" s="9"/>
      <c r="D24" s="4" t="s">
        <v>17</v>
      </c>
      <c r="E24" s="4">
        <v>40</v>
      </c>
      <c r="F24" s="4">
        <v>40</v>
      </c>
      <c r="G24" s="4" t="s">
        <v>25</v>
      </c>
      <c r="H24" s="4">
        <f t="shared" si="9"/>
        <v>40</v>
      </c>
      <c r="I24" s="4">
        <v>28.82</v>
      </c>
      <c r="J24" s="4">
        <v>28.98</v>
      </c>
      <c r="K24" s="4" t="s">
        <v>25</v>
      </c>
      <c r="L24" s="4">
        <f t="shared" si="10"/>
        <v>28.9</v>
      </c>
      <c r="M24" s="4">
        <f t="shared" si="2"/>
        <v>11.100000000000001</v>
      </c>
      <c r="N24" s="7">
        <f t="shared" si="3"/>
        <v>4.5558251539883131E-4</v>
      </c>
    </row>
    <row r="25" spans="1:15" x14ac:dyDescent="0.2">
      <c r="A25" s="8"/>
      <c r="B25" s="9" t="s">
        <v>48</v>
      </c>
      <c r="C25" s="9" t="s">
        <v>4</v>
      </c>
      <c r="D25" s="4" t="s">
        <v>12</v>
      </c>
      <c r="E25" s="4">
        <v>29.1</v>
      </c>
      <c r="F25" s="4">
        <v>28.89</v>
      </c>
      <c r="G25" s="4">
        <v>29.42</v>
      </c>
      <c r="H25" s="4">
        <f>AVERAGE(E25:G25)</f>
        <v>29.136666666666667</v>
      </c>
      <c r="I25" s="4">
        <v>21.44</v>
      </c>
      <c r="J25" s="4">
        <v>20.99</v>
      </c>
      <c r="K25" s="4">
        <v>20.93</v>
      </c>
      <c r="L25" s="4">
        <f>AVERAGE(I25:K25)</f>
        <v>21.12</v>
      </c>
      <c r="M25" s="4">
        <f t="shared" si="2"/>
        <v>8.0166666666666657</v>
      </c>
      <c r="N25" s="7">
        <f t="shared" si="3"/>
        <v>3.8613828920035054E-3</v>
      </c>
      <c r="O25" s="3"/>
    </row>
    <row r="26" spans="1:15" x14ac:dyDescent="0.2">
      <c r="A26" s="8"/>
      <c r="B26" s="9"/>
      <c r="C26" s="9"/>
      <c r="D26" s="4" t="s">
        <v>13</v>
      </c>
      <c r="E26" s="4">
        <v>29.83</v>
      </c>
      <c r="F26" s="4">
        <v>29.74</v>
      </c>
      <c r="G26" s="4">
        <v>30.32</v>
      </c>
      <c r="H26" s="4">
        <f t="shared" ref="H26:H30" si="11">AVERAGE(E26:G26)</f>
        <v>29.963333333333328</v>
      </c>
      <c r="I26" s="4">
        <v>21.71</v>
      </c>
      <c r="J26" s="4">
        <v>21.58</v>
      </c>
      <c r="K26" s="4">
        <v>21.69</v>
      </c>
      <c r="L26" s="4">
        <f t="shared" ref="L26:L30" si="12">AVERAGE(I26:K26)</f>
        <v>21.66</v>
      </c>
      <c r="M26" s="4">
        <f t="shared" si="2"/>
        <v>8.3033333333333275</v>
      </c>
      <c r="N26" s="7">
        <f t="shared" si="3"/>
        <v>3.1655385203513526E-3</v>
      </c>
      <c r="O26" s="3"/>
    </row>
    <row r="27" spans="1:15" x14ac:dyDescent="0.2">
      <c r="A27" s="8"/>
      <c r="B27" s="9"/>
      <c r="C27" s="9"/>
      <c r="D27" s="4" t="s">
        <v>14</v>
      </c>
      <c r="E27" s="4">
        <v>28.74</v>
      </c>
      <c r="F27" s="4">
        <v>28.97</v>
      </c>
      <c r="G27" s="4">
        <v>29.11</v>
      </c>
      <c r="H27" s="4">
        <f t="shared" si="11"/>
        <v>28.939999999999998</v>
      </c>
      <c r="I27" s="4">
        <v>20.5</v>
      </c>
      <c r="J27" s="4">
        <v>20.56</v>
      </c>
      <c r="K27" s="4">
        <v>22.31</v>
      </c>
      <c r="L27" s="4">
        <f t="shared" si="12"/>
        <v>21.123333333333335</v>
      </c>
      <c r="M27" s="4">
        <f t="shared" si="2"/>
        <v>7.8166666666666629</v>
      </c>
      <c r="N27" s="7">
        <f t="shared" si="3"/>
        <v>4.4355641760581285E-3</v>
      </c>
      <c r="O27" s="3"/>
    </row>
    <row r="28" spans="1:15" x14ac:dyDescent="0.2">
      <c r="A28" s="8"/>
      <c r="B28" s="9"/>
      <c r="C28" s="9" t="s">
        <v>45</v>
      </c>
      <c r="D28" s="4" t="s">
        <v>15</v>
      </c>
      <c r="E28" s="4">
        <v>40</v>
      </c>
      <c r="F28" s="4">
        <v>40</v>
      </c>
      <c r="G28" s="4">
        <v>40</v>
      </c>
      <c r="H28" s="4">
        <f t="shared" si="11"/>
        <v>40</v>
      </c>
      <c r="I28" s="4">
        <v>20.68</v>
      </c>
      <c r="J28" s="4">
        <v>20.57</v>
      </c>
      <c r="K28" s="4">
        <v>20.66</v>
      </c>
      <c r="L28" s="4">
        <f t="shared" si="12"/>
        <v>20.636666666666667</v>
      </c>
      <c r="M28" s="4">
        <f t="shared" si="2"/>
        <v>19.363333333333333</v>
      </c>
      <c r="N28" s="7">
        <f t="shared" si="3"/>
        <v>1.4827087504467933E-6</v>
      </c>
      <c r="O28" s="3"/>
    </row>
    <row r="29" spans="1:15" x14ac:dyDescent="0.2">
      <c r="A29" s="8"/>
      <c r="B29" s="9"/>
      <c r="C29" s="9"/>
      <c r="D29" s="4" t="s">
        <v>16</v>
      </c>
      <c r="E29" s="4">
        <v>40</v>
      </c>
      <c r="F29" s="4">
        <v>40</v>
      </c>
      <c r="G29" s="4">
        <v>40</v>
      </c>
      <c r="H29" s="4">
        <f t="shared" si="11"/>
        <v>40</v>
      </c>
      <c r="I29" s="4">
        <v>20.170000000000002</v>
      </c>
      <c r="J29" s="4">
        <v>20.010000000000002</v>
      </c>
      <c r="K29" s="4">
        <v>20.16</v>
      </c>
      <c r="L29" s="4">
        <f t="shared" si="12"/>
        <v>20.113333333333333</v>
      </c>
      <c r="M29" s="4">
        <f t="shared" si="2"/>
        <v>19.886666666666667</v>
      </c>
      <c r="N29" s="7">
        <f t="shared" si="3"/>
        <v>1.031613031463723E-6</v>
      </c>
      <c r="O29" s="3"/>
    </row>
    <row r="30" spans="1:15" x14ac:dyDescent="0.2">
      <c r="A30" s="8"/>
      <c r="B30" s="9"/>
      <c r="C30" s="9"/>
      <c r="D30" s="4" t="s">
        <v>17</v>
      </c>
      <c r="E30" s="4">
        <v>40</v>
      </c>
      <c r="F30" s="4">
        <v>40</v>
      </c>
      <c r="G30" s="4">
        <v>40</v>
      </c>
      <c r="H30" s="4">
        <f t="shared" si="11"/>
        <v>40</v>
      </c>
      <c r="I30" s="4">
        <v>21.01</v>
      </c>
      <c r="J30" s="4">
        <v>20.84</v>
      </c>
      <c r="K30" s="4">
        <v>23.33</v>
      </c>
      <c r="L30" s="4">
        <f t="shared" si="12"/>
        <v>21.72666666666667</v>
      </c>
      <c r="M30" s="4">
        <f t="shared" si="2"/>
        <v>18.27333333333333</v>
      </c>
      <c r="N30" s="7">
        <f t="shared" si="3"/>
        <v>3.1563019664764983E-6</v>
      </c>
      <c r="O30" s="3"/>
    </row>
    <row r="31" spans="1:15" x14ac:dyDescent="0.2">
      <c r="A31" s="8" t="s">
        <v>46</v>
      </c>
      <c r="B31" s="9" t="s">
        <v>3</v>
      </c>
      <c r="C31" s="9" t="s">
        <v>4</v>
      </c>
      <c r="D31" s="4" t="s">
        <v>19</v>
      </c>
      <c r="E31" s="4">
        <v>40</v>
      </c>
      <c r="F31" s="4">
        <v>40</v>
      </c>
      <c r="G31" s="4" t="s">
        <v>25</v>
      </c>
      <c r="H31" s="4">
        <f>AVERAGE(E31:F31)</f>
        <v>40</v>
      </c>
      <c r="I31" s="4">
        <v>40</v>
      </c>
      <c r="J31" s="4">
        <v>40</v>
      </c>
      <c r="K31" s="4" t="s">
        <v>25</v>
      </c>
      <c r="L31" s="4">
        <f>AVERAGE(I31:J31)</f>
        <v>40</v>
      </c>
      <c r="M31" s="4">
        <f t="shared" si="2"/>
        <v>0</v>
      </c>
      <c r="N31" s="7">
        <f t="shared" si="3"/>
        <v>1</v>
      </c>
    </row>
    <row r="32" spans="1:15" x14ac:dyDescent="0.2">
      <c r="A32" s="8"/>
      <c r="B32" s="9"/>
      <c r="C32" s="9"/>
      <c r="D32" s="4" t="s">
        <v>20</v>
      </c>
      <c r="E32" s="4">
        <v>40</v>
      </c>
      <c r="F32" s="4">
        <v>40</v>
      </c>
      <c r="G32" s="4" t="s">
        <v>25</v>
      </c>
      <c r="H32" s="4">
        <f t="shared" ref="H32:H36" si="13">AVERAGE(E32:F32)</f>
        <v>40</v>
      </c>
      <c r="I32" s="4">
        <v>40</v>
      </c>
      <c r="J32" s="4">
        <v>40</v>
      </c>
      <c r="K32" s="4" t="s">
        <v>25</v>
      </c>
      <c r="L32" s="4">
        <f t="shared" ref="L32:L36" si="14">AVERAGE(I32:J32)</f>
        <v>40</v>
      </c>
      <c r="M32" s="4">
        <f t="shared" si="2"/>
        <v>0</v>
      </c>
      <c r="N32" s="7">
        <f t="shared" si="3"/>
        <v>1</v>
      </c>
    </row>
    <row r="33" spans="1:15" x14ac:dyDescent="0.2">
      <c r="A33" s="8"/>
      <c r="B33" s="9"/>
      <c r="C33" s="9"/>
      <c r="D33" s="4" t="s">
        <v>21</v>
      </c>
      <c r="E33" s="4">
        <v>37.619999999999997</v>
      </c>
      <c r="F33" s="4">
        <v>38.69</v>
      </c>
      <c r="G33" s="4" t="s">
        <v>25</v>
      </c>
      <c r="H33" s="4">
        <f t="shared" si="13"/>
        <v>38.155000000000001</v>
      </c>
      <c r="I33" s="4">
        <v>40</v>
      </c>
      <c r="J33" s="4">
        <v>40</v>
      </c>
      <c r="K33" s="4" t="s">
        <v>25</v>
      </c>
      <c r="L33" s="4">
        <f t="shared" si="14"/>
        <v>40</v>
      </c>
      <c r="M33" s="4">
        <f t="shared" si="2"/>
        <v>-1.8449999999999989</v>
      </c>
      <c r="N33" s="7">
        <f t="shared" si="3"/>
        <v>3.5925294915357338</v>
      </c>
    </row>
    <row r="34" spans="1:15" x14ac:dyDescent="0.2">
      <c r="A34" s="8"/>
      <c r="B34" s="9"/>
      <c r="C34" s="9" t="s">
        <v>45</v>
      </c>
      <c r="D34" s="4" t="s">
        <v>22</v>
      </c>
      <c r="E34" s="4">
        <v>40</v>
      </c>
      <c r="F34" s="4">
        <v>40</v>
      </c>
      <c r="G34" s="4" t="s">
        <v>25</v>
      </c>
      <c r="H34" s="4">
        <f t="shared" si="13"/>
        <v>40</v>
      </c>
      <c r="I34" s="4">
        <v>40</v>
      </c>
      <c r="J34" s="4">
        <v>40</v>
      </c>
      <c r="K34" s="4" t="s">
        <v>25</v>
      </c>
      <c r="L34" s="4">
        <f t="shared" si="14"/>
        <v>40</v>
      </c>
      <c r="M34" s="4">
        <f t="shared" si="2"/>
        <v>0</v>
      </c>
      <c r="N34" s="7">
        <f t="shared" si="3"/>
        <v>1</v>
      </c>
    </row>
    <row r="35" spans="1:15" x14ac:dyDescent="0.2">
      <c r="A35" s="8"/>
      <c r="B35" s="9"/>
      <c r="C35" s="9"/>
      <c r="D35" s="4" t="s">
        <v>23</v>
      </c>
      <c r="E35" s="4">
        <v>40</v>
      </c>
      <c r="F35" s="4">
        <v>40</v>
      </c>
      <c r="G35" s="4" t="s">
        <v>25</v>
      </c>
      <c r="H35" s="4">
        <f t="shared" si="13"/>
        <v>40</v>
      </c>
      <c r="I35" s="4">
        <v>40</v>
      </c>
      <c r="J35" s="4">
        <v>40</v>
      </c>
      <c r="K35" s="4" t="s">
        <v>25</v>
      </c>
      <c r="L35" s="4">
        <f t="shared" si="14"/>
        <v>40</v>
      </c>
      <c r="M35" s="4">
        <f t="shared" si="2"/>
        <v>0</v>
      </c>
      <c r="N35" s="7">
        <f t="shared" si="3"/>
        <v>1</v>
      </c>
    </row>
    <row r="36" spans="1:15" x14ac:dyDescent="0.2">
      <c r="A36" s="8"/>
      <c r="B36" s="9"/>
      <c r="C36" s="9"/>
      <c r="D36" s="4" t="s">
        <v>24</v>
      </c>
      <c r="E36" s="4">
        <v>40</v>
      </c>
      <c r="F36" s="4">
        <v>34.18</v>
      </c>
      <c r="G36" s="4" t="s">
        <v>25</v>
      </c>
      <c r="H36" s="4">
        <f t="shared" si="13"/>
        <v>37.090000000000003</v>
      </c>
      <c r="I36" s="4">
        <v>36.92</v>
      </c>
      <c r="J36" s="4">
        <v>40</v>
      </c>
      <c r="K36" s="4" t="s">
        <v>25</v>
      </c>
      <c r="L36" s="4">
        <f t="shared" si="14"/>
        <v>38.46</v>
      </c>
      <c r="M36" s="4">
        <f t="shared" si="2"/>
        <v>-1.3699999999999974</v>
      </c>
      <c r="N36" s="7">
        <f t="shared" si="3"/>
        <v>2.5847056612749797</v>
      </c>
    </row>
    <row r="37" spans="1:15" x14ac:dyDescent="0.2">
      <c r="A37" s="8"/>
      <c r="B37" s="9" t="s">
        <v>48</v>
      </c>
      <c r="C37" s="9" t="s">
        <v>4</v>
      </c>
      <c r="D37" s="4" t="s">
        <v>19</v>
      </c>
      <c r="E37" s="4">
        <v>28.38</v>
      </c>
      <c r="F37" s="4">
        <v>28.24</v>
      </c>
      <c r="G37" s="4">
        <v>28.35</v>
      </c>
      <c r="H37" s="4">
        <f>AVERAGE(E37:G37)</f>
        <v>28.323333333333334</v>
      </c>
      <c r="I37" s="4">
        <v>22.44</v>
      </c>
      <c r="J37" s="4">
        <v>22.34</v>
      </c>
      <c r="K37" s="4">
        <v>22.03</v>
      </c>
      <c r="L37" s="4">
        <f>AVERAGE(I37:K37)</f>
        <v>22.27</v>
      </c>
      <c r="M37" s="4">
        <f t="shared" si="2"/>
        <v>6.0533333333333346</v>
      </c>
      <c r="N37" s="7">
        <f t="shared" si="3"/>
        <v>1.5057923724867986E-2</v>
      </c>
      <c r="O37" s="3"/>
    </row>
    <row r="38" spans="1:15" x14ac:dyDescent="0.2">
      <c r="A38" s="8"/>
      <c r="B38" s="9"/>
      <c r="C38" s="9"/>
      <c r="D38" s="4" t="s">
        <v>20</v>
      </c>
      <c r="E38" s="4">
        <v>28.13</v>
      </c>
      <c r="F38" s="4" t="s">
        <v>25</v>
      </c>
      <c r="G38" s="4">
        <v>28.16</v>
      </c>
      <c r="H38" s="4">
        <f t="shared" ref="H38:H42" si="15">AVERAGE(E38:G38)</f>
        <v>28.145</v>
      </c>
      <c r="I38" s="4">
        <v>21.34</v>
      </c>
      <c r="J38" s="4">
        <v>21.15</v>
      </c>
      <c r="K38" s="4">
        <v>21.27</v>
      </c>
      <c r="L38" s="4">
        <f t="shared" ref="L38:L42" si="16">AVERAGE(I38:K38)</f>
        <v>21.25333333333333</v>
      </c>
      <c r="M38" s="4">
        <f t="shared" si="2"/>
        <v>6.8916666666666693</v>
      </c>
      <c r="N38" s="7">
        <f t="shared" si="3"/>
        <v>8.4217358050222881E-3</v>
      </c>
      <c r="O38" s="3"/>
    </row>
    <row r="39" spans="1:15" x14ac:dyDescent="0.2">
      <c r="A39" s="8"/>
      <c r="B39" s="9"/>
      <c r="C39" s="9"/>
      <c r="D39" s="4" t="s">
        <v>21</v>
      </c>
      <c r="E39" s="4">
        <v>28.6</v>
      </c>
      <c r="F39" s="4">
        <v>28.43</v>
      </c>
      <c r="G39" s="4">
        <v>28.41</v>
      </c>
      <c r="H39" s="4">
        <f t="shared" si="15"/>
        <v>28.48</v>
      </c>
      <c r="I39" s="4">
        <v>22.14</v>
      </c>
      <c r="J39" s="4">
        <v>22.38</v>
      </c>
      <c r="K39" s="4">
        <v>22.25</v>
      </c>
      <c r="L39" s="4">
        <f t="shared" si="16"/>
        <v>22.256666666666664</v>
      </c>
      <c r="M39" s="4">
        <f t="shared" si="2"/>
        <v>6.2233333333333363</v>
      </c>
      <c r="N39" s="7">
        <f t="shared" si="3"/>
        <v>1.3384125296413356E-2</v>
      </c>
      <c r="O39" s="3"/>
    </row>
    <row r="40" spans="1:15" x14ac:dyDescent="0.2">
      <c r="A40" s="8"/>
      <c r="B40" s="9"/>
      <c r="C40" s="9" t="s">
        <v>45</v>
      </c>
      <c r="D40" s="4" t="s">
        <v>22</v>
      </c>
      <c r="E40" s="4">
        <v>40</v>
      </c>
      <c r="F40" s="4">
        <v>40</v>
      </c>
      <c r="G40" s="4">
        <v>40</v>
      </c>
      <c r="H40" s="4">
        <f t="shared" si="15"/>
        <v>40</v>
      </c>
      <c r="I40" s="4">
        <v>21.61</v>
      </c>
      <c r="J40" s="4">
        <v>21.46</v>
      </c>
      <c r="K40" s="4">
        <v>21.17</v>
      </c>
      <c r="L40" s="4">
        <f t="shared" si="16"/>
        <v>21.413333333333338</v>
      </c>
      <c r="M40" s="4">
        <f t="shared" si="2"/>
        <v>18.586666666666662</v>
      </c>
      <c r="N40" s="7">
        <f t="shared" si="3"/>
        <v>2.5401292408407592E-6</v>
      </c>
      <c r="O40" s="3"/>
    </row>
    <row r="41" spans="1:15" x14ac:dyDescent="0.2">
      <c r="A41" s="8"/>
      <c r="B41" s="9"/>
      <c r="C41" s="9"/>
      <c r="D41" s="4" t="s">
        <v>23</v>
      </c>
      <c r="E41" s="4">
        <v>40</v>
      </c>
      <c r="F41" s="4">
        <v>40</v>
      </c>
      <c r="G41" s="4">
        <v>40</v>
      </c>
      <c r="H41" s="4">
        <f t="shared" si="15"/>
        <v>40</v>
      </c>
      <c r="I41" s="4">
        <v>21.24</v>
      </c>
      <c r="J41" s="4">
        <v>21.21</v>
      </c>
      <c r="K41" s="4">
        <v>20.12</v>
      </c>
      <c r="L41" s="4">
        <f t="shared" si="16"/>
        <v>20.856666666666669</v>
      </c>
      <c r="M41" s="4">
        <f t="shared" si="2"/>
        <v>19.143333333333331</v>
      </c>
      <c r="N41" s="7">
        <f t="shared" si="3"/>
        <v>1.7269606805960571E-6</v>
      </c>
      <c r="O41" s="3"/>
    </row>
    <row r="42" spans="1:15" x14ac:dyDescent="0.2">
      <c r="A42" s="8"/>
      <c r="B42" s="9"/>
      <c r="C42" s="9"/>
      <c r="D42" s="4" t="s">
        <v>24</v>
      </c>
      <c r="E42" s="4">
        <v>40</v>
      </c>
      <c r="F42" s="4">
        <v>40</v>
      </c>
      <c r="G42" s="4">
        <v>40</v>
      </c>
      <c r="H42" s="4">
        <f t="shared" si="15"/>
        <v>40</v>
      </c>
      <c r="I42" s="4">
        <v>21.73</v>
      </c>
      <c r="J42" s="4">
        <v>21.84</v>
      </c>
      <c r="K42" s="4">
        <v>21.69</v>
      </c>
      <c r="L42" s="4">
        <f t="shared" si="16"/>
        <v>21.753333333333334</v>
      </c>
      <c r="M42" s="4">
        <f t="shared" si="2"/>
        <v>18.246666666666666</v>
      </c>
      <c r="N42" s="7">
        <f t="shared" si="3"/>
        <v>3.2151853361309067E-6</v>
      </c>
      <c r="O42" s="3"/>
    </row>
    <row r="43" spans="1:15" x14ac:dyDescent="0.2">
      <c r="A43" s="8" t="s">
        <v>47</v>
      </c>
      <c r="B43" s="9" t="s">
        <v>3</v>
      </c>
      <c r="C43" s="9" t="s">
        <v>4</v>
      </c>
      <c r="D43" s="4" t="s">
        <v>26</v>
      </c>
      <c r="E43" s="4">
        <v>40</v>
      </c>
      <c r="F43" s="4">
        <v>40</v>
      </c>
      <c r="G43" s="4" t="s">
        <v>25</v>
      </c>
      <c r="H43" s="4">
        <f>AVERAGE(E43:F43)</f>
        <v>40</v>
      </c>
      <c r="I43" s="4">
        <v>37.99</v>
      </c>
      <c r="J43" s="4">
        <v>40</v>
      </c>
      <c r="K43" s="4" t="s">
        <v>25</v>
      </c>
      <c r="L43" s="4">
        <f>AVERAGE(I43:J43)</f>
        <v>38.995000000000005</v>
      </c>
      <c r="M43" s="4">
        <f t="shared" si="2"/>
        <v>1.0049999999999955</v>
      </c>
      <c r="N43" s="7">
        <f t="shared" si="3"/>
        <v>0.49827013141393556</v>
      </c>
    </row>
    <row r="44" spans="1:15" x14ac:dyDescent="0.2">
      <c r="A44" s="8"/>
      <c r="B44" s="9"/>
      <c r="C44" s="9"/>
      <c r="D44" s="4" t="s">
        <v>27</v>
      </c>
      <c r="E44" s="4">
        <v>40</v>
      </c>
      <c r="F44" s="4">
        <v>39.5</v>
      </c>
      <c r="G44" s="4" t="s">
        <v>25</v>
      </c>
      <c r="H44" s="4">
        <f t="shared" ref="H44:H48" si="17">AVERAGE(E44:F44)</f>
        <v>39.75</v>
      </c>
      <c r="I44" s="4">
        <v>40</v>
      </c>
      <c r="J44" s="4">
        <v>38.17</v>
      </c>
      <c r="K44" s="4" t="s">
        <v>25</v>
      </c>
      <c r="L44" s="4">
        <f t="shared" ref="L44:L48" si="18">AVERAGE(I44:J44)</f>
        <v>39.085000000000001</v>
      </c>
      <c r="M44" s="4">
        <f t="shared" si="2"/>
        <v>0.66499999999999915</v>
      </c>
      <c r="N44" s="7">
        <f t="shared" si="3"/>
        <v>0.63068870441562519</v>
      </c>
    </row>
    <row r="45" spans="1:15" x14ac:dyDescent="0.2">
      <c r="A45" s="8"/>
      <c r="B45" s="9"/>
      <c r="C45" s="9"/>
      <c r="D45" s="4" t="s">
        <v>28</v>
      </c>
      <c r="E45" s="4">
        <v>39.89</v>
      </c>
      <c r="F45" s="4">
        <v>40</v>
      </c>
      <c r="G45" s="4" t="s">
        <v>25</v>
      </c>
      <c r="H45" s="4">
        <f t="shared" si="17"/>
        <v>39.945</v>
      </c>
      <c r="I45" s="4">
        <v>40</v>
      </c>
      <c r="J45" s="4">
        <v>40</v>
      </c>
      <c r="K45" s="4" t="s">
        <v>25</v>
      </c>
      <c r="L45" s="4">
        <f t="shared" si="18"/>
        <v>40</v>
      </c>
      <c r="M45" s="4">
        <f t="shared" si="2"/>
        <v>-5.4999999999999716E-2</v>
      </c>
      <c r="N45" s="7">
        <f t="shared" si="3"/>
        <v>1.0388591032976642</v>
      </c>
    </row>
    <row r="46" spans="1:15" x14ac:dyDescent="0.2">
      <c r="A46" s="8"/>
      <c r="B46" s="9"/>
      <c r="C46" s="9" t="s">
        <v>45</v>
      </c>
      <c r="D46" s="4" t="s">
        <v>29</v>
      </c>
      <c r="E46" s="4">
        <v>40</v>
      </c>
      <c r="F46" s="4">
        <v>40</v>
      </c>
      <c r="G46" s="4" t="s">
        <v>25</v>
      </c>
      <c r="H46" s="4">
        <f t="shared" si="17"/>
        <v>40</v>
      </c>
      <c r="I46" s="4">
        <v>40</v>
      </c>
      <c r="J46" s="4">
        <v>40</v>
      </c>
      <c r="K46" s="4" t="s">
        <v>25</v>
      </c>
      <c r="L46" s="4">
        <f>AVERAGE(I46:J46)</f>
        <v>40</v>
      </c>
      <c r="M46" s="4">
        <f t="shared" si="2"/>
        <v>0</v>
      </c>
      <c r="N46" s="7">
        <f t="shared" si="3"/>
        <v>1</v>
      </c>
    </row>
    <row r="47" spans="1:15" x14ac:dyDescent="0.2">
      <c r="A47" s="8"/>
      <c r="B47" s="9"/>
      <c r="C47" s="9"/>
      <c r="D47" s="4" t="s">
        <v>30</v>
      </c>
      <c r="E47" s="4">
        <v>40</v>
      </c>
      <c r="F47" s="4">
        <v>40</v>
      </c>
      <c r="G47" s="4" t="s">
        <v>25</v>
      </c>
      <c r="H47" s="4">
        <f t="shared" si="17"/>
        <v>40</v>
      </c>
      <c r="I47" s="4">
        <v>32.4</v>
      </c>
      <c r="J47" s="4">
        <v>40</v>
      </c>
      <c r="K47" s="4" t="s">
        <v>25</v>
      </c>
      <c r="L47" s="4">
        <f>AVERAGE(I47:J47)</f>
        <v>36.200000000000003</v>
      </c>
      <c r="M47" s="4">
        <f t="shared" si="2"/>
        <v>3.7999999999999972</v>
      </c>
      <c r="N47" s="7">
        <f t="shared" si="3"/>
        <v>7.1793647187314832E-2</v>
      </c>
    </row>
    <row r="48" spans="1:15" x14ac:dyDescent="0.2">
      <c r="A48" s="8"/>
      <c r="B48" s="9"/>
      <c r="C48" s="9"/>
      <c r="D48" s="4" t="s">
        <v>31</v>
      </c>
      <c r="E48" s="4">
        <v>40</v>
      </c>
      <c r="F48" s="4">
        <v>40</v>
      </c>
      <c r="G48" s="4" t="s">
        <v>25</v>
      </c>
      <c r="H48" s="4">
        <f t="shared" si="17"/>
        <v>40</v>
      </c>
      <c r="I48" s="4">
        <v>40</v>
      </c>
      <c r="J48" s="4">
        <v>40</v>
      </c>
      <c r="K48" s="4" t="s">
        <v>25</v>
      </c>
      <c r="L48" s="4">
        <f t="shared" si="18"/>
        <v>40</v>
      </c>
      <c r="M48" s="4">
        <f t="shared" si="2"/>
        <v>0</v>
      </c>
      <c r="N48" s="7">
        <f t="shared" si="3"/>
        <v>1</v>
      </c>
    </row>
    <row r="49" spans="1:15" x14ac:dyDescent="0.2">
      <c r="A49" s="8"/>
      <c r="B49" s="9" t="s">
        <v>48</v>
      </c>
      <c r="C49" s="9" t="s">
        <v>4</v>
      </c>
      <c r="D49" s="4" t="s">
        <v>26</v>
      </c>
      <c r="E49" s="4">
        <v>28.32</v>
      </c>
      <c r="F49" s="4">
        <v>28.09</v>
      </c>
      <c r="G49" s="4">
        <v>28.11</v>
      </c>
      <c r="H49" s="4">
        <f>AVERAGE(E49:G49)</f>
        <v>28.173333333333332</v>
      </c>
      <c r="I49" s="4">
        <v>23.32</v>
      </c>
      <c r="J49" s="4">
        <v>22.54</v>
      </c>
      <c r="K49" s="4">
        <v>22.63</v>
      </c>
      <c r="L49" s="4">
        <f>AVERAGE(I49:K49)</f>
        <v>22.83</v>
      </c>
      <c r="M49" s="4">
        <f t="shared" si="2"/>
        <v>5.3433333333333337</v>
      </c>
      <c r="N49" s="7">
        <f t="shared" si="3"/>
        <v>2.4631813624351174E-2</v>
      </c>
      <c r="O49" s="3"/>
    </row>
    <row r="50" spans="1:15" x14ac:dyDescent="0.2">
      <c r="A50" s="8"/>
      <c r="B50" s="9"/>
      <c r="C50" s="9"/>
      <c r="D50" s="4" t="s">
        <v>27</v>
      </c>
      <c r="E50" s="4">
        <v>27.47</v>
      </c>
      <c r="F50" s="4">
        <v>27.46</v>
      </c>
      <c r="G50" s="4">
        <v>27.87</v>
      </c>
      <c r="H50" s="4">
        <f t="shared" ref="H50:H54" si="19">AVERAGE(E50:G50)</f>
        <v>27.599999999999998</v>
      </c>
      <c r="I50" s="4">
        <v>22.41</v>
      </c>
      <c r="J50" s="4">
        <v>22.02</v>
      </c>
      <c r="K50" s="4">
        <v>22.17</v>
      </c>
      <c r="L50" s="4">
        <f t="shared" ref="L50:L54" si="20">AVERAGE(I50:K50)</f>
        <v>22.2</v>
      </c>
      <c r="M50" s="4">
        <f t="shared" si="2"/>
        <v>5.3999999999999986</v>
      </c>
      <c r="N50" s="7">
        <f t="shared" si="3"/>
        <v>2.3683071351725E-2</v>
      </c>
      <c r="O50" s="3"/>
    </row>
    <row r="51" spans="1:15" x14ac:dyDescent="0.2">
      <c r="A51" s="8"/>
      <c r="B51" s="9"/>
      <c r="C51" s="9"/>
      <c r="D51" s="4" t="s">
        <v>28</v>
      </c>
      <c r="E51" s="4">
        <v>27.67</v>
      </c>
      <c r="F51" s="4">
        <v>28.82</v>
      </c>
      <c r="G51" s="4">
        <v>28.97</v>
      </c>
      <c r="H51" s="4">
        <f t="shared" si="19"/>
        <v>28.486666666666668</v>
      </c>
      <c r="I51" s="4">
        <v>23</v>
      </c>
      <c r="J51" s="4">
        <v>23.14</v>
      </c>
      <c r="K51" s="4">
        <v>23.13</v>
      </c>
      <c r="L51" s="4">
        <f t="shared" si="20"/>
        <v>23.09</v>
      </c>
      <c r="M51" s="4">
        <f t="shared" si="2"/>
        <v>5.3966666666666683</v>
      </c>
      <c r="N51" s="7">
        <f t="shared" si="3"/>
        <v>2.3737854128681211E-2</v>
      </c>
      <c r="O51" s="3"/>
    </row>
    <row r="52" spans="1:15" x14ac:dyDescent="0.2">
      <c r="A52" s="8"/>
      <c r="B52" s="9"/>
      <c r="C52" s="9" t="s">
        <v>45</v>
      </c>
      <c r="D52" s="4" t="s">
        <v>29</v>
      </c>
      <c r="E52" s="4">
        <v>40</v>
      </c>
      <c r="F52" s="4">
        <v>39.729999999999997</v>
      </c>
      <c r="G52" s="4">
        <v>39.92</v>
      </c>
      <c r="H52" s="4">
        <f t="shared" si="19"/>
        <v>39.883333333333333</v>
      </c>
      <c r="I52" s="4">
        <v>22.35</v>
      </c>
      <c r="J52" s="4">
        <v>22.25</v>
      </c>
      <c r="K52" s="4">
        <v>22.09</v>
      </c>
      <c r="L52" s="4">
        <f t="shared" si="20"/>
        <v>22.23</v>
      </c>
      <c r="M52" s="4">
        <f t="shared" si="2"/>
        <v>17.653333333333332</v>
      </c>
      <c r="N52" s="7">
        <f t="shared" si="3"/>
        <v>4.850842156928273E-6</v>
      </c>
      <c r="O52" s="3"/>
    </row>
    <row r="53" spans="1:15" x14ac:dyDescent="0.2">
      <c r="A53" s="8"/>
      <c r="B53" s="9"/>
      <c r="C53" s="9"/>
      <c r="D53" s="4" t="s">
        <v>30</v>
      </c>
      <c r="E53" s="4">
        <v>40</v>
      </c>
      <c r="F53" s="4">
        <v>40</v>
      </c>
      <c r="G53" s="4">
        <v>40</v>
      </c>
      <c r="H53" s="4">
        <f t="shared" si="19"/>
        <v>40</v>
      </c>
      <c r="I53" s="4">
        <v>22.33</v>
      </c>
      <c r="J53" s="4">
        <v>22.41</v>
      </c>
      <c r="K53" s="4">
        <v>22.21</v>
      </c>
      <c r="L53" s="4">
        <f t="shared" si="20"/>
        <v>22.316666666666663</v>
      </c>
      <c r="M53" s="4">
        <f t="shared" si="2"/>
        <v>17.683333333333337</v>
      </c>
      <c r="N53" s="7">
        <f t="shared" si="3"/>
        <v>4.7510132688858831E-6</v>
      </c>
      <c r="O53" s="3"/>
    </row>
    <row r="54" spans="1:15" x14ac:dyDescent="0.2">
      <c r="A54" s="8"/>
      <c r="B54" s="9"/>
      <c r="C54" s="9"/>
      <c r="D54" s="4" t="s">
        <v>31</v>
      </c>
      <c r="E54" s="4">
        <v>40</v>
      </c>
      <c r="F54" s="4">
        <v>40</v>
      </c>
      <c r="G54" s="4">
        <v>40</v>
      </c>
      <c r="H54" s="4">
        <f t="shared" si="19"/>
        <v>40</v>
      </c>
      <c r="I54" s="4">
        <v>22.59</v>
      </c>
      <c r="J54" s="4">
        <v>22.46</v>
      </c>
      <c r="K54" s="4">
        <v>22.34</v>
      </c>
      <c r="L54" s="4">
        <f t="shared" si="20"/>
        <v>22.463333333333335</v>
      </c>
      <c r="M54" s="4">
        <f t="shared" si="2"/>
        <v>17.536666666666665</v>
      </c>
      <c r="N54" s="7">
        <f t="shared" si="3"/>
        <v>5.2594134101325218E-6</v>
      </c>
      <c r="O54" s="3"/>
    </row>
  </sheetData>
  <mergeCells count="33">
    <mergeCell ref="A5:B6"/>
    <mergeCell ref="C5:C6"/>
    <mergeCell ref="D5:D6"/>
    <mergeCell ref="E5:H5"/>
    <mergeCell ref="I5:L5"/>
    <mergeCell ref="A43:A54"/>
    <mergeCell ref="B43:B48"/>
    <mergeCell ref="C43:C45"/>
    <mergeCell ref="C46:C48"/>
    <mergeCell ref="B49:B54"/>
    <mergeCell ref="C49:C51"/>
    <mergeCell ref="C52:C54"/>
    <mergeCell ref="A31:A42"/>
    <mergeCell ref="B31:B36"/>
    <mergeCell ref="C31:C33"/>
    <mergeCell ref="C34:C36"/>
    <mergeCell ref="B37:B42"/>
    <mergeCell ref="C37:C39"/>
    <mergeCell ref="C40:C42"/>
    <mergeCell ref="A19:A30"/>
    <mergeCell ref="B19:B24"/>
    <mergeCell ref="C19:C21"/>
    <mergeCell ref="C22:C24"/>
    <mergeCell ref="B25:B30"/>
    <mergeCell ref="C25:C27"/>
    <mergeCell ref="C28:C30"/>
    <mergeCell ref="A7:A18"/>
    <mergeCell ref="B7:B12"/>
    <mergeCell ref="C7:C9"/>
    <mergeCell ref="C10:C12"/>
    <mergeCell ref="B13:B18"/>
    <mergeCell ref="C13:C15"/>
    <mergeCell ref="C16:C18"/>
  </mergeCells>
  <pageMargins left="0.7" right="0.7" top="0.75" bottom="0.75" header="0.3" footer="0.3"/>
  <pageSetup scale="72" orientation="landscape" verticalDpi="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3 - Source Data 1</vt:lpstr>
    </vt:vector>
  </TitlesOfParts>
  <Company>Mayo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 Wishman</dc:creator>
  <cp:lastModifiedBy>Noriko  Ichino</cp:lastModifiedBy>
  <cp:lastPrinted>2020-01-13T22:58:19Z</cp:lastPrinted>
  <dcterms:created xsi:type="dcterms:W3CDTF">2020-01-13T21:00:44Z</dcterms:created>
  <dcterms:modified xsi:type="dcterms:W3CDTF">2020-01-23T18:15:17Z</dcterms:modified>
</cp:coreProperties>
</file>