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3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activeTab="2"/>
  </bookViews>
  <sheets>
    <sheet name="Density" sheetId="4" r:id="rId1"/>
    <sheet name="Area" sheetId="1" r:id="rId2"/>
    <sheet name="Diameter" sheetId="2" r:id="rId3"/>
  </sheets>
  <calcPr calcId="152511"/>
</workbook>
</file>

<file path=xl/calcChain.xml><?xml version="1.0" encoding="utf-8"?>
<calcChain xmlns="http://schemas.openxmlformats.org/spreadsheetml/2006/main">
  <c r="B4" i="1" l="1"/>
  <c r="E5" i="1" l="1"/>
  <c r="E6" i="1"/>
  <c r="E7" i="1"/>
  <c r="E8" i="1"/>
  <c r="E9" i="1"/>
  <c r="E10" i="1"/>
  <c r="E4" i="1"/>
  <c r="F5" i="1" s="1"/>
  <c r="B5" i="1"/>
  <c r="B6" i="1"/>
  <c r="B7" i="1"/>
  <c r="C7" i="1" s="1"/>
  <c r="B8" i="1"/>
  <c r="C10" i="1" s="1"/>
  <c r="B9" i="1"/>
  <c r="B10" i="1"/>
  <c r="C5" i="1"/>
  <c r="E12" i="2"/>
  <c r="E7" i="2"/>
  <c r="B14" i="2"/>
  <c r="B10" i="2"/>
  <c r="B5" i="2"/>
  <c r="B19" i="2" l="1"/>
  <c r="B18" i="2"/>
  <c r="F7" i="1"/>
  <c r="F10" i="1"/>
  <c r="F11" i="1"/>
  <c r="F12" i="1"/>
  <c r="C12" i="1"/>
  <c r="C11" i="1"/>
  <c r="H4" i="4" l="1"/>
  <c r="I4" i="4" s="1"/>
  <c r="H5" i="4"/>
  <c r="I5" i="4" s="1"/>
  <c r="H6" i="4"/>
  <c r="I6" i="4" s="1"/>
  <c r="H7" i="4"/>
  <c r="I7" i="4" s="1"/>
  <c r="H8" i="4"/>
  <c r="I8" i="4" s="1"/>
  <c r="H9" i="4"/>
  <c r="I9" i="4" s="1"/>
  <c r="H10" i="4"/>
  <c r="I10" i="4" s="1"/>
  <c r="H11" i="4"/>
  <c r="I11" i="4" s="1"/>
  <c r="H12" i="4"/>
  <c r="I12" i="4" s="1"/>
  <c r="H13" i="4"/>
  <c r="I13" i="4" s="1"/>
  <c r="H14" i="4"/>
  <c r="I14" i="4" s="1"/>
  <c r="H15" i="4"/>
  <c r="I15" i="4" s="1"/>
  <c r="H16" i="4"/>
  <c r="I16" i="4" s="1"/>
  <c r="H17" i="4"/>
  <c r="I17" i="4" s="1"/>
  <c r="H18" i="4"/>
  <c r="I18" i="4" s="1"/>
  <c r="H19" i="4"/>
  <c r="I19" i="4" s="1"/>
  <c r="H20" i="4"/>
  <c r="I20" i="4" s="1"/>
  <c r="H21" i="4"/>
  <c r="I21" i="4" s="1"/>
  <c r="H22" i="4"/>
  <c r="I22" i="4" s="1"/>
  <c r="H3" i="4"/>
  <c r="I3" i="4" s="1"/>
  <c r="C4" i="4"/>
  <c r="D4" i="4" s="1"/>
  <c r="C5" i="4"/>
  <c r="D5" i="4" s="1"/>
  <c r="C6" i="4"/>
  <c r="D6" i="4" s="1"/>
  <c r="C7" i="4"/>
  <c r="D7" i="4" s="1"/>
  <c r="C8" i="4"/>
  <c r="D8" i="4" s="1"/>
  <c r="C9" i="4"/>
  <c r="D9" i="4" s="1"/>
  <c r="C10" i="4"/>
  <c r="D10" i="4" s="1"/>
  <c r="C11" i="4"/>
  <c r="D11" i="4" s="1"/>
  <c r="C12" i="4"/>
  <c r="D12" i="4" s="1"/>
  <c r="C13" i="4"/>
  <c r="D13" i="4" s="1"/>
  <c r="C14" i="4"/>
  <c r="D14" i="4" s="1"/>
  <c r="C15" i="4"/>
  <c r="D15" i="4" s="1"/>
  <c r="C16" i="4"/>
  <c r="D16" i="4" s="1"/>
  <c r="C17" i="4"/>
  <c r="D17" i="4" s="1"/>
  <c r="C18" i="4"/>
  <c r="D18" i="4" s="1"/>
  <c r="C19" i="4"/>
  <c r="D19" i="4" s="1"/>
  <c r="C3" i="4"/>
  <c r="D3" i="4" s="1"/>
  <c r="E19" i="4" l="1"/>
  <c r="E7" i="4"/>
  <c r="E13" i="4"/>
  <c r="J9" i="4"/>
  <c r="J22" i="4"/>
  <c r="J14" i="4"/>
  <c r="E24" i="4" l="1"/>
  <c r="J24" i="4"/>
  <c r="J23" i="4"/>
  <c r="E23" i="4"/>
  <c r="D14" i="2" l="1"/>
  <c r="E17" i="2" s="1"/>
  <c r="E19" i="2" l="1"/>
  <c r="E18" i="2"/>
</calcChain>
</file>

<file path=xl/sharedStrings.xml><?xml version="1.0" encoding="utf-8"?>
<sst xmlns="http://schemas.openxmlformats.org/spreadsheetml/2006/main" count="52" uniqueCount="17">
  <si>
    <t>DT</t>
  </si>
  <si>
    <t>average</t>
  </si>
  <si>
    <t>SEM</t>
  </si>
  <si>
    <t>Veh</t>
  </si>
  <si>
    <t>µm</t>
  </si>
  <si>
    <r>
      <t>um</t>
    </r>
    <r>
      <rPr>
        <vertAlign val="superscript"/>
        <sz val="11"/>
        <color theme="1"/>
        <rFont val="Calibri"/>
        <family val="2"/>
        <scheme val="minor"/>
      </rPr>
      <t>2</t>
    </r>
  </si>
  <si>
    <r>
      <t>Tissue area (um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)</t>
    </r>
  </si>
  <si>
    <r>
      <t>Tissue area (mm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)</t>
    </r>
  </si>
  <si>
    <r>
      <t>Vessel density (mm</t>
    </r>
    <r>
      <rPr>
        <vertAlign val="superscript"/>
        <sz val="11"/>
        <color theme="1"/>
        <rFont val="Calibri"/>
        <family val="2"/>
        <scheme val="minor"/>
      </rPr>
      <t>-2</t>
    </r>
    <r>
      <rPr>
        <sz val="11"/>
        <color theme="1"/>
        <rFont val="Calibri"/>
        <family val="2"/>
        <scheme val="minor"/>
      </rPr>
      <t>)</t>
    </r>
  </si>
  <si>
    <t>Vessel number</t>
  </si>
  <si>
    <t>Average</t>
  </si>
  <si>
    <t>STD</t>
  </si>
  <si>
    <r>
      <t>Vessel diameter (</t>
    </r>
    <r>
      <rPr>
        <sz val="11"/>
        <color theme="1"/>
        <rFont val="Calibri"/>
        <family val="2"/>
      </rPr>
      <t>µm</t>
    </r>
    <r>
      <rPr>
        <sz val="11"/>
        <color theme="1"/>
        <rFont val="Calibri"/>
        <family val="2"/>
        <scheme val="minor"/>
      </rPr>
      <t>)</t>
    </r>
  </si>
  <si>
    <t>Average of 3 mice</t>
  </si>
  <si>
    <r>
      <t>mm</t>
    </r>
    <r>
      <rPr>
        <vertAlign val="superscript"/>
        <sz val="11"/>
        <color theme="1"/>
        <rFont val="Calibri"/>
        <family val="2"/>
        <scheme val="minor"/>
      </rPr>
      <t>2</t>
    </r>
  </si>
  <si>
    <t>Vessel area</t>
  </si>
  <si>
    <r>
      <t>mm</t>
    </r>
    <r>
      <rPr>
        <vertAlign val="superscript"/>
        <sz val="11"/>
        <color theme="1"/>
        <rFont val="Calibri"/>
        <family val="2"/>
        <scheme val="minor"/>
      </rPr>
      <t>-2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</si>
</sst>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</font>
    <font>
      <vertAlign val="superscript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164" fontId="0" fillId="0" borderId="0" xfId="0" applyNumberFormat="1"/>
    <xf numFmtId="0" fontId="2" fillId="0" borderId="0" xfId="0" applyFont="1"/>
    <xf numFmtId="0" fontId="0" fillId="0" borderId="0" xfId="0" applyFont="1"/>
    <xf numFmtId="0" fontId="0" fillId="0" borderId="0" xfId="0" applyAlignment="1"/>
    <xf numFmtId="164" fontId="0" fillId="0" borderId="0" xfId="0" applyNumberFormat="1" applyAlignment="1"/>
    <xf numFmtId="0" fontId="0" fillId="0" borderId="0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3320866141732299"/>
          <c:y val="0.17171296296296301"/>
          <c:w val="0.51123578302712203"/>
          <c:h val="0.72088764946048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4472C3"/>
              </a:solidFill>
              <a:ln>
                <a:solidFill>
                  <a:sysClr val="windowText" lastClr="000000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7D56-4644-852F-0E89D993E743}"/>
              </c:ext>
            </c:extLst>
          </c:dPt>
          <c:errBars>
            <c:errBarType val="both"/>
            <c:errValType val="cust"/>
            <c:noEndCap val="0"/>
            <c:plus>
              <c:numRef>
                <c:f>Density!$D$29:$E$29</c:f>
                <c:numCache>
                  <c:formatCode>General</c:formatCode>
                  <c:ptCount val="2"/>
                  <c:pt idx="0">
                    <c:v>10.589510458074646</c:v>
                  </c:pt>
                  <c:pt idx="1">
                    <c:v>17.316713999593642</c:v>
                  </c:pt>
                </c:numCache>
              </c:numRef>
            </c:plus>
            <c:minus>
              <c:numRef>
                <c:f>Density!$D$29:$E$29</c:f>
                <c:numCache>
                  <c:formatCode>General</c:formatCode>
                  <c:ptCount val="2"/>
                  <c:pt idx="0">
                    <c:v>10.589510458074646</c:v>
                  </c:pt>
                  <c:pt idx="1">
                    <c:v>17.316713999593642</c:v>
                  </c:pt>
                </c:numCache>
              </c:numRef>
            </c:minus>
            <c:spPr>
              <a:noFill/>
              <a:ln w="12700" cap="flat" cmpd="sng" algn="ctr">
                <a:solidFill>
                  <a:sysClr val="windowText" lastClr="000000"/>
                </a:solidFill>
                <a:round/>
              </a:ln>
              <a:effectLst/>
            </c:spPr>
          </c:errBars>
          <c:cat>
            <c:strRef>
              <c:f>Density!$D$27:$E$27</c:f>
              <c:strCache>
                <c:ptCount val="2"/>
                <c:pt idx="0">
                  <c:v>Veh</c:v>
                </c:pt>
                <c:pt idx="1">
                  <c:v>DT</c:v>
                </c:pt>
              </c:strCache>
            </c:strRef>
          </c:cat>
          <c:val>
            <c:numRef>
              <c:f>Density!$D$28:$E$28</c:f>
              <c:numCache>
                <c:formatCode>General</c:formatCode>
                <c:ptCount val="2"/>
                <c:pt idx="0">
                  <c:v>192.10831010006416</c:v>
                </c:pt>
                <c:pt idx="1">
                  <c:v>121.58596916655677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7D56-4644-852F-0E89D993E7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7"/>
        <c:axId val="316132672"/>
        <c:axId val="316133064"/>
      </c:barChart>
      <c:catAx>
        <c:axId val="3161326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one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316133064"/>
        <c:crosses val="autoZero"/>
        <c:auto val="1"/>
        <c:lblAlgn val="ctr"/>
        <c:lblOffset val="100"/>
        <c:noMultiLvlLbl val="0"/>
      </c:catAx>
      <c:valAx>
        <c:axId val="316133064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noFill/>
          <a:ln w="12700"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3161326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3320866141732299"/>
          <c:y val="0.17171296296296301"/>
          <c:w val="0.51123578302712203"/>
          <c:h val="0.72088764946048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4472C3"/>
              </a:solidFill>
              <a:ln>
                <a:solidFill>
                  <a:sysClr val="windowText" lastClr="000000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7D56-4644-852F-0E89D993E743}"/>
              </c:ext>
            </c:extLst>
          </c:dPt>
          <c:errBars>
            <c:errBarType val="both"/>
            <c:errValType val="cust"/>
            <c:noEndCap val="0"/>
            <c:plus>
              <c:numRef>
                <c:f>Area!$B$16:$C$16</c:f>
                <c:numCache>
                  <c:formatCode>General</c:formatCode>
                  <c:ptCount val="2"/>
                  <c:pt idx="0">
                    <c:v>3.9183582155385039E-4</c:v>
                  </c:pt>
                  <c:pt idx="1">
                    <c:v>4.6079228260213735E-4</c:v>
                  </c:pt>
                </c:numCache>
              </c:numRef>
            </c:plus>
            <c:minus>
              <c:numRef>
                <c:f>Area!$B$16:$C$16</c:f>
                <c:numCache>
                  <c:formatCode>General</c:formatCode>
                  <c:ptCount val="2"/>
                  <c:pt idx="0">
                    <c:v>3.9183582155385039E-4</c:v>
                  </c:pt>
                  <c:pt idx="1">
                    <c:v>4.6079228260213735E-4</c:v>
                  </c:pt>
                </c:numCache>
              </c:numRef>
            </c:minus>
          </c:errBars>
          <c:cat>
            <c:strRef>
              <c:f>Area!$B$14:$C$14</c:f>
              <c:strCache>
                <c:ptCount val="2"/>
                <c:pt idx="0">
                  <c:v>Veh</c:v>
                </c:pt>
                <c:pt idx="1">
                  <c:v>DT</c:v>
                </c:pt>
              </c:strCache>
            </c:strRef>
          </c:cat>
          <c:val>
            <c:numRef>
              <c:f>Area!$B$15:$C$15</c:f>
              <c:numCache>
                <c:formatCode>General</c:formatCode>
                <c:ptCount val="2"/>
                <c:pt idx="0">
                  <c:v>3.0363139444444446E-3</c:v>
                </c:pt>
                <c:pt idx="1">
                  <c:v>5.7739522222222221E-3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7D56-4644-852F-0E89D993E7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7"/>
        <c:axId val="316133848"/>
        <c:axId val="316134240"/>
      </c:barChart>
      <c:catAx>
        <c:axId val="316133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one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316134240"/>
        <c:crosses val="autoZero"/>
        <c:auto val="1"/>
        <c:lblAlgn val="ctr"/>
        <c:lblOffset val="100"/>
        <c:noMultiLvlLbl val="0"/>
      </c:catAx>
      <c:valAx>
        <c:axId val="316134240"/>
        <c:scaling>
          <c:orientation val="minMax"/>
          <c:max val="8.0000000000000019E-3"/>
          <c:min val="0"/>
        </c:scaling>
        <c:delete val="0"/>
        <c:axPos val="l"/>
        <c:numFmt formatCode="General" sourceLinked="1"/>
        <c:majorTickMark val="in"/>
        <c:minorTickMark val="none"/>
        <c:tickLblPos val="nextTo"/>
        <c:spPr>
          <a:noFill/>
          <a:ln w="12700"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316133848"/>
        <c:crosses val="autoZero"/>
        <c:crossBetween val="between"/>
        <c:majorUnit val="2.0000000000000005E-3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3320866141732282"/>
          <c:y val="0.17171296296296296"/>
          <c:w val="0.51123578302712158"/>
          <c:h val="0.7208876494604841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FF0000"/>
              </a:solidFill>
              <a:ln>
                <a:solidFill>
                  <a:sysClr val="windowText" lastClr="000000"/>
                </a:solidFill>
              </a:ln>
              <a:effectLst/>
            </c:spPr>
          </c:dPt>
          <c:errBars>
            <c:errBarType val="both"/>
            <c:errValType val="cust"/>
            <c:noEndCap val="0"/>
            <c:plus>
              <c:numRef>
                <c:f>Diameter!$B$23:$C$23</c:f>
                <c:numCache>
                  <c:formatCode>General</c:formatCode>
                  <c:ptCount val="2"/>
                  <c:pt idx="0">
                    <c:v>1.8050130835568274</c:v>
                  </c:pt>
                  <c:pt idx="1">
                    <c:v>1.4303626719652944</c:v>
                  </c:pt>
                </c:numCache>
              </c:numRef>
            </c:plus>
            <c:minus>
              <c:numRef>
                <c:f>Diameter!$B$23:$C$23</c:f>
                <c:numCache>
                  <c:formatCode>General</c:formatCode>
                  <c:ptCount val="2"/>
                  <c:pt idx="0">
                    <c:v>1.8050130835568274</c:v>
                  </c:pt>
                  <c:pt idx="1">
                    <c:v>1.4303626719652944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Diameter!$B$21:$C$21</c:f>
              <c:strCache>
                <c:ptCount val="2"/>
                <c:pt idx="0">
                  <c:v>Veh</c:v>
                </c:pt>
                <c:pt idx="1">
                  <c:v>DT</c:v>
                </c:pt>
              </c:strCache>
            </c:strRef>
          </c:cat>
          <c:val>
            <c:numRef>
              <c:f>Diameter!$B$22:$C$22</c:f>
              <c:numCache>
                <c:formatCode>General</c:formatCode>
                <c:ptCount val="2"/>
                <c:pt idx="0">
                  <c:v>10.170362500000001</c:v>
                </c:pt>
                <c:pt idx="1">
                  <c:v>23.449167243867247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74"/>
        <c:overlap val="7"/>
        <c:axId val="315521832"/>
        <c:axId val="315522224"/>
      </c:barChart>
      <c:catAx>
        <c:axId val="315521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one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315522224"/>
        <c:crosses val="autoZero"/>
        <c:auto val="1"/>
        <c:lblAlgn val="ctr"/>
        <c:lblOffset val="100"/>
        <c:noMultiLvlLbl val="0"/>
      </c:catAx>
      <c:valAx>
        <c:axId val="315522224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3155218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738187</xdr:colOff>
      <xdr:row>27</xdr:row>
      <xdr:rowOff>61912</xdr:rowOff>
    </xdr:from>
    <xdr:to>
      <xdr:col>6</xdr:col>
      <xdr:colOff>309562</xdr:colOff>
      <xdr:row>41</xdr:row>
      <xdr:rowOff>138112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785812</xdr:colOff>
      <xdr:row>14</xdr:row>
      <xdr:rowOff>147637</xdr:rowOff>
    </xdr:from>
    <xdr:to>
      <xdr:col>4</xdr:col>
      <xdr:colOff>900112</xdr:colOff>
      <xdr:row>30</xdr:row>
      <xdr:rowOff>61912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23</xdr:row>
      <xdr:rowOff>80962</xdr:rowOff>
    </xdr:from>
    <xdr:to>
      <xdr:col>6</xdr:col>
      <xdr:colOff>257175</xdr:colOff>
      <xdr:row>37</xdr:row>
      <xdr:rowOff>157162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topLeftCell="A19" workbookViewId="0">
      <selection activeCell="C25" sqref="C25"/>
    </sheetView>
  </sheetViews>
  <sheetFormatPr defaultRowHeight="15" x14ac:dyDescent="0.25"/>
  <cols>
    <col min="1" max="5" width="18.85546875" customWidth="1"/>
    <col min="6" max="6" width="18.42578125" customWidth="1"/>
    <col min="7" max="7" width="15.7109375" customWidth="1"/>
    <col min="8" max="8" width="17.7109375" customWidth="1"/>
    <col min="9" max="9" width="17.28515625" customWidth="1"/>
  </cols>
  <sheetData>
    <row r="1" spans="1:11" x14ac:dyDescent="0.25">
      <c r="A1" s="7" t="s">
        <v>3</v>
      </c>
      <c r="B1" s="7"/>
      <c r="C1" s="7"/>
      <c r="D1" s="7"/>
      <c r="E1" s="8"/>
      <c r="F1" s="7" t="s">
        <v>0</v>
      </c>
      <c r="G1" s="7"/>
      <c r="H1" s="7"/>
      <c r="I1" s="7"/>
      <c r="J1" s="8"/>
    </row>
    <row r="2" spans="1:11" ht="17.25" x14ac:dyDescent="0.25">
      <c r="A2" t="s">
        <v>9</v>
      </c>
      <c r="B2" t="s">
        <v>6</v>
      </c>
      <c r="C2" t="s">
        <v>7</v>
      </c>
      <c r="D2" t="s">
        <v>8</v>
      </c>
      <c r="E2" t="s">
        <v>10</v>
      </c>
      <c r="F2" t="s">
        <v>9</v>
      </c>
      <c r="G2" t="s">
        <v>7</v>
      </c>
      <c r="H2" t="s">
        <v>8</v>
      </c>
      <c r="J2" t="s">
        <v>10</v>
      </c>
    </row>
    <row r="3" spans="1:11" x14ac:dyDescent="0.25">
      <c r="A3">
        <v>12</v>
      </c>
      <c r="B3">
        <v>44824.250999999997</v>
      </c>
      <c r="C3">
        <f>B3/1000000</f>
        <v>4.4824250999999996E-2</v>
      </c>
      <c r="D3">
        <f>A3/C3</f>
        <v>267.71222568783139</v>
      </c>
      <c r="F3">
        <v>7</v>
      </c>
      <c r="G3">
        <v>44824.250999999997</v>
      </c>
      <c r="H3">
        <f>G3/1000000</f>
        <v>4.4824250999999996E-2</v>
      </c>
      <c r="I3">
        <f>F3/H3</f>
        <v>156.1654649845683</v>
      </c>
    </row>
    <row r="4" spans="1:11" x14ac:dyDescent="0.25">
      <c r="A4">
        <v>9</v>
      </c>
      <c r="B4">
        <v>44824.250999999997</v>
      </c>
      <c r="C4">
        <f t="shared" ref="C4:C19" si="0">B4/1000000</f>
        <v>4.4824250999999996E-2</v>
      </c>
      <c r="D4">
        <f t="shared" ref="D4:D19" si="1">A4/C4</f>
        <v>200.78416926587354</v>
      </c>
      <c r="F4">
        <v>8</v>
      </c>
      <c r="G4">
        <v>44824.250999999997</v>
      </c>
      <c r="H4">
        <f t="shared" ref="H4:H22" si="2">G4/1000000</f>
        <v>4.4824250999999996E-2</v>
      </c>
      <c r="I4">
        <f t="shared" ref="I4:I22" si="3">F4/H4</f>
        <v>178.47481712522091</v>
      </c>
    </row>
    <row r="5" spans="1:11" x14ac:dyDescent="0.25">
      <c r="A5">
        <v>10</v>
      </c>
      <c r="B5">
        <v>44824.250999999997</v>
      </c>
      <c r="C5">
        <f t="shared" si="0"/>
        <v>4.4824250999999996E-2</v>
      </c>
      <c r="D5">
        <f t="shared" si="1"/>
        <v>223.09352140652615</v>
      </c>
      <c r="F5">
        <v>8</v>
      </c>
      <c r="G5">
        <v>44824.250999999997</v>
      </c>
      <c r="H5">
        <f t="shared" si="2"/>
        <v>4.4824250999999996E-2</v>
      </c>
      <c r="I5">
        <f t="shared" si="3"/>
        <v>178.47481712522091</v>
      </c>
      <c r="K5" s="1"/>
    </row>
    <row r="6" spans="1:11" x14ac:dyDescent="0.25">
      <c r="A6">
        <v>7</v>
      </c>
      <c r="B6">
        <v>44824.250999999997</v>
      </c>
      <c r="C6">
        <f t="shared" si="0"/>
        <v>4.4824250999999996E-2</v>
      </c>
      <c r="D6">
        <f t="shared" si="1"/>
        <v>156.1654649845683</v>
      </c>
      <c r="F6">
        <v>7</v>
      </c>
      <c r="G6">
        <v>44824.250999999997</v>
      </c>
      <c r="H6">
        <f t="shared" si="2"/>
        <v>4.4824250999999996E-2</v>
      </c>
      <c r="I6">
        <f t="shared" si="3"/>
        <v>156.1654649845683</v>
      </c>
    </row>
    <row r="7" spans="1:11" x14ac:dyDescent="0.25">
      <c r="A7">
        <v>7</v>
      </c>
      <c r="B7">
        <v>44824.250999999997</v>
      </c>
      <c r="C7">
        <f t="shared" si="0"/>
        <v>4.4824250999999996E-2</v>
      </c>
      <c r="D7">
        <f t="shared" si="1"/>
        <v>156.1654649845683</v>
      </c>
      <c r="E7">
        <f>AVERAGE(D3:D7)</f>
        <v>200.78416926587354</v>
      </c>
      <c r="F7">
        <v>10</v>
      </c>
      <c r="G7">
        <v>44824.250999999997</v>
      </c>
      <c r="H7">
        <f t="shared" si="2"/>
        <v>4.4824250999999996E-2</v>
      </c>
      <c r="I7">
        <f t="shared" si="3"/>
        <v>223.09352140652615</v>
      </c>
    </row>
    <row r="8" spans="1:11" x14ac:dyDescent="0.25">
      <c r="A8">
        <v>9</v>
      </c>
      <c r="B8">
        <v>44824.250999999997</v>
      </c>
      <c r="C8">
        <f t="shared" si="0"/>
        <v>4.4824250999999996E-2</v>
      </c>
      <c r="D8">
        <f t="shared" si="1"/>
        <v>200.78416926587354</v>
      </c>
      <c r="F8">
        <v>5</v>
      </c>
      <c r="G8">
        <v>44824.250999999997</v>
      </c>
      <c r="H8">
        <f t="shared" si="2"/>
        <v>4.4824250999999996E-2</v>
      </c>
      <c r="I8">
        <f t="shared" si="3"/>
        <v>111.54676070326308</v>
      </c>
    </row>
    <row r="9" spans="1:11" x14ac:dyDescent="0.25">
      <c r="A9">
        <v>8</v>
      </c>
      <c r="B9">
        <v>44824.250999999997</v>
      </c>
      <c r="C9">
        <f t="shared" si="0"/>
        <v>4.4824250999999996E-2</v>
      </c>
      <c r="D9">
        <f t="shared" si="1"/>
        <v>178.47481712522091</v>
      </c>
      <c r="F9">
        <v>4</v>
      </c>
      <c r="G9">
        <v>44824.250999999997</v>
      </c>
      <c r="H9">
        <f t="shared" si="2"/>
        <v>4.4824250999999996E-2</v>
      </c>
      <c r="I9">
        <f t="shared" si="3"/>
        <v>89.237408562610455</v>
      </c>
      <c r="J9">
        <f>AVERAGE(I3:I9)</f>
        <v>156.16546498456833</v>
      </c>
    </row>
    <row r="10" spans="1:11" x14ac:dyDescent="0.25">
      <c r="A10">
        <v>6</v>
      </c>
      <c r="B10">
        <v>44824.250999999997</v>
      </c>
      <c r="C10">
        <f t="shared" si="0"/>
        <v>4.4824250999999996E-2</v>
      </c>
      <c r="D10">
        <f t="shared" si="1"/>
        <v>133.8561128439157</v>
      </c>
      <c r="F10">
        <v>6</v>
      </c>
      <c r="G10">
        <v>44824.250999999997</v>
      </c>
      <c r="H10">
        <f t="shared" si="2"/>
        <v>4.4824250999999996E-2</v>
      </c>
      <c r="I10">
        <f t="shared" si="3"/>
        <v>133.8561128439157</v>
      </c>
    </row>
    <row r="11" spans="1:11" x14ac:dyDescent="0.25">
      <c r="A11">
        <v>8</v>
      </c>
      <c r="B11">
        <v>44824.250999999997</v>
      </c>
      <c r="C11">
        <f t="shared" si="0"/>
        <v>4.4824250999999996E-2</v>
      </c>
      <c r="D11">
        <f t="shared" si="1"/>
        <v>178.47481712522091</v>
      </c>
      <c r="F11">
        <v>5</v>
      </c>
      <c r="G11">
        <v>44824.250999999997</v>
      </c>
      <c r="H11">
        <f t="shared" si="2"/>
        <v>4.4824250999999996E-2</v>
      </c>
      <c r="I11">
        <f t="shared" si="3"/>
        <v>111.54676070326308</v>
      </c>
    </row>
    <row r="12" spans="1:11" x14ac:dyDescent="0.25">
      <c r="A12">
        <v>6</v>
      </c>
      <c r="B12">
        <v>44824.250999999997</v>
      </c>
      <c r="C12">
        <f t="shared" si="0"/>
        <v>4.4824250999999996E-2</v>
      </c>
      <c r="D12">
        <f t="shared" si="1"/>
        <v>133.8561128439157</v>
      </c>
      <c r="F12">
        <v>4</v>
      </c>
      <c r="G12">
        <v>44824.250999999997</v>
      </c>
      <c r="H12">
        <f t="shared" si="2"/>
        <v>4.4824250999999996E-2</v>
      </c>
      <c r="I12">
        <f t="shared" si="3"/>
        <v>89.237408562610455</v>
      </c>
    </row>
    <row r="13" spans="1:11" x14ac:dyDescent="0.25">
      <c r="A13">
        <v>9</v>
      </c>
      <c r="B13">
        <v>44824.250999999997</v>
      </c>
      <c r="C13">
        <f t="shared" si="0"/>
        <v>4.4824250999999996E-2</v>
      </c>
      <c r="D13">
        <f t="shared" si="1"/>
        <v>200.78416926587354</v>
      </c>
      <c r="E13">
        <f>AVERAGE(D8:D13)</f>
        <v>171.03836641167004</v>
      </c>
      <c r="F13">
        <v>4</v>
      </c>
      <c r="G13">
        <v>44824.250999999997</v>
      </c>
      <c r="H13">
        <f t="shared" si="2"/>
        <v>4.4824250999999996E-2</v>
      </c>
      <c r="I13">
        <f t="shared" si="3"/>
        <v>89.237408562610455</v>
      </c>
    </row>
    <row r="14" spans="1:11" x14ac:dyDescent="0.25">
      <c r="A14">
        <v>11</v>
      </c>
      <c r="B14">
        <v>44824.250999999997</v>
      </c>
      <c r="C14">
        <f t="shared" si="0"/>
        <v>4.4824250999999996E-2</v>
      </c>
      <c r="D14">
        <f t="shared" si="1"/>
        <v>245.40287354717876</v>
      </c>
      <c r="F14">
        <v>4</v>
      </c>
      <c r="G14">
        <v>44824.250999999997</v>
      </c>
      <c r="H14">
        <f t="shared" si="2"/>
        <v>4.4824250999999996E-2</v>
      </c>
      <c r="I14">
        <f t="shared" si="3"/>
        <v>89.237408562610455</v>
      </c>
      <c r="J14">
        <f>AVERAGE(I10:I14)</f>
        <v>102.62301984700203</v>
      </c>
    </row>
    <row r="15" spans="1:11" x14ac:dyDescent="0.25">
      <c r="A15">
        <v>9</v>
      </c>
      <c r="B15">
        <v>44824.250999999997</v>
      </c>
      <c r="C15">
        <f t="shared" si="0"/>
        <v>4.4824250999999996E-2</v>
      </c>
      <c r="D15">
        <f t="shared" si="1"/>
        <v>200.78416926587354</v>
      </c>
      <c r="F15">
        <v>5</v>
      </c>
      <c r="G15">
        <v>44824.250999999997</v>
      </c>
      <c r="H15">
        <f t="shared" si="2"/>
        <v>4.4824250999999996E-2</v>
      </c>
      <c r="I15">
        <f t="shared" si="3"/>
        <v>111.54676070326308</v>
      </c>
    </row>
    <row r="16" spans="1:11" x14ac:dyDescent="0.25">
      <c r="A16">
        <v>7</v>
      </c>
      <c r="B16">
        <v>44824.250999999997</v>
      </c>
      <c r="C16">
        <f t="shared" si="0"/>
        <v>4.4824250999999996E-2</v>
      </c>
      <c r="D16">
        <f t="shared" si="1"/>
        <v>156.1654649845683</v>
      </c>
      <c r="F16">
        <v>7</v>
      </c>
      <c r="G16">
        <v>44824.250999999997</v>
      </c>
      <c r="H16">
        <f t="shared" si="2"/>
        <v>4.4824250999999996E-2</v>
      </c>
      <c r="I16">
        <f t="shared" si="3"/>
        <v>156.1654649845683</v>
      </c>
    </row>
    <row r="17" spans="1:10" x14ac:dyDescent="0.25">
      <c r="A17">
        <v>10</v>
      </c>
      <c r="B17">
        <v>44824.250999999997</v>
      </c>
      <c r="C17">
        <f t="shared" si="0"/>
        <v>4.4824250999999996E-2</v>
      </c>
      <c r="D17">
        <f t="shared" si="1"/>
        <v>223.09352140652615</v>
      </c>
      <c r="F17">
        <v>6</v>
      </c>
      <c r="G17">
        <v>44824.250999999997</v>
      </c>
      <c r="H17">
        <f t="shared" si="2"/>
        <v>4.4824250999999996E-2</v>
      </c>
      <c r="I17">
        <f t="shared" si="3"/>
        <v>133.8561128439157</v>
      </c>
    </row>
    <row r="18" spans="1:10" x14ac:dyDescent="0.25">
      <c r="A18">
        <v>7</v>
      </c>
      <c r="B18">
        <v>44824.250999999997</v>
      </c>
      <c r="C18">
        <f t="shared" si="0"/>
        <v>4.4824250999999996E-2</v>
      </c>
      <c r="D18">
        <f t="shared" si="1"/>
        <v>156.1654649845683</v>
      </c>
      <c r="F18">
        <v>4</v>
      </c>
      <c r="G18">
        <v>44824.250999999997</v>
      </c>
      <c r="H18">
        <f t="shared" si="2"/>
        <v>4.4824250999999996E-2</v>
      </c>
      <c r="I18">
        <f t="shared" si="3"/>
        <v>89.237408562610455</v>
      </c>
    </row>
    <row r="19" spans="1:10" x14ac:dyDescent="0.25">
      <c r="A19">
        <v>11</v>
      </c>
      <c r="B19">
        <v>44824.250999999997</v>
      </c>
      <c r="C19">
        <f t="shared" si="0"/>
        <v>4.4824250999999996E-2</v>
      </c>
      <c r="D19">
        <f t="shared" si="1"/>
        <v>245.40287354717876</v>
      </c>
      <c r="E19">
        <f>AVERAGE(D14:D19)</f>
        <v>204.50239462264895</v>
      </c>
      <c r="F19">
        <v>2</v>
      </c>
      <c r="G19">
        <v>44824.250999999997</v>
      </c>
      <c r="H19">
        <f t="shared" si="2"/>
        <v>4.4824250999999996E-2</v>
      </c>
      <c r="I19">
        <f t="shared" si="3"/>
        <v>44.618704281305227</v>
      </c>
    </row>
    <row r="20" spans="1:10" x14ac:dyDescent="0.25">
      <c r="F20">
        <v>5</v>
      </c>
      <c r="G20">
        <v>44824.250999999997</v>
      </c>
      <c r="H20">
        <f t="shared" si="2"/>
        <v>4.4824250999999996E-2</v>
      </c>
      <c r="I20">
        <f t="shared" si="3"/>
        <v>111.54676070326308</v>
      </c>
    </row>
    <row r="21" spans="1:10" x14ac:dyDescent="0.25">
      <c r="F21">
        <v>4</v>
      </c>
      <c r="G21">
        <v>44824.250999999997</v>
      </c>
      <c r="H21">
        <f t="shared" si="2"/>
        <v>4.4824250999999996E-2</v>
      </c>
      <c r="I21">
        <f>F21/H21</f>
        <v>89.237408562610455</v>
      </c>
    </row>
    <row r="22" spans="1:10" x14ac:dyDescent="0.25">
      <c r="F22">
        <v>5</v>
      </c>
      <c r="G22">
        <v>44824.250999999997</v>
      </c>
      <c r="H22">
        <f t="shared" si="2"/>
        <v>4.4824250999999996E-2</v>
      </c>
      <c r="I22">
        <f t="shared" si="3"/>
        <v>111.54676070326308</v>
      </c>
      <c r="J22">
        <f>AVERAGE(I15:I22)</f>
        <v>105.96942266809992</v>
      </c>
    </row>
    <row r="23" spans="1:10" x14ac:dyDescent="0.25">
      <c r="D23" t="s">
        <v>13</v>
      </c>
      <c r="E23">
        <f>AVERAGE(E7,E13,E19)</f>
        <v>192.10831010006416</v>
      </c>
      <c r="I23" t="s">
        <v>13</v>
      </c>
      <c r="J23">
        <f>AVERAGE(J9,J14,J22)</f>
        <v>121.58596916655677</v>
      </c>
    </row>
    <row r="24" spans="1:10" x14ac:dyDescent="0.25">
      <c r="D24" t="s">
        <v>11</v>
      </c>
      <c r="E24">
        <f>STDEV(E7,E13,E19)/SQRT(3)</f>
        <v>10.589510458074646</v>
      </c>
      <c r="I24" t="s">
        <v>11</v>
      </c>
      <c r="J24">
        <f>STDEV(J9,J14,J22)/SQRT(3)</f>
        <v>17.316713999593642</v>
      </c>
    </row>
    <row r="27" spans="1:10" ht="17.25" x14ac:dyDescent="0.25">
      <c r="C27" t="s">
        <v>16</v>
      </c>
      <c r="D27" t="s">
        <v>3</v>
      </c>
      <c r="E27" t="s">
        <v>0</v>
      </c>
    </row>
    <row r="28" spans="1:10" x14ac:dyDescent="0.25">
      <c r="C28" t="s">
        <v>13</v>
      </c>
      <c r="D28">
        <v>192.10831010006416</v>
      </c>
      <c r="E28">
        <v>121.58596916655677</v>
      </c>
    </row>
    <row r="29" spans="1:10" x14ac:dyDescent="0.25">
      <c r="C29" t="s">
        <v>11</v>
      </c>
      <c r="D29">
        <v>10.589510458074646</v>
      </c>
      <c r="E29">
        <v>17.316713999593642</v>
      </c>
    </row>
  </sheetData>
  <mergeCells count="2">
    <mergeCell ref="A1:E1"/>
    <mergeCell ref="F1:J1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6"/>
  <sheetViews>
    <sheetView workbookViewId="0">
      <selection activeCell="C5" sqref="C5"/>
    </sheetView>
  </sheetViews>
  <sheetFormatPr defaultRowHeight="15" x14ac:dyDescent="0.25"/>
  <cols>
    <col min="1" max="5" width="16.7109375" customWidth="1"/>
    <col min="6" max="6" width="18.28515625" customWidth="1"/>
  </cols>
  <sheetData>
    <row r="1" spans="1:17" x14ac:dyDescent="0.25">
      <c r="A1" t="s">
        <v>15</v>
      </c>
      <c r="F1" s="4"/>
      <c r="G1" s="4"/>
      <c r="L1" s="4"/>
      <c r="M1" s="4"/>
      <c r="Q1" s="1"/>
    </row>
    <row r="2" spans="1:17" x14ac:dyDescent="0.25">
      <c r="A2" s="9" t="s">
        <v>3</v>
      </c>
      <c r="B2" s="10"/>
      <c r="C2" s="11"/>
      <c r="D2" s="12" t="s">
        <v>0</v>
      </c>
      <c r="E2" s="12"/>
      <c r="F2" s="12"/>
      <c r="G2" s="4"/>
      <c r="L2" s="4"/>
      <c r="M2" s="4"/>
      <c r="Q2" s="1"/>
    </row>
    <row r="3" spans="1:17" ht="17.25" x14ac:dyDescent="0.25">
      <c r="A3" t="s">
        <v>5</v>
      </c>
      <c r="B3" t="s">
        <v>14</v>
      </c>
      <c r="C3" t="s">
        <v>10</v>
      </c>
      <c r="D3" t="s">
        <v>5</v>
      </c>
      <c r="E3" t="s">
        <v>14</v>
      </c>
      <c r="F3" s="4" t="s">
        <v>10</v>
      </c>
      <c r="G3" s="4"/>
      <c r="L3" s="4"/>
      <c r="M3" s="4"/>
      <c r="Q3" s="1"/>
    </row>
    <row r="4" spans="1:17" x14ac:dyDescent="0.25">
      <c r="A4">
        <v>3004.884</v>
      </c>
      <c r="B4">
        <f t="shared" ref="B4:B10" si="0">A4/1000000</f>
        <v>3.0048840000000002E-3</v>
      </c>
      <c r="D4">
        <v>7744.1029999999992</v>
      </c>
      <c r="E4">
        <f>D4/1000000</f>
        <v>7.7441029999999996E-3</v>
      </c>
      <c r="I4" s="1"/>
      <c r="L4" s="4"/>
      <c r="M4" s="4"/>
      <c r="Q4" s="1"/>
    </row>
    <row r="5" spans="1:17" x14ac:dyDescent="0.25">
      <c r="A5">
        <v>2973.3009999999999</v>
      </c>
      <c r="B5">
        <f t="shared" si="0"/>
        <v>2.9733009999999998E-3</v>
      </c>
      <c r="C5">
        <f>AVERAGE(B4:B5)</f>
        <v>2.9890925000000002E-3</v>
      </c>
      <c r="D5">
        <v>5644.9740000000002</v>
      </c>
      <c r="E5">
        <f t="shared" ref="E5:E10" si="1">D5/1000000</f>
        <v>5.6449740000000005E-3</v>
      </c>
      <c r="F5">
        <f>AVERAGE(E4:E5)</f>
        <v>6.6945384999999996E-3</v>
      </c>
      <c r="I5" s="1"/>
      <c r="L5" s="4"/>
      <c r="M5" s="4"/>
      <c r="Q5" s="1"/>
    </row>
    <row r="6" spans="1:17" x14ac:dyDescent="0.25">
      <c r="A6">
        <v>4101.5360000000001</v>
      </c>
      <c r="B6">
        <f t="shared" si="0"/>
        <v>4.1015360000000002E-3</v>
      </c>
      <c r="D6">
        <v>4853.2660000000005</v>
      </c>
      <c r="E6">
        <f t="shared" si="1"/>
        <v>4.8532660000000002E-3</v>
      </c>
    </row>
    <row r="7" spans="1:17" x14ac:dyDescent="0.25">
      <c r="A7">
        <v>3373.2060000000001</v>
      </c>
      <c r="B7">
        <f t="shared" si="0"/>
        <v>3.3732060000000001E-3</v>
      </c>
      <c r="C7">
        <f>AVERAGE(B6:B7)</f>
        <v>3.7373710000000002E-3</v>
      </c>
      <c r="D7">
        <v>5848.3290000000006</v>
      </c>
      <c r="E7">
        <f t="shared" si="1"/>
        <v>5.8483290000000002E-3</v>
      </c>
      <c r="F7">
        <f>AVERAGE(E6:E7)</f>
        <v>5.3507975000000006E-3</v>
      </c>
    </row>
    <row r="8" spans="1:17" x14ac:dyDescent="0.25">
      <c r="A8">
        <v>3671.3880000000004</v>
      </c>
      <c r="B8">
        <f t="shared" si="0"/>
        <v>3.6713880000000003E-3</v>
      </c>
      <c r="D8">
        <v>4191.7560000000003</v>
      </c>
      <c r="E8">
        <f t="shared" si="1"/>
        <v>4.1917560000000005E-3</v>
      </c>
    </row>
    <row r="9" spans="1:17" x14ac:dyDescent="0.25">
      <c r="A9">
        <v>2486.4110000000001</v>
      </c>
      <c r="B9">
        <f t="shared" si="0"/>
        <v>2.486411E-3</v>
      </c>
      <c r="D9">
        <v>7295.3420000000006</v>
      </c>
      <c r="E9">
        <f t="shared" si="1"/>
        <v>7.2953420000000007E-3</v>
      </c>
    </row>
    <row r="10" spans="1:17" x14ac:dyDescent="0.25">
      <c r="A10">
        <v>989.63600000000008</v>
      </c>
      <c r="B10">
        <f t="shared" si="0"/>
        <v>9.8963600000000012E-4</v>
      </c>
      <c r="C10">
        <f>AVERAGE(B8:B10)</f>
        <v>2.3824783333333335E-3</v>
      </c>
      <c r="D10">
        <v>4342.4639999999999</v>
      </c>
      <c r="E10">
        <f t="shared" si="1"/>
        <v>4.3424639999999999E-3</v>
      </c>
      <c r="F10">
        <f>AVERAGE(E8:E10)</f>
        <v>5.276520666666667E-3</v>
      </c>
    </row>
    <row r="11" spans="1:17" x14ac:dyDescent="0.25">
      <c r="B11" t="s">
        <v>13</v>
      </c>
      <c r="C11">
        <f>AVERAGE(C5,C7,C10)</f>
        <v>3.0363139444444446E-3</v>
      </c>
      <c r="E11" t="s">
        <v>13</v>
      </c>
      <c r="F11">
        <f>AVERAGE(F5,F7,F10)</f>
        <v>5.7739522222222221E-3</v>
      </c>
    </row>
    <row r="12" spans="1:17" x14ac:dyDescent="0.25">
      <c r="B12" t="s">
        <v>11</v>
      </c>
      <c r="C12">
        <f>STDEV(C5,C7,C10)/SQRT(3)</f>
        <v>3.9183582155385039E-4</v>
      </c>
      <c r="E12" t="s">
        <v>11</v>
      </c>
      <c r="F12">
        <f>STDEV(F5,F7,F10)/SQRT(3)</f>
        <v>4.6079228260213735E-4</v>
      </c>
    </row>
    <row r="14" spans="1:17" ht="17.25" x14ac:dyDescent="0.25">
      <c r="A14" t="s">
        <v>14</v>
      </c>
      <c r="B14" t="s">
        <v>3</v>
      </c>
      <c r="C14" t="s">
        <v>0</v>
      </c>
    </row>
    <row r="15" spans="1:17" x14ac:dyDescent="0.25">
      <c r="A15" t="s">
        <v>1</v>
      </c>
      <c r="B15">
        <v>3.0363139444444446E-3</v>
      </c>
      <c r="C15">
        <v>5.7739522222222221E-3</v>
      </c>
    </row>
    <row r="16" spans="1:17" x14ac:dyDescent="0.25">
      <c r="A16" t="s">
        <v>2</v>
      </c>
      <c r="B16">
        <v>3.9183582155385039E-4</v>
      </c>
      <c r="C16">
        <v>4.6079228260213735E-4</v>
      </c>
    </row>
  </sheetData>
  <mergeCells count="2">
    <mergeCell ref="A2:C2"/>
    <mergeCell ref="D2:F2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tabSelected="1" workbookViewId="0">
      <selection activeCell="C2" sqref="C2"/>
    </sheetView>
  </sheetViews>
  <sheetFormatPr defaultRowHeight="15" x14ac:dyDescent="0.25"/>
  <cols>
    <col min="4" max="5" width="12.5703125" bestFit="1" customWidth="1"/>
  </cols>
  <sheetData>
    <row r="1" spans="1:5" x14ac:dyDescent="0.25">
      <c r="A1" s="13" t="s">
        <v>12</v>
      </c>
      <c r="B1" s="13"/>
      <c r="C1" s="13"/>
      <c r="D1" s="13"/>
      <c r="E1" s="13"/>
    </row>
    <row r="2" spans="1:5" x14ac:dyDescent="0.25">
      <c r="A2" s="5" t="s">
        <v>3</v>
      </c>
      <c r="B2" t="s">
        <v>10</v>
      </c>
      <c r="D2" s="5" t="s">
        <v>0</v>
      </c>
      <c r="E2" t="s">
        <v>10</v>
      </c>
    </row>
    <row r="3" spans="1:5" x14ac:dyDescent="0.25">
      <c r="A3" s="2">
        <v>7.7336666666666671</v>
      </c>
      <c r="B3" s="2"/>
      <c r="C3" s="6"/>
      <c r="D3" s="2">
        <v>26.954999999999995</v>
      </c>
    </row>
    <row r="4" spans="1:5" x14ac:dyDescent="0.25">
      <c r="A4" s="2">
        <v>9.2006666666666668</v>
      </c>
      <c r="B4" s="2"/>
      <c r="C4" s="6"/>
      <c r="D4" s="2">
        <v>25.6724</v>
      </c>
    </row>
    <row r="5" spans="1:5" x14ac:dyDescent="0.25">
      <c r="A5" s="2">
        <v>7.2026666666666657</v>
      </c>
      <c r="B5" s="2">
        <f>AVERAGE(A3:A6)</f>
        <v>8.478625000000001</v>
      </c>
      <c r="C5" s="6"/>
      <c r="D5" s="2">
        <v>12.597142857142856</v>
      </c>
    </row>
    <row r="6" spans="1:5" x14ac:dyDescent="0.25">
      <c r="A6" s="2">
        <v>9.7774999999999999</v>
      </c>
      <c r="B6" s="2"/>
      <c r="C6" s="6"/>
      <c r="D6" s="2">
        <v>18.547000000000001</v>
      </c>
    </row>
    <row r="7" spans="1:5" x14ac:dyDescent="0.25">
      <c r="A7" s="2">
        <v>13.520600000000002</v>
      </c>
      <c r="B7" s="2"/>
      <c r="C7" s="6"/>
      <c r="D7" s="2">
        <v>20.217500000000001</v>
      </c>
      <c r="E7" s="2">
        <f>AVERAGE(D3:D7)</f>
        <v>20.797808571428568</v>
      </c>
    </row>
    <row r="8" spans="1:5" x14ac:dyDescent="0.25">
      <c r="A8" s="2">
        <v>13.1905</v>
      </c>
      <c r="B8" s="2"/>
      <c r="C8" s="6"/>
      <c r="D8" s="2">
        <v>21.178142857142859</v>
      </c>
    </row>
    <row r="9" spans="1:5" x14ac:dyDescent="0.25">
      <c r="A9" s="2">
        <v>13.124166666666667</v>
      </c>
      <c r="B9" s="2"/>
      <c r="C9" s="6"/>
      <c r="D9" s="2">
        <v>23.248333333333335</v>
      </c>
    </row>
    <row r="10" spans="1:5" x14ac:dyDescent="0.25">
      <c r="A10" s="2">
        <v>15.277000000000001</v>
      </c>
      <c r="B10" s="2">
        <f>AVERAGE(A7:A10)</f>
        <v>13.778066666666668</v>
      </c>
      <c r="C10" s="6"/>
      <c r="D10" s="2">
        <v>30.969800000000003</v>
      </c>
    </row>
    <row r="11" spans="1:5" x14ac:dyDescent="0.25">
      <c r="A11" s="2">
        <v>10.567</v>
      </c>
      <c r="B11" s="2"/>
      <c r="C11" s="6"/>
      <c r="D11" s="2">
        <v>27.602</v>
      </c>
    </row>
    <row r="12" spans="1:5" x14ac:dyDescent="0.25">
      <c r="A12" s="2">
        <v>9.1957500000000003</v>
      </c>
      <c r="B12" s="2"/>
      <c r="C12" s="6"/>
      <c r="D12" s="2">
        <v>16.224250000000001</v>
      </c>
      <c r="E12" s="2">
        <f>AVERAGE(D8:D12)</f>
        <v>23.844505238095241</v>
      </c>
    </row>
    <row r="13" spans="1:5" x14ac:dyDescent="0.25">
      <c r="A13" s="2">
        <v>5.7833333333333341</v>
      </c>
      <c r="B13" s="2"/>
      <c r="C13" s="6"/>
      <c r="D13" s="2">
        <v>26.60125</v>
      </c>
    </row>
    <row r="14" spans="1:5" x14ac:dyDescent="0.25">
      <c r="A14" s="2">
        <v>7.4714999999999998</v>
      </c>
      <c r="B14" s="2">
        <f>AVERAGE(A11:A14)</f>
        <v>8.2543958333333336</v>
      </c>
      <c r="C14" s="6"/>
      <c r="D14" s="2">
        <f>AVERAGE(D3:D13)</f>
        <v>22.710256277056278</v>
      </c>
    </row>
    <row r="15" spans="1:5" x14ac:dyDescent="0.25">
      <c r="A15" s="2"/>
      <c r="C15" s="6"/>
      <c r="D15" s="2">
        <v>26.895833333333332</v>
      </c>
    </row>
    <row r="16" spans="1:5" x14ac:dyDescent="0.25">
      <c r="A16" s="2"/>
      <c r="C16" s="6"/>
      <c r="D16" s="2">
        <v>30.802</v>
      </c>
    </row>
    <row r="17" spans="1:5" x14ac:dyDescent="0.25">
      <c r="A17" s="2"/>
      <c r="C17" s="6"/>
      <c r="D17" s="2">
        <v>21.5166</v>
      </c>
      <c r="E17" s="2">
        <f>AVERAGE(D13:D17)</f>
        <v>25.705187922077926</v>
      </c>
    </row>
    <row r="18" spans="1:5" x14ac:dyDescent="0.25">
      <c r="A18" t="s">
        <v>13</v>
      </c>
      <c r="B18" s="2">
        <f>AVERAGE(B5,B10,B14)</f>
        <v>10.170362500000001</v>
      </c>
      <c r="D18" t="s">
        <v>13</v>
      </c>
      <c r="E18" s="2">
        <f>AVERAGE(E7,E12,E17)</f>
        <v>23.449167243867247</v>
      </c>
    </row>
    <row r="19" spans="1:5" x14ac:dyDescent="0.25">
      <c r="A19" t="s">
        <v>11</v>
      </c>
      <c r="B19" s="2">
        <f>STDEV(B5,B10,B14)/SQRT(3)</f>
        <v>1.8050130835568274</v>
      </c>
      <c r="D19" t="s">
        <v>11</v>
      </c>
      <c r="E19" s="2">
        <f>STDEV(E7,E12,E17)/SQRT(3)</f>
        <v>1.4303626719652944</v>
      </c>
    </row>
    <row r="21" spans="1:5" x14ac:dyDescent="0.25">
      <c r="A21" s="3" t="s">
        <v>4</v>
      </c>
      <c r="B21" t="s">
        <v>3</v>
      </c>
      <c r="C21" t="s">
        <v>0</v>
      </c>
    </row>
    <row r="22" spans="1:5" x14ac:dyDescent="0.25">
      <c r="A22" t="s">
        <v>1</v>
      </c>
      <c r="B22">
        <v>10.170362500000001</v>
      </c>
      <c r="C22">
        <v>23.449167243867247</v>
      </c>
    </row>
    <row r="23" spans="1:5" x14ac:dyDescent="0.25">
      <c r="A23" t="s">
        <v>2</v>
      </c>
      <c r="B23">
        <v>1.8050130835568274</v>
      </c>
      <c r="C23">
        <v>1.4303626719652944</v>
      </c>
    </row>
  </sheetData>
  <mergeCells count="1">
    <mergeCell ref="A1:E1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Density</vt:lpstr>
      <vt:lpstr>Area</vt:lpstr>
      <vt:lpstr>Diameter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2020-05-02T16:27:28Z</dcterms:modified>
</cp:coreProperties>
</file>