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hD\Data\Data Analysis\David\"/>
    </mc:Choice>
  </mc:AlternateContent>
  <bookViews>
    <workbookView xWindow="0" yWindow="0" windowWidth="19200" windowHeight="6470"/>
  </bookViews>
  <sheets>
    <sheet name="Volume Calculations" sheetId="1" r:id="rId1"/>
    <sheet name="SA Calculation" sheetId="2" r:id="rId2"/>
    <sheet name="Interorganelle distance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J33" i="1"/>
  <c r="K33" i="1"/>
  <c r="H33" i="1"/>
  <c r="H24" i="1" l="1"/>
  <c r="H25" i="1"/>
  <c r="H26" i="1"/>
  <c r="H27" i="1"/>
  <c r="H28" i="1"/>
  <c r="H29" i="1"/>
  <c r="H30" i="1"/>
  <c r="H31" i="1"/>
  <c r="H32" i="1"/>
  <c r="H23" i="1"/>
  <c r="B26" i="1"/>
  <c r="B27" i="1"/>
  <c r="B28" i="1"/>
  <c r="B29" i="1"/>
  <c r="B30" i="1"/>
  <c r="B31" i="1"/>
  <c r="B32" i="1"/>
  <c r="B33" i="1"/>
  <c r="B34" i="1"/>
  <c r="B35" i="1"/>
  <c r="B36" i="1"/>
  <c r="B24" i="1"/>
  <c r="B25" i="1"/>
  <c r="B23" i="1"/>
  <c r="H9" i="1" l="1"/>
  <c r="I9" i="1"/>
  <c r="B5" i="1"/>
  <c r="C5" i="1"/>
  <c r="D5" i="1"/>
  <c r="B6" i="1"/>
</calcChain>
</file>

<file path=xl/sharedStrings.xml><?xml version="1.0" encoding="utf-8"?>
<sst xmlns="http://schemas.openxmlformats.org/spreadsheetml/2006/main" count="224" uniqueCount="104">
  <si>
    <t>Old
vacuoles</t>
  </si>
  <si>
    <t>Old 
nuclei</t>
  </si>
  <si>
    <t>Best-fit values</t>
  </si>
  <si>
    <t>Slope</t>
  </si>
  <si>
    <t>Y-intercept</t>
  </si>
  <si>
    <t>X-intercept</t>
  </si>
  <si>
    <t>1/slope</t>
  </si>
  <si>
    <t>Std. Error</t>
  </si>
  <si>
    <t>95% Confidence Intervals</t>
  </si>
  <si>
    <t>-0.4766 to 2.286</t>
  </si>
  <si>
    <t>-0.1331 to 0.3588</t>
  </si>
  <si>
    <t>-2364038 to 4333880</t>
  </si>
  <si>
    <t>150807 to 1363223</t>
  </si>
  <si>
    <t>-infinity to 1111679</t>
  </si>
  <si>
    <t>-infinity to -438528</t>
  </si>
  <si>
    <t>Goodness of Fit</t>
  </si>
  <si>
    <t>R squared</t>
  </si>
  <si>
    <t>Sy.x</t>
  </si>
  <si>
    <t>Is slope significantly non-zero?</t>
  </si>
  <si>
    <t>F</t>
  </si>
  <si>
    <t>DFn, DFd</t>
  </si>
  <si>
    <t>1, 11</t>
  </si>
  <si>
    <t>1, 8</t>
  </si>
  <si>
    <t>P value</t>
  </si>
  <si>
    <t>Deviation from zero?</t>
  </si>
  <si>
    <t>Not Significant</t>
  </si>
  <si>
    <t>Equation</t>
  </si>
  <si>
    <t>Y = 0.9045*X + 984921</t>
  </si>
  <si>
    <t>Y = 0.1128*X + 757015</t>
  </si>
  <si>
    <t>Young Cells</t>
  </si>
  <si>
    <t>Old Cells</t>
  </si>
  <si>
    <t>0.02387 to 0.5789</t>
  </si>
  <si>
    <t>0.08128 to 0.4934</t>
  </si>
  <si>
    <t>-600255 to 1024384</t>
  </si>
  <si>
    <t>-320382 to 849324</t>
  </si>
  <si>
    <t>-41305700 to 1077305</t>
  </si>
  <si>
    <t>-9922727 to 683762</t>
  </si>
  <si>
    <t>Significant</t>
  </si>
  <si>
    <t>Y = 0.3014*X + 212065</t>
  </si>
  <si>
    <t>Y = 0.2874*X + 264471</t>
  </si>
  <si>
    <t>Data for Figure 4D</t>
  </si>
  <si>
    <t>Young 
nuclei</t>
  </si>
  <si>
    <t>Young 
vacuoles</t>
  </si>
  <si>
    <t>old_1</t>
  </si>
  <si>
    <t>old_2</t>
  </si>
  <si>
    <t>old_3</t>
  </si>
  <si>
    <t>old_4</t>
  </si>
  <si>
    <t>old_5</t>
  </si>
  <si>
    <t>old_6</t>
  </si>
  <si>
    <t>old_7</t>
  </si>
  <si>
    <t>old_8</t>
  </si>
  <si>
    <t>old_9</t>
  </si>
  <si>
    <t>old_10</t>
  </si>
  <si>
    <t>old_11</t>
  </si>
  <si>
    <t>old_12</t>
  </si>
  <si>
    <t>old_13</t>
  </si>
  <si>
    <t>old_14</t>
  </si>
  <si>
    <t>young_1</t>
  </si>
  <si>
    <t>young_2</t>
  </si>
  <si>
    <t>young_3</t>
  </si>
  <si>
    <t>young_4</t>
  </si>
  <si>
    <t>young_5</t>
  </si>
  <si>
    <t>young_6</t>
  </si>
  <si>
    <t>young_7</t>
  </si>
  <si>
    <t>young_8</t>
  </si>
  <si>
    <t>young_9</t>
  </si>
  <si>
    <t>young_10</t>
  </si>
  <si>
    <t>Table Analyzed</t>
  </si>
  <si>
    <t>Old cell</t>
  </si>
  <si>
    <t>vs.</t>
  </si>
  <si>
    <t>Young cell</t>
  </si>
  <si>
    <t>Kolmogorov-Smirnov test</t>
  </si>
  <si>
    <t>&lt;0.0001</t>
  </si>
  <si>
    <t>Exact or approximate P value?</t>
  </si>
  <si>
    <t>Approximate</t>
  </si>
  <si>
    <t>P value summary</t>
  </si>
  <si>
    <t>****</t>
  </si>
  <si>
    <t>Significantly different (P &lt; 0.05)?</t>
  </si>
  <si>
    <t>Yes</t>
  </si>
  <si>
    <t>Kolmogorov-Smirnov D</t>
  </si>
  <si>
    <t>Surface Area</t>
  </si>
  <si>
    <t>Vacuoles</t>
  </si>
  <si>
    <t>Nucleus</t>
  </si>
  <si>
    <t>Plasma Membrane</t>
  </si>
  <si>
    <t>% Volume</t>
  </si>
  <si>
    <t>Random (Young) cells</t>
  </si>
  <si>
    <t>Old cells</t>
  </si>
  <si>
    <t>Young cells</t>
  </si>
  <si>
    <t>Data for Figure 4C</t>
  </si>
  <si>
    <t>Data for Figure 4E, F</t>
  </si>
  <si>
    <t>Cytosol</t>
  </si>
  <si>
    <t>intraorganelle distance (nm)</t>
  </si>
  <si>
    <t>Bold values are cells presented in Figure 4E</t>
  </si>
  <si>
    <t>bold are values boxed in figure 4D</t>
  </si>
  <si>
    <t>bold are values boxed in figure 4C</t>
  </si>
  <si>
    <t>Column A (all old cells)</t>
  </si>
  <si>
    <t>Column B (all young cells)</t>
  </si>
  <si>
    <t>Lipid droplets</t>
  </si>
  <si>
    <r>
      <t>Plasma membrane (nm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 xml:space="preserve">) </t>
    </r>
  </si>
  <si>
    <r>
      <t xml:space="preserve"> Vacuoles (nm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</si>
  <si>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t xml:space="preserve">  </t>
  </si>
  <si>
    <r>
      <t>Nuclei (nm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</si>
  <si>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r>
      <t>Lipid droplets (nm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>)</t>
    </r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</si>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</sst>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4" fillId="0" borderId="3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5" xfId="0" applyFont="1" applyBorder="1"/>
    <xf numFmtId="0" fontId="7" fillId="0" borderId="8" xfId="0" applyFont="1" applyBorder="1"/>
    <xf numFmtId="0" fontId="2" fillId="0" borderId="0" xfId="0" applyFont="1" applyBorder="1" applyAlignment="1">
      <alignment horizontal="left" wrapText="1"/>
    </xf>
    <xf numFmtId="11" fontId="7" fillId="0" borderId="0" xfId="0" applyNumberFormat="1" applyFont="1"/>
    <xf numFmtId="0" fontId="7" fillId="0" borderId="0" xfId="0" applyFont="1" applyBorder="1"/>
    <xf numFmtId="11" fontId="7" fillId="0" borderId="0" xfId="0" applyNumberFormat="1" applyFont="1" applyBorder="1"/>
    <xf numFmtId="11" fontId="7" fillId="0" borderId="6" xfId="0" applyNumberFormat="1" applyFont="1" applyBorder="1"/>
    <xf numFmtId="11" fontId="7" fillId="0" borderId="5" xfId="0" applyNumberFormat="1" applyFont="1" applyBorder="1"/>
    <xf numFmtId="0" fontId="7" fillId="0" borderId="2" xfId="0" applyFont="1" applyBorder="1"/>
    <xf numFmtId="0" fontId="11" fillId="0" borderId="2" xfId="0" applyFont="1" applyBorder="1"/>
    <xf numFmtId="0" fontId="7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0" xfId="0" applyFont="1"/>
    <xf numFmtId="11" fontId="11" fillId="0" borderId="5" xfId="0" applyNumberFormat="1" applyFont="1" applyBorder="1"/>
    <xf numFmtId="0" fontId="7" fillId="0" borderId="10" xfId="0" applyFont="1" applyBorder="1"/>
    <xf numFmtId="0" fontId="11" fillId="0" borderId="0" xfId="0" applyFont="1" applyBorder="1" applyAlignment="1">
      <alignment horizontal="center"/>
    </xf>
    <xf numFmtId="11" fontId="7" fillId="0" borderId="7" xfId="0" applyNumberFormat="1" applyFont="1" applyBorder="1"/>
    <xf numFmtId="0" fontId="7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2" fontId="7" fillId="0" borderId="5" xfId="0" applyNumberFormat="1" applyFont="1" applyBorder="1"/>
    <xf numFmtId="2" fontId="11" fillId="0" borderId="5" xfId="0" applyNumberFormat="1" applyFont="1" applyBorder="1"/>
    <xf numFmtId="11" fontId="12" fillId="0" borderId="5" xfId="0" applyNumberFormat="1" applyFont="1" applyBorder="1"/>
    <xf numFmtId="11" fontId="13" fillId="0" borderId="5" xfId="0" applyNumberFormat="1" applyFont="1" applyBorder="1"/>
    <xf numFmtId="0" fontId="0" fillId="0" borderId="5" xfId="0" applyBorder="1"/>
    <xf numFmtId="0" fontId="5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7" fillId="0" borderId="4" xfId="0" applyFont="1" applyBorder="1" applyAlignment="1"/>
    <xf numFmtId="11" fontId="12" fillId="0" borderId="7" xfId="0" applyNumberFormat="1" applyFont="1" applyBorder="1"/>
    <xf numFmtId="0" fontId="7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7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5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1" xfId="0" applyFont="1" applyBorder="1"/>
    <xf numFmtId="0" fontId="0" fillId="0" borderId="0" xfId="0" applyFont="1"/>
    <xf numFmtId="0" fontId="12" fillId="0" borderId="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1" xfId="0" applyFont="1" applyBorder="1"/>
    <xf numFmtId="0" fontId="13" fillId="0" borderId="3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7" fillId="0" borderId="7" xfId="0" applyFont="1" applyBorder="1"/>
    <xf numFmtId="11" fontId="11" fillId="0" borderId="7" xfId="0" applyNumberFormat="1" applyFont="1" applyBorder="1"/>
    <xf numFmtId="0" fontId="11" fillId="0" borderId="12" xfId="0" applyFont="1" applyBorder="1" applyAlignment="1">
      <alignment horizontal="center"/>
    </xf>
    <xf numFmtId="0" fontId="7" fillId="0" borderId="3" xfId="0" applyFont="1" applyBorder="1"/>
    <xf numFmtId="11" fontId="11" fillId="0" borderId="3" xfId="0" applyNumberFormat="1" applyFont="1" applyBorder="1"/>
    <xf numFmtId="11" fontId="7" fillId="0" borderId="3" xfId="0" applyNumberFormat="1" applyFont="1" applyBorder="1"/>
    <xf numFmtId="0" fontId="11" fillId="0" borderId="0" xfId="0" applyFont="1" applyAlignment="1">
      <alignment wrapText="1"/>
    </xf>
    <xf numFmtId="0" fontId="0" fillId="0" borderId="7" xfId="0" applyBorder="1"/>
    <xf numFmtId="0" fontId="2" fillId="0" borderId="13" xfId="0" applyFont="1" applyBorder="1" applyAlignment="1">
      <alignment wrapText="1"/>
    </xf>
    <xf numFmtId="0" fontId="7" fillId="0" borderId="5" xfId="0" applyFont="1" applyFill="1" applyBorder="1"/>
    <xf numFmtId="0" fontId="5" fillId="0" borderId="0" xfId="0" applyFont="1" applyBorder="1" applyAlignment="1"/>
    <xf numFmtId="2" fontId="7" fillId="0" borderId="7" xfId="0" applyNumberFormat="1" applyFont="1" applyBorder="1"/>
    <xf numFmtId="2" fontId="11" fillId="0" borderId="7" xfId="0" applyNumberFormat="1" applyFont="1" applyBorder="1"/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2" fontId="0" fillId="0" borderId="0" xfId="0" applyNumberFormat="1"/>
    <xf numFmtId="2" fontId="0" fillId="0" borderId="0" xfId="0" applyNumberFormat="1" applyBorder="1"/>
    <xf numFmtId="0" fontId="7" fillId="0" borderId="3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164" fontId="7" fillId="0" borderId="0" xfId="0" applyNumberFormat="1" applyFont="1" applyFill="1" applyBorder="1"/>
    <xf numFmtId="0" fontId="7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O38" sqref="O38"/>
    </sheetView>
  </sheetViews>
  <sheetFormatPr defaultRowHeight="14.5" x14ac:dyDescent="0.35"/>
  <cols>
    <col min="2" max="2" width="13.453125" customWidth="1"/>
    <col min="3" max="3" width="15.26953125" bestFit="1" customWidth="1"/>
    <col min="4" max="4" width="15.453125" customWidth="1"/>
    <col min="5" max="5" width="13.453125" bestFit="1" customWidth="1"/>
    <col min="6" max="6" width="10" customWidth="1"/>
    <col min="7" max="7" width="14" customWidth="1"/>
    <col min="8" max="8" width="13.81640625" customWidth="1"/>
    <col min="9" max="9" width="20.1796875" customWidth="1"/>
    <col min="10" max="10" width="13.7265625" bestFit="1" customWidth="1"/>
    <col min="11" max="11" width="13.453125" bestFit="1" customWidth="1"/>
  </cols>
  <sheetData>
    <row r="1" spans="1:13" ht="18.5" x14ac:dyDescent="0.45">
      <c r="B1" s="39" t="s">
        <v>88</v>
      </c>
      <c r="C1" s="48"/>
      <c r="D1" s="39" t="s">
        <v>94</v>
      </c>
    </row>
    <row r="3" spans="1:13" ht="18" thickBot="1" x14ac:dyDescent="0.4">
      <c r="B3" s="81" t="s">
        <v>30</v>
      </c>
      <c r="C3" s="81"/>
      <c r="D3" s="81"/>
      <c r="E3" s="81"/>
      <c r="F3" s="7"/>
      <c r="H3" s="81" t="s">
        <v>29</v>
      </c>
      <c r="I3" s="81"/>
      <c r="J3" s="81"/>
      <c r="K3" s="81"/>
      <c r="L3" s="69"/>
      <c r="M3" s="69"/>
    </row>
    <row r="4" spans="1:13" ht="48.5" x14ac:dyDescent="0.35">
      <c r="B4" s="73" t="s">
        <v>98</v>
      </c>
      <c r="C4" s="15" t="s">
        <v>99</v>
      </c>
      <c r="D4" s="15" t="s">
        <v>101</v>
      </c>
      <c r="E4" s="67" t="s">
        <v>102</v>
      </c>
      <c r="F4" s="65"/>
      <c r="H4" s="72" t="s">
        <v>98</v>
      </c>
      <c r="I4" s="15" t="s">
        <v>99</v>
      </c>
      <c r="J4" s="15" t="s">
        <v>101</v>
      </c>
      <c r="K4" s="67" t="s">
        <v>102</v>
      </c>
      <c r="L4" s="15"/>
      <c r="M4" s="15"/>
    </row>
    <row r="5" spans="1:13" ht="15.5" x14ac:dyDescent="0.35">
      <c r="A5" s="23" t="s">
        <v>43</v>
      </c>
      <c r="B5" s="20">
        <f>8.87*10^8</f>
        <v>886999999.99999988</v>
      </c>
      <c r="C5" s="20">
        <f>1.46*10^8</f>
        <v>146000000</v>
      </c>
      <c r="D5" s="29">
        <f>1.35*10^8</f>
        <v>135000000</v>
      </c>
      <c r="E5" s="20">
        <v>51100000</v>
      </c>
      <c r="F5" s="16"/>
      <c r="G5" s="23" t="s">
        <v>57</v>
      </c>
      <c r="H5" s="20">
        <v>1330000000</v>
      </c>
      <c r="I5" s="20">
        <v>267000000</v>
      </c>
      <c r="J5" s="29">
        <v>192000000</v>
      </c>
      <c r="K5" s="36"/>
      <c r="L5" s="4"/>
      <c r="M5" s="4"/>
    </row>
    <row r="6" spans="1:13" x14ac:dyDescent="0.35">
      <c r="A6" s="23" t="s">
        <v>44</v>
      </c>
      <c r="B6" s="20">
        <f>3.09*10^8</f>
        <v>309000000</v>
      </c>
      <c r="C6" s="20">
        <v>75000000</v>
      </c>
      <c r="D6" s="29"/>
      <c r="E6" s="20">
        <v>8279999.9999999991</v>
      </c>
      <c r="F6" s="16"/>
      <c r="G6" s="23" t="s">
        <v>58</v>
      </c>
      <c r="H6" s="36">
        <v>941000000</v>
      </c>
      <c r="I6" s="36">
        <v>31700000</v>
      </c>
      <c r="J6" s="43">
        <v>185000000</v>
      </c>
      <c r="K6" s="20">
        <v>19000000</v>
      </c>
      <c r="L6" s="2"/>
      <c r="M6" s="2"/>
    </row>
    <row r="7" spans="1:13" x14ac:dyDescent="0.35">
      <c r="A7" s="23" t="s">
        <v>45</v>
      </c>
      <c r="B7" s="20">
        <v>1230000000</v>
      </c>
      <c r="C7" s="20">
        <v>755000000</v>
      </c>
      <c r="D7" s="29"/>
      <c r="E7" s="20">
        <v>5930000</v>
      </c>
      <c r="F7" s="16"/>
      <c r="G7" s="23" t="s">
        <v>59</v>
      </c>
      <c r="H7" s="36">
        <v>149000000</v>
      </c>
      <c r="I7" s="36"/>
      <c r="J7" s="43">
        <v>21700000</v>
      </c>
      <c r="K7" s="36">
        <v>2029999.9999999998</v>
      </c>
      <c r="L7" s="2"/>
      <c r="M7" s="2"/>
    </row>
    <row r="8" spans="1:13" x14ac:dyDescent="0.35">
      <c r="A8" s="23" t="s">
        <v>46</v>
      </c>
      <c r="B8" s="20">
        <v>881000000</v>
      </c>
      <c r="C8" s="20">
        <v>193000000</v>
      </c>
      <c r="D8" s="29">
        <v>180000000</v>
      </c>
      <c r="E8" s="20"/>
      <c r="F8" s="16"/>
      <c r="G8" s="23" t="s">
        <v>60</v>
      </c>
      <c r="H8" s="36">
        <v>1220000000</v>
      </c>
      <c r="I8" s="36">
        <v>46900000.000000007</v>
      </c>
      <c r="J8" s="43">
        <v>271000000</v>
      </c>
      <c r="K8" s="20">
        <v>6520000</v>
      </c>
      <c r="L8" s="2"/>
      <c r="M8" s="2"/>
    </row>
    <row r="9" spans="1:13" x14ac:dyDescent="0.35">
      <c r="A9" s="23" t="s">
        <v>47</v>
      </c>
      <c r="B9" s="20">
        <v>674000000</v>
      </c>
      <c r="C9" s="20">
        <v>448000000.00000006</v>
      </c>
      <c r="D9" s="29">
        <v>46200000</v>
      </c>
      <c r="E9" s="20">
        <v>12800000</v>
      </c>
      <c r="F9" s="16"/>
      <c r="G9" s="23" t="s">
        <v>61</v>
      </c>
      <c r="H9" s="20">
        <f>1.19*10^9</f>
        <v>1190000000</v>
      </c>
      <c r="I9" s="20">
        <f>2.84*10^8</f>
        <v>284000000</v>
      </c>
      <c r="J9" s="43"/>
      <c r="K9" s="20"/>
      <c r="L9" s="2"/>
      <c r="M9" s="2"/>
    </row>
    <row r="10" spans="1:13" x14ac:dyDescent="0.35">
      <c r="A10" s="23" t="s">
        <v>48</v>
      </c>
      <c r="B10" s="20">
        <v>701000000</v>
      </c>
      <c r="C10" s="20">
        <v>127000000</v>
      </c>
      <c r="D10" s="29">
        <v>210000000</v>
      </c>
      <c r="E10" s="20">
        <v>5400000</v>
      </c>
      <c r="F10" s="16"/>
      <c r="G10" s="23" t="s">
        <v>62</v>
      </c>
      <c r="H10" s="20">
        <v>655000000</v>
      </c>
      <c r="I10" s="36">
        <v>107000000</v>
      </c>
      <c r="J10" s="43">
        <v>241000000</v>
      </c>
      <c r="K10" s="20">
        <v>19500000</v>
      </c>
    </row>
    <row r="11" spans="1:13" x14ac:dyDescent="0.35">
      <c r="A11" s="23" t="s">
        <v>49</v>
      </c>
      <c r="B11" s="20">
        <v>818000000</v>
      </c>
      <c r="C11" s="20">
        <v>408000000</v>
      </c>
      <c r="D11" s="29"/>
      <c r="E11" s="20">
        <v>4400000</v>
      </c>
      <c r="F11" s="16"/>
      <c r="G11" s="23" t="s">
        <v>63</v>
      </c>
      <c r="H11" s="36">
        <v>1170000000</v>
      </c>
      <c r="I11" s="36">
        <v>71800000</v>
      </c>
      <c r="J11" s="43">
        <v>195000000</v>
      </c>
      <c r="K11" s="20">
        <v>8900000</v>
      </c>
    </row>
    <row r="12" spans="1:13" x14ac:dyDescent="0.35">
      <c r="A12" s="23" t="s">
        <v>50</v>
      </c>
      <c r="B12" s="20">
        <v>1130000000</v>
      </c>
      <c r="C12" s="20">
        <v>307000000</v>
      </c>
      <c r="D12" s="29">
        <v>133000000</v>
      </c>
      <c r="E12" s="20">
        <v>9230000</v>
      </c>
      <c r="F12" s="16"/>
      <c r="G12" s="23" t="s">
        <v>64</v>
      </c>
      <c r="H12" s="20">
        <v>1160000000</v>
      </c>
      <c r="I12" s="36">
        <v>223000000</v>
      </c>
      <c r="J12" s="43">
        <v>160000000</v>
      </c>
      <c r="K12" s="20">
        <v>9850000</v>
      </c>
    </row>
    <row r="13" spans="1:13" x14ac:dyDescent="0.35">
      <c r="A13" s="23" t="s">
        <v>51</v>
      </c>
      <c r="B13" s="20">
        <v>684000000</v>
      </c>
      <c r="C13" s="20">
        <v>229999999.99999997</v>
      </c>
      <c r="D13" s="29"/>
      <c r="E13" s="20">
        <v>7000000</v>
      </c>
      <c r="F13" s="16"/>
      <c r="G13" s="23" t="s">
        <v>65</v>
      </c>
      <c r="H13" s="36">
        <v>1220000000</v>
      </c>
      <c r="I13" s="36">
        <v>97400000</v>
      </c>
      <c r="J13" s="43">
        <v>97400000</v>
      </c>
      <c r="K13" s="20">
        <v>13500000</v>
      </c>
    </row>
    <row r="14" spans="1:13" x14ac:dyDescent="0.35">
      <c r="A14" s="24" t="s">
        <v>52</v>
      </c>
      <c r="B14" s="26">
        <v>831000000</v>
      </c>
      <c r="C14" s="26">
        <v>448000000.00000006</v>
      </c>
      <c r="D14" s="60">
        <v>46200000</v>
      </c>
      <c r="E14" s="26">
        <v>12700000</v>
      </c>
      <c r="F14" s="16"/>
      <c r="G14" s="24" t="s">
        <v>66</v>
      </c>
      <c r="H14" s="37">
        <v>353000000</v>
      </c>
      <c r="I14" s="26">
        <v>33000000</v>
      </c>
      <c r="J14" s="60">
        <v>70900000</v>
      </c>
      <c r="K14" s="26">
        <v>6750000</v>
      </c>
    </row>
    <row r="15" spans="1:13" x14ac:dyDescent="0.35">
      <c r="A15" s="23" t="s">
        <v>53</v>
      </c>
      <c r="B15" s="20">
        <v>800000000</v>
      </c>
      <c r="C15" s="20">
        <v>322000000</v>
      </c>
      <c r="D15" s="66"/>
      <c r="E15" s="20">
        <v>5000000</v>
      </c>
      <c r="F15" s="16"/>
      <c r="G15" s="41"/>
      <c r="K15" s="5"/>
    </row>
    <row r="16" spans="1:13" x14ac:dyDescent="0.35">
      <c r="A16" s="23" t="s">
        <v>54</v>
      </c>
      <c r="B16" s="20">
        <v>1290000000</v>
      </c>
      <c r="C16" s="20">
        <v>500000000</v>
      </c>
      <c r="D16" s="29">
        <v>167000000</v>
      </c>
      <c r="E16" s="20"/>
      <c r="F16" s="18"/>
      <c r="G16" s="18"/>
      <c r="H16" s="18"/>
      <c r="I16" s="18"/>
      <c r="K16" s="5"/>
    </row>
    <row r="17" spans="1:11" x14ac:dyDescent="0.35">
      <c r="A17" s="23" t="s">
        <v>55</v>
      </c>
      <c r="B17" s="20">
        <v>1090000000</v>
      </c>
      <c r="C17" s="20">
        <v>441000000</v>
      </c>
      <c r="D17" s="29">
        <v>91000000</v>
      </c>
      <c r="E17" s="20">
        <v>18000000</v>
      </c>
      <c r="F17" s="18"/>
      <c r="G17" s="2"/>
      <c r="K17" s="5"/>
    </row>
    <row r="18" spans="1:11" x14ac:dyDescent="0.35">
      <c r="A18" s="23" t="s">
        <v>56</v>
      </c>
      <c r="B18" s="20">
        <v>1734000000</v>
      </c>
      <c r="C18" s="20">
        <v>346000000</v>
      </c>
      <c r="D18" s="29">
        <v>196000000</v>
      </c>
      <c r="E18" s="20">
        <v>20299999.999999996</v>
      </c>
      <c r="F18" s="18"/>
      <c r="G18" s="18"/>
      <c r="H18" s="18"/>
      <c r="I18" s="18"/>
      <c r="K18" s="5"/>
    </row>
    <row r="19" spans="1:11" x14ac:dyDescent="0.35">
      <c r="A19" s="44"/>
      <c r="B19" s="18"/>
      <c r="C19" s="18"/>
      <c r="D19" s="18"/>
      <c r="E19" s="2"/>
      <c r="F19" s="2"/>
      <c r="G19" s="18"/>
      <c r="H19" s="18"/>
      <c r="I19" s="18"/>
      <c r="K19" s="5"/>
    </row>
    <row r="20" spans="1:11" ht="16" thickBot="1" x14ac:dyDescent="0.4">
      <c r="A20" s="45"/>
      <c r="B20" s="80" t="s">
        <v>84</v>
      </c>
      <c r="C20" s="80"/>
      <c r="D20" s="80"/>
      <c r="E20" s="80"/>
      <c r="F20" s="80"/>
      <c r="G20" s="80"/>
      <c r="H20" s="80"/>
      <c r="I20" s="80"/>
      <c r="J20" s="80"/>
      <c r="K20" s="5"/>
    </row>
    <row r="21" spans="1:11" x14ac:dyDescent="0.35">
      <c r="A21" s="45"/>
      <c r="B21" s="79" t="s">
        <v>86</v>
      </c>
      <c r="C21" s="79"/>
      <c r="D21" s="79"/>
      <c r="I21" s="42" t="s">
        <v>85</v>
      </c>
      <c r="J21" s="42"/>
      <c r="K21" s="5"/>
    </row>
    <row r="22" spans="1:11" x14ac:dyDescent="0.35">
      <c r="A22" s="45"/>
      <c r="B22" s="13" t="s">
        <v>90</v>
      </c>
      <c r="C22" s="13" t="s">
        <v>81</v>
      </c>
      <c r="D22" s="13" t="s">
        <v>82</v>
      </c>
      <c r="E22" s="68" t="s">
        <v>97</v>
      </c>
      <c r="H22" s="13" t="s">
        <v>90</v>
      </c>
      <c r="I22" s="14" t="s">
        <v>81</v>
      </c>
      <c r="J22" s="27" t="s">
        <v>82</v>
      </c>
      <c r="K22" s="68" t="s">
        <v>97</v>
      </c>
    </row>
    <row r="23" spans="1:11" x14ac:dyDescent="0.35">
      <c r="A23" s="46" t="s">
        <v>43</v>
      </c>
      <c r="B23" s="34">
        <f>100-C23-D23-E23</f>
        <v>62.559188275084558</v>
      </c>
      <c r="C23" s="34">
        <v>16.459977452085685</v>
      </c>
      <c r="D23" s="34">
        <v>15.219842164599775</v>
      </c>
      <c r="E23" s="34">
        <v>5.7609921082299902</v>
      </c>
      <c r="G23" s="23" t="s">
        <v>57</v>
      </c>
      <c r="H23" s="34">
        <f>100-I23-J23-K23</f>
        <v>65.488721804511272</v>
      </c>
      <c r="I23" s="34">
        <v>20.075187969924812</v>
      </c>
      <c r="J23" s="70">
        <v>14.436090225563911</v>
      </c>
      <c r="K23" s="38"/>
    </row>
    <row r="24" spans="1:11" x14ac:dyDescent="0.35">
      <c r="A24" s="46" t="s">
        <v>44</v>
      </c>
      <c r="B24" s="34">
        <f>100-C24-D24-E24</f>
        <v>73.048543689320383</v>
      </c>
      <c r="C24" s="34">
        <v>24.271844660194176</v>
      </c>
      <c r="D24" s="34"/>
      <c r="E24" s="34">
        <v>2.6796116504854366</v>
      </c>
      <c r="G24" s="23" t="s">
        <v>58</v>
      </c>
      <c r="H24" s="34">
        <f t="shared" ref="H24:H32" si="0">100-I24-J24-K24</f>
        <v>75.608891012702472</v>
      </c>
      <c r="I24" s="34">
        <v>3.3687566418703505</v>
      </c>
      <c r="J24" s="70">
        <v>19.659936238044633</v>
      </c>
      <c r="K24" s="34">
        <v>1.3624161073825503</v>
      </c>
    </row>
    <row r="25" spans="1:11" x14ac:dyDescent="0.35">
      <c r="A25" s="46" t="s">
        <v>45</v>
      </c>
      <c r="B25" s="34">
        <f>100-C25-D25-E25</f>
        <v>37.750927114534306</v>
      </c>
      <c r="C25" s="34">
        <v>61.382113821138205</v>
      </c>
      <c r="D25" s="34"/>
      <c r="E25" s="34">
        <v>0.86695906432748526</v>
      </c>
      <c r="G25" s="23" t="s">
        <v>59</v>
      </c>
      <c r="H25" s="34">
        <f t="shared" si="0"/>
        <v>83.878864561557918</v>
      </c>
      <c r="I25" s="34"/>
      <c r="J25" s="70">
        <v>14.563758389261745</v>
      </c>
      <c r="K25" s="34">
        <v>1.557377049180328</v>
      </c>
    </row>
    <row r="26" spans="1:11" x14ac:dyDescent="0.35">
      <c r="A26" s="46" t="s">
        <v>46</v>
      </c>
      <c r="B26" s="34">
        <f t="shared" ref="B26:B36" si="1">100-C26-D26-E26</f>
        <v>57.661748013620894</v>
      </c>
      <c r="C26" s="34">
        <v>21.906923950056754</v>
      </c>
      <c r="D26" s="34">
        <v>20.431328036322359</v>
      </c>
      <c r="E26" s="34"/>
      <c r="G26" s="23" t="s">
        <v>60</v>
      </c>
      <c r="H26" s="34">
        <f t="shared" si="0"/>
        <v>73.380553985302427</v>
      </c>
      <c r="I26" s="34">
        <v>3.8442622950819674</v>
      </c>
      <c r="J26" s="70">
        <v>22.213114754098363</v>
      </c>
      <c r="K26" s="34">
        <v>0.56206896551724139</v>
      </c>
    </row>
    <row r="27" spans="1:11" x14ac:dyDescent="0.35">
      <c r="A27" s="46" t="s">
        <v>47</v>
      </c>
      <c r="B27" s="34">
        <f t="shared" si="1"/>
        <v>24.777448071216611</v>
      </c>
      <c r="C27" s="34">
        <v>66.468842729970333</v>
      </c>
      <c r="D27" s="34">
        <v>6.8545994065281901</v>
      </c>
      <c r="E27" s="34">
        <v>1.8991097922848663</v>
      </c>
      <c r="G27" s="23" t="s">
        <v>61</v>
      </c>
      <c r="H27" s="34">
        <f t="shared" si="0"/>
        <v>76.134453781512605</v>
      </c>
      <c r="I27" s="34">
        <v>23.865546218487395</v>
      </c>
      <c r="J27" s="70"/>
      <c r="K27" s="34"/>
    </row>
    <row r="28" spans="1:11" x14ac:dyDescent="0.35">
      <c r="A28" s="46" t="s">
        <v>48</v>
      </c>
      <c r="B28" s="34">
        <f t="shared" si="1"/>
        <v>51.155492154065612</v>
      </c>
      <c r="C28" s="34">
        <v>18.116975748930102</v>
      </c>
      <c r="D28" s="34">
        <v>29.95720399429387</v>
      </c>
      <c r="E28" s="34">
        <v>0.77032810271041363</v>
      </c>
      <c r="G28" s="23" t="s">
        <v>62</v>
      </c>
      <c r="H28" s="34">
        <f t="shared" si="0"/>
        <v>52.796959604765448</v>
      </c>
      <c r="I28" s="34">
        <v>8.7704918032786896</v>
      </c>
      <c r="J28" s="70">
        <v>36.793893129770993</v>
      </c>
      <c r="K28" s="34">
        <v>1.6386554621848741</v>
      </c>
    </row>
    <row r="29" spans="1:11" x14ac:dyDescent="0.35">
      <c r="A29" s="46" t="s">
        <v>49</v>
      </c>
      <c r="B29" s="34">
        <f t="shared" si="1"/>
        <v>49.584352078239604</v>
      </c>
      <c r="C29" s="34">
        <v>49.877750611246945</v>
      </c>
      <c r="D29" s="34"/>
      <c r="E29" s="34">
        <v>0.53789731051344747</v>
      </c>
      <c r="G29" s="23" t="s">
        <v>63</v>
      </c>
      <c r="H29" s="34">
        <f t="shared" si="0"/>
        <v>76.718579234972665</v>
      </c>
      <c r="I29" s="34">
        <v>5.8852459016393448</v>
      </c>
      <c r="J29" s="70">
        <v>16.666666666666664</v>
      </c>
      <c r="K29" s="34">
        <v>0.7295081967213114</v>
      </c>
    </row>
    <row r="30" spans="1:11" x14ac:dyDescent="0.35">
      <c r="A30" s="46" t="s">
        <v>50</v>
      </c>
      <c r="B30" s="34">
        <f t="shared" si="1"/>
        <v>60.245132743362831</v>
      </c>
      <c r="C30" s="34">
        <v>27.168141592920353</v>
      </c>
      <c r="D30" s="34">
        <v>11.76991150442478</v>
      </c>
      <c r="E30" s="34">
        <v>0.81681415929203538</v>
      </c>
      <c r="G30" s="23" t="s">
        <v>64</v>
      </c>
      <c r="H30" s="34">
        <f t="shared" si="0"/>
        <v>66.133620689655189</v>
      </c>
      <c r="I30" s="34">
        <v>19.224137931034484</v>
      </c>
      <c r="J30" s="70">
        <v>13.793103448275861</v>
      </c>
      <c r="K30" s="34">
        <v>0.84913793103448287</v>
      </c>
    </row>
    <row r="31" spans="1:11" x14ac:dyDescent="0.35">
      <c r="A31" s="46" t="s">
        <v>51</v>
      </c>
      <c r="B31" s="34">
        <f t="shared" si="1"/>
        <v>65.763022062082683</v>
      </c>
      <c r="C31" s="34">
        <v>33.625730994152043</v>
      </c>
      <c r="D31" s="34"/>
      <c r="E31" s="34">
        <v>0.61124694376528121</v>
      </c>
      <c r="G31" s="23" t="s">
        <v>65</v>
      </c>
      <c r="H31" s="34">
        <f t="shared" si="0"/>
        <v>82.696862634256647</v>
      </c>
      <c r="I31" s="34">
        <v>8.1557377049180335</v>
      </c>
      <c r="J31" s="70">
        <v>7.9836065573770485</v>
      </c>
      <c r="K31" s="34">
        <v>1.163793103448276</v>
      </c>
    </row>
    <row r="32" spans="1:11" x14ac:dyDescent="0.35">
      <c r="A32" s="47" t="s">
        <v>52</v>
      </c>
      <c r="B32" s="35">
        <f t="shared" si="1"/>
        <v>39.001203369434407</v>
      </c>
      <c r="C32" s="35">
        <v>53.9109506618532</v>
      </c>
      <c r="D32" s="35">
        <v>5.5595667870036101</v>
      </c>
      <c r="E32" s="35">
        <v>1.5282791817087846</v>
      </c>
      <c r="G32" s="24" t="s">
        <v>66</v>
      </c>
      <c r="H32" s="35">
        <f t="shared" si="0"/>
        <v>68.654390934844201</v>
      </c>
      <c r="I32" s="35">
        <v>9.3484419263456093</v>
      </c>
      <c r="J32" s="71">
        <v>20.084985835694049</v>
      </c>
      <c r="K32" s="35">
        <v>1.9121813031161474</v>
      </c>
    </row>
    <row r="33" spans="1:14" x14ac:dyDescent="0.35">
      <c r="A33" s="46" t="s">
        <v>53</v>
      </c>
      <c r="B33" s="34">
        <f t="shared" si="1"/>
        <v>57.268337408312959</v>
      </c>
      <c r="C33" s="34">
        <v>40.25</v>
      </c>
      <c r="D33" s="38"/>
      <c r="E33" s="34">
        <v>2.4816625916870412</v>
      </c>
      <c r="G33" s="77" t="s">
        <v>103</v>
      </c>
      <c r="H33" s="75">
        <f>AVERAGE(H23:H32)</f>
        <v>72.149189824408069</v>
      </c>
      <c r="I33" s="75">
        <f t="shared" ref="I33:K33" si="2">AVERAGE(I23:I32)</f>
        <v>11.393089821397858</v>
      </c>
      <c r="J33" s="75">
        <f t="shared" si="2"/>
        <v>18.466128360528142</v>
      </c>
      <c r="K33" s="75">
        <f t="shared" si="2"/>
        <v>1.2218922648231514</v>
      </c>
    </row>
    <row r="34" spans="1:14" x14ac:dyDescent="0.35">
      <c r="A34" s="46" t="s">
        <v>54</v>
      </c>
      <c r="B34" s="34">
        <f t="shared" si="1"/>
        <v>48.29457364341085</v>
      </c>
      <c r="C34" s="34">
        <v>38.759689922480625</v>
      </c>
      <c r="D34" s="34">
        <v>12.945736434108527</v>
      </c>
      <c r="E34" s="34"/>
      <c r="G34" s="2"/>
      <c r="H34" s="2"/>
      <c r="I34" s="17"/>
      <c r="J34" s="17"/>
    </row>
    <row r="35" spans="1:14" x14ac:dyDescent="0.35">
      <c r="A35" s="46" t="s">
        <v>55</v>
      </c>
      <c r="B35" s="34">
        <f t="shared" si="1"/>
        <v>49.541284403669728</v>
      </c>
      <c r="C35" s="34">
        <v>40.458715596330272</v>
      </c>
      <c r="D35" s="34">
        <v>8.3486238532110093</v>
      </c>
      <c r="E35" s="34">
        <v>1.6513761467889909</v>
      </c>
      <c r="G35" s="2"/>
      <c r="H35" s="2"/>
      <c r="I35" s="17"/>
      <c r="J35" s="17"/>
    </row>
    <row r="36" spans="1:14" x14ac:dyDescent="0.35">
      <c r="A36" s="46" t="s">
        <v>56</v>
      </c>
      <c r="B36" s="34">
        <f t="shared" si="1"/>
        <v>32.717439482978023</v>
      </c>
      <c r="C36" s="34">
        <v>42.298288508557455</v>
      </c>
      <c r="D36" s="34">
        <v>23.960880195599021</v>
      </c>
      <c r="E36" s="34">
        <v>1.0233918128654971</v>
      </c>
      <c r="G36" s="2"/>
      <c r="H36" s="2"/>
      <c r="I36" s="2"/>
      <c r="J36" s="17"/>
    </row>
    <row r="37" spans="1:14" x14ac:dyDescent="0.35">
      <c r="A37" s="76"/>
      <c r="B37" s="74"/>
      <c r="C37" s="74"/>
      <c r="D37" s="74"/>
      <c r="E37" s="74"/>
      <c r="F37" s="5"/>
      <c r="G37" s="2"/>
      <c r="H37" s="2"/>
      <c r="I37" s="2"/>
      <c r="J37" s="2"/>
    </row>
    <row r="38" spans="1:14" x14ac:dyDescent="0.35">
      <c r="B38" s="78"/>
    </row>
    <row r="39" spans="1:14" ht="31" x14ac:dyDescent="0.35">
      <c r="B39" s="6"/>
      <c r="C39" s="3" t="s">
        <v>0</v>
      </c>
      <c r="D39" s="8" t="s">
        <v>1</v>
      </c>
      <c r="E39" s="9"/>
      <c r="F39" s="9"/>
      <c r="G39" s="10"/>
      <c r="H39" s="3" t="s">
        <v>42</v>
      </c>
      <c r="I39" s="3" t="s">
        <v>41</v>
      </c>
    </row>
    <row r="40" spans="1:14" x14ac:dyDescent="0.35">
      <c r="B40" s="49" t="s">
        <v>2</v>
      </c>
      <c r="C40" s="50"/>
      <c r="D40" s="51"/>
      <c r="E40" s="52"/>
      <c r="F40" s="52"/>
      <c r="G40" s="53" t="s">
        <v>2</v>
      </c>
      <c r="H40" s="50"/>
      <c r="I40" s="50"/>
    </row>
    <row r="41" spans="1:14" x14ac:dyDescent="0.35">
      <c r="B41" s="49" t="s">
        <v>3</v>
      </c>
      <c r="C41" s="50">
        <v>0.90449999999999997</v>
      </c>
      <c r="D41" s="51">
        <v>0.1128</v>
      </c>
      <c r="E41" s="52"/>
      <c r="F41" s="52"/>
      <c r="G41" s="53" t="s">
        <v>3</v>
      </c>
      <c r="H41" s="50">
        <v>0.3014</v>
      </c>
      <c r="I41" s="50">
        <v>0.28739999999999999</v>
      </c>
    </row>
    <row r="42" spans="1:14" x14ac:dyDescent="0.35">
      <c r="B42" s="49" t="s">
        <v>4</v>
      </c>
      <c r="C42" s="50">
        <v>984921</v>
      </c>
      <c r="D42" s="51">
        <v>757015</v>
      </c>
      <c r="E42" s="52"/>
      <c r="F42" s="52"/>
      <c r="G42" s="53" t="s">
        <v>4</v>
      </c>
      <c r="H42" s="50">
        <v>212065</v>
      </c>
      <c r="I42" s="50">
        <v>264471</v>
      </c>
    </row>
    <row r="43" spans="1:14" x14ac:dyDescent="0.35">
      <c r="B43" s="49" t="s">
        <v>5</v>
      </c>
      <c r="C43" s="50">
        <v>-1088860</v>
      </c>
      <c r="D43" s="51">
        <v>-6709260</v>
      </c>
      <c r="E43" s="52"/>
      <c r="F43" s="52"/>
      <c r="G43" s="53" t="s">
        <v>5</v>
      </c>
      <c r="H43" s="50">
        <v>-703677</v>
      </c>
      <c r="I43" s="50">
        <v>-920346</v>
      </c>
    </row>
    <row r="44" spans="1:14" x14ac:dyDescent="0.35">
      <c r="B44" s="49" t="s">
        <v>6</v>
      </c>
      <c r="C44" s="50">
        <v>1.1060000000000001</v>
      </c>
      <c r="D44" s="51">
        <v>8.8629999999999995</v>
      </c>
      <c r="E44" s="52"/>
      <c r="F44" s="52"/>
      <c r="G44" s="53" t="s">
        <v>6</v>
      </c>
      <c r="H44" s="50">
        <v>3.3180000000000001</v>
      </c>
      <c r="I44" s="50">
        <v>3.48</v>
      </c>
    </row>
    <row r="45" spans="1:14" x14ac:dyDescent="0.35">
      <c r="B45" s="49"/>
      <c r="C45" s="50"/>
      <c r="D45" s="51"/>
      <c r="E45" s="52"/>
      <c r="F45" s="52"/>
      <c r="G45" s="53"/>
      <c r="H45" s="50"/>
      <c r="I45" s="50"/>
      <c r="N45" t="s">
        <v>100</v>
      </c>
    </row>
    <row r="46" spans="1:14" x14ac:dyDescent="0.35">
      <c r="B46" s="49" t="s">
        <v>7</v>
      </c>
      <c r="C46" s="50"/>
      <c r="D46" s="51"/>
      <c r="E46" s="52"/>
      <c r="F46" s="52"/>
      <c r="G46" s="53" t="s">
        <v>7</v>
      </c>
      <c r="H46" s="50"/>
      <c r="I46" s="50"/>
    </row>
    <row r="47" spans="1:14" x14ac:dyDescent="0.35">
      <c r="B47" s="49" t="s">
        <v>3</v>
      </c>
      <c r="C47" s="50">
        <v>0.62749999999999995</v>
      </c>
      <c r="D47" s="51">
        <v>0.1067</v>
      </c>
      <c r="E47" s="52"/>
      <c r="F47" s="52"/>
      <c r="G47" s="53" t="s">
        <v>3</v>
      </c>
      <c r="H47" s="50">
        <v>0.1203</v>
      </c>
      <c r="I47" s="50">
        <v>8.9370000000000005E-2</v>
      </c>
    </row>
    <row r="48" spans="1:14" x14ac:dyDescent="0.35">
      <c r="B48" s="49" t="s">
        <v>4</v>
      </c>
      <c r="C48" s="50">
        <v>1521573</v>
      </c>
      <c r="D48" s="51">
        <v>262882</v>
      </c>
      <c r="E48" s="52"/>
      <c r="F48" s="52"/>
      <c r="G48" s="53" t="s">
        <v>4</v>
      </c>
      <c r="H48" s="50">
        <v>352263</v>
      </c>
      <c r="I48" s="50">
        <v>253622</v>
      </c>
    </row>
    <row r="49" spans="2:9" x14ac:dyDescent="0.35">
      <c r="B49" s="49"/>
      <c r="C49" s="50"/>
      <c r="D49" s="51"/>
      <c r="E49" s="52"/>
      <c r="F49" s="52"/>
      <c r="G49" s="53"/>
      <c r="H49" s="50"/>
      <c r="I49" s="50"/>
    </row>
    <row r="50" spans="2:9" x14ac:dyDescent="0.35">
      <c r="B50" s="49" t="s">
        <v>8</v>
      </c>
      <c r="C50" s="50"/>
      <c r="D50" s="51"/>
      <c r="E50" s="52"/>
      <c r="F50" s="52"/>
      <c r="G50" s="53" t="s">
        <v>8</v>
      </c>
      <c r="H50" s="50"/>
      <c r="I50" s="50"/>
    </row>
    <row r="51" spans="2:9" x14ac:dyDescent="0.35">
      <c r="B51" s="49" t="s">
        <v>3</v>
      </c>
      <c r="C51" s="50" t="s">
        <v>9</v>
      </c>
      <c r="D51" s="51" t="s">
        <v>10</v>
      </c>
      <c r="E51" s="52"/>
      <c r="F51" s="52"/>
      <c r="G51" s="53" t="s">
        <v>3</v>
      </c>
      <c r="H51" s="50" t="s">
        <v>31</v>
      </c>
      <c r="I51" s="50" t="s">
        <v>32</v>
      </c>
    </row>
    <row r="52" spans="2:9" x14ac:dyDescent="0.35">
      <c r="B52" s="49" t="s">
        <v>4</v>
      </c>
      <c r="C52" s="50" t="s">
        <v>11</v>
      </c>
      <c r="D52" s="51" t="s">
        <v>12</v>
      </c>
      <c r="E52" s="52"/>
      <c r="F52" s="52"/>
      <c r="G52" s="53" t="s">
        <v>4</v>
      </c>
      <c r="H52" s="50" t="s">
        <v>33</v>
      </c>
      <c r="I52" s="50" t="s">
        <v>34</v>
      </c>
    </row>
    <row r="53" spans="2:9" x14ac:dyDescent="0.35">
      <c r="B53" s="49" t="s">
        <v>5</v>
      </c>
      <c r="C53" s="50" t="s">
        <v>13</v>
      </c>
      <c r="D53" s="51" t="s">
        <v>14</v>
      </c>
      <c r="E53" s="52"/>
      <c r="F53" s="52"/>
      <c r="G53" s="53" t="s">
        <v>5</v>
      </c>
      <c r="H53" s="50" t="s">
        <v>35</v>
      </c>
      <c r="I53" s="50" t="s">
        <v>36</v>
      </c>
    </row>
    <row r="54" spans="2:9" x14ac:dyDescent="0.35">
      <c r="B54" s="49"/>
      <c r="C54" s="50"/>
      <c r="D54" s="51"/>
      <c r="E54" s="52"/>
      <c r="F54" s="52"/>
      <c r="G54" s="53"/>
      <c r="H54" s="50"/>
      <c r="I54" s="50"/>
    </row>
    <row r="55" spans="2:9" x14ac:dyDescent="0.35">
      <c r="B55" s="49" t="s">
        <v>15</v>
      </c>
      <c r="C55" s="50"/>
      <c r="D55" s="51"/>
      <c r="E55" s="52"/>
      <c r="F55" s="52"/>
      <c r="G55" s="53" t="s">
        <v>15</v>
      </c>
      <c r="H55" s="50"/>
      <c r="I55" s="50"/>
    </row>
    <row r="56" spans="2:9" x14ac:dyDescent="0.35">
      <c r="B56" s="54" t="s">
        <v>16</v>
      </c>
      <c r="C56" s="55">
        <v>0.15890000000000001</v>
      </c>
      <c r="D56" s="56">
        <v>0.1227</v>
      </c>
      <c r="E56" s="52"/>
      <c r="F56" s="52"/>
      <c r="G56" s="57" t="s">
        <v>16</v>
      </c>
      <c r="H56" s="55">
        <v>0.4395</v>
      </c>
      <c r="I56" s="55">
        <v>0.56379999999999997</v>
      </c>
    </row>
    <row r="57" spans="2:9" x14ac:dyDescent="0.35">
      <c r="B57" s="49" t="s">
        <v>17</v>
      </c>
      <c r="C57" s="50">
        <v>1952183</v>
      </c>
      <c r="D57" s="51">
        <v>307565</v>
      </c>
      <c r="E57" s="52"/>
      <c r="F57" s="52"/>
      <c r="G57" s="53" t="s">
        <v>17</v>
      </c>
      <c r="H57" s="50">
        <v>349515</v>
      </c>
      <c r="I57" s="50">
        <v>338473</v>
      </c>
    </row>
    <row r="58" spans="2:9" x14ac:dyDescent="0.35">
      <c r="B58" s="49"/>
      <c r="C58" s="50"/>
      <c r="D58" s="51"/>
      <c r="E58" s="52"/>
      <c r="F58" s="52"/>
      <c r="G58" s="53"/>
      <c r="H58" s="50"/>
      <c r="I58" s="50"/>
    </row>
    <row r="59" spans="2:9" x14ac:dyDescent="0.35">
      <c r="B59" s="49" t="s">
        <v>18</v>
      </c>
      <c r="C59" s="50"/>
      <c r="D59" s="51"/>
      <c r="E59" s="52"/>
      <c r="F59" s="52"/>
      <c r="G59" s="53" t="s">
        <v>18</v>
      </c>
      <c r="H59" s="50"/>
      <c r="I59" s="50"/>
    </row>
    <row r="60" spans="2:9" x14ac:dyDescent="0.35">
      <c r="B60" s="49" t="s">
        <v>19</v>
      </c>
      <c r="C60" s="50">
        <v>2.0779999999999998</v>
      </c>
      <c r="D60" s="51">
        <v>1.119</v>
      </c>
      <c r="E60" s="52"/>
      <c r="F60" s="52"/>
      <c r="G60" s="53" t="s">
        <v>19</v>
      </c>
      <c r="H60" s="50">
        <v>6.2720000000000002</v>
      </c>
      <c r="I60" s="50">
        <v>10.34</v>
      </c>
    </row>
    <row r="61" spans="2:9" x14ac:dyDescent="0.35">
      <c r="B61" s="49" t="s">
        <v>20</v>
      </c>
      <c r="C61" s="50" t="s">
        <v>21</v>
      </c>
      <c r="D61" s="51" t="s">
        <v>22</v>
      </c>
      <c r="E61" s="52"/>
      <c r="F61" s="52"/>
      <c r="G61" s="53" t="s">
        <v>20</v>
      </c>
      <c r="H61" s="50" t="s">
        <v>22</v>
      </c>
      <c r="I61" s="50" t="s">
        <v>22</v>
      </c>
    </row>
    <row r="62" spans="2:9" x14ac:dyDescent="0.35">
      <c r="B62" s="49" t="s">
        <v>23</v>
      </c>
      <c r="C62" s="50">
        <v>0.17730000000000001</v>
      </c>
      <c r="D62" s="51">
        <v>0.32100000000000001</v>
      </c>
      <c r="E62" s="52"/>
      <c r="F62" s="52"/>
      <c r="G62" s="53" t="s">
        <v>23</v>
      </c>
      <c r="H62" s="50">
        <v>3.6700000000000003E-2</v>
      </c>
      <c r="I62" s="50">
        <v>1.23E-2</v>
      </c>
    </row>
    <row r="63" spans="2:9" x14ac:dyDescent="0.35">
      <c r="B63" s="49" t="s">
        <v>24</v>
      </c>
      <c r="C63" s="50" t="s">
        <v>25</v>
      </c>
      <c r="D63" s="51" t="s">
        <v>25</v>
      </c>
      <c r="E63" s="52"/>
      <c r="F63" s="52"/>
      <c r="G63" s="53" t="s">
        <v>24</v>
      </c>
      <c r="H63" s="50" t="s">
        <v>37</v>
      </c>
      <c r="I63" s="50" t="s">
        <v>37</v>
      </c>
    </row>
    <row r="64" spans="2:9" x14ac:dyDescent="0.35">
      <c r="B64" s="49"/>
      <c r="C64" s="50"/>
      <c r="D64" s="51"/>
      <c r="E64" s="52"/>
      <c r="F64" s="52"/>
      <c r="G64" s="53"/>
      <c r="H64" s="50"/>
      <c r="I64" s="50"/>
    </row>
    <row r="65" spans="2:9" x14ac:dyDescent="0.35">
      <c r="B65" s="49" t="s">
        <v>26</v>
      </c>
      <c r="C65" s="50" t="s">
        <v>27</v>
      </c>
      <c r="D65" s="51" t="s">
        <v>28</v>
      </c>
      <c r="E65" s="52"/>
      <c r="F65" s="52"/>
      <c r="G65" s="53" t="s">
        <v>26</v>
      </c>
      <c r="H65" s="50" t="s">
        <v>38</v>
      </c>
      <c r="I65" s="50" t="s">
        <v>39</v>
      </c>
    </row>
  </sheetData>
  <mergeCells count="4">
    <mergeCell ref="B21:D21"/>
    <mergeCell ref="B20:J20"/>
    <mergeCell ref="B3:E3"/>
    <mergeCell ref="H3:K3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0" workbookViewId="0">
      <selection activeCell="G18" sqref="G18"/>
    </sheetView>
  </sheetViews>
  <sheetFormatPr defaultRowHeight="14.5" x14ac:dyDescent="0.35"/>
  <cols>
    <col min="2" max="2" width="18.54296875" customWidth="1"/>
    <col min="3" max="3" width="18.1796875" bestFit="1" customWidth="1"/>
    <col min="4" max="4" width="27" bestFit="1" customWidth="1"/>
    <col min="5" max="6" width="15.453125" customWidth="1"/>
    <col min="7" max="7" width="12" customWidth="1"/>
    <col min="8" max="8" width="21.7265625" bestFit="1" customWidth="1"/>
    <col min="9" max="9" width="30.54296875" bestFit="1" customWidth="1"/>
    <col min="10" max="10" width="10" bestFit="1" customWidth="1"/>
    <col min="11" max="11" width="14.54296875" customWidth="1"/>
  </cols>
  <sheetData>
    <row r="1" spans="1:11" ht="18.5" x14ac:dyDescent="0.45">
      <c r="B1" s="39" t="s">
        <v>40</v>
      </c>
      <c r="C1" s="48"/>
      <c r="D1" s="39" t="s">
        <v>93</v>
      </c>
    </row>
    <row r="2" spans="1:11" ht="15" thickBot="1" x14ac:dyDescent="0.4">
      <c r="B2" s="85" t="s">
        <v>80</v>
      </c>
      <c r="C2" s="85"/>
      <c r="D2" s="85"/>
      <c r="E2" s="85"/>
      <c r="F2" s="85"/>
      <c r="G2" s="85"/>
      <c r="H2" s="85"/>
      <c r="I2" s="85"/>
      <c r="J2" s="85"/>
    </row>
    <row r="3" spans="1:11" x14ac:dyDescent="0.35">
      <c r="A3" s="5"/>
      <c r="B3" s="82" t="s">
        <v>86</v>
      </c>
      <c r="C3" s="82"/>
      <c r="D3" s="83"/>
      <c r="E3" s="28"/>
      <c r="F3" s="61"/>
      <c r="G3" s="5"/>
      <c r="H3" s="84" t="s">
        <v>87</v>
      </c>
      <c r="I3" s="84"/>
      <c r="J3" s="84"/>
    </row>
    <row r="4" spans="1:11" x14ac:dyDescent="0.35">
      <c r="A4" s="5"/>
      <c r="B4" s="17" t="s">
        <v>83</v>
      </c>
      <c r="C4" s="14" t="s">
        <v>81</v>
      </c>
      <c r="D4" s="59" t="s">
        <v>82</v>
      </c>
      <c r="E4" s="59" t="s">
        <v>97</v>
      </c>
      <c r="F4" s="62"/>
      <c r="G4" s="17"/>
      <c r="H4" s="13" t="s">
        <v>83</v>
      </c>
      <c r="I4" s="13" t="s">
        <v>81</v>
      </c>
      <c r="J4" s="13" t="s">
        <v>82</v>
      </c>
      <c r="K4" s="58" t="s">
        <v>97</v>
      </c>
    </row>
    <row r="5" spans="1:11" x14ac:dyDescent="0.35">
      <c r="A5" s="23" t="s">
        <v>43</v>
      </c>
      <c r="B5" s="20">
        <v>200999.99999999997</v>
      </c>
      <c r="C5" s="20">
        <v>1540000</v>
      </c>
      <c r="D5" s="29">
        <v>869046</v>
      </c>
      <c r="E5" s="29">
        <v>152000000</v>
      </c>
      <c r="F5" s="19"/>
      <c r="G5" s="30" t="s">
        <v>57</v>
      </c>
      <c r="H5" s="20">
        <v>2840000</v>
      </c>
      <c r="I5" s="20">
        <v>1255000</v>
      </c>
      <c r="J5" s="20">
        <v>1060000</v>
      </c>
      <c r="K5" s="36"/>
    </row>
    <row r="6" spans="1:11" x14ac:dyDescent="0.35">
      <c r="A6" s="23" t="s">
        <v>44</v>
      </c>
      <c r="B6" s="20">
        <v>1739000</v>
      </c>
      <c r="C6" s="20">
        <v>1710000</v>
      </c>
      <c r="D6" s="29"/>
      <c r="E6" s="29">
        <v>319363</v>
      </c>
      <c r="F6" s="19"/>
      <c r="G6" s="30" t="s">
        <v>58</v>
      </c>
      <c r="H6" s="20">
        <v>2450000</v>
      </c>
      <c r="I6" s="20">
        <v>401292</v>
      </c>
      <c r="J6" s="20">
        <v>897386</v>
      </c>
      <c r="K6" s="36">
        <v>298561</v>
      </c>
    </row>
    <row r="7" spans="1:11" x14ac:dyDescent="0.35">
      <c r="A7" s="23" t="s">
        <v>45</v>
      </c>
      <c r="B7" s="20">
        <v>2280000</v>
      </c>
      <c r="C7" s="20">
        <v>1580000</v>
      </c>
      <c r="D7" s="29">
        <v>1040000</v>
      </c>
      <c r="E7" s="29"/>
      <c r="F7" s="19"/>
      <c r="G7" s="30" t="s">
        <v>59</v>
      </c>
      <c r="H7" s="20">
        <v>213396</v>
      </c>
      <c r="I7" s="20"/>
      <c r="J7" s="20">
        <v>80855</v>
      </c>
      <c r="K7" s="36">
        <v>6771</v>
      </c>
    </row>
    <row r="8" spans="1:11" x14ac:dyDescent="0.35">
      <c r="A8" s="23" t="s">
        <v>46</v>
      </c>
      <c r="B8" s="20">
        <v>1688000</v>
      </c>
      <c r="C8" s="20">
        <v>5300000</v>
      </c>
      <c r="D8" s="29">
        <v>577412</v>
      </c>
      <c r="E8" s="29">
        <v>450922</v>
      </c>
      <c r="F8" s="19"/>
      <c r="G8" s="30" t="s">
        <v>60</v>
      </c>
      <c r="H8" s="20">
        <v>3780000</v>
      </c>
      <c r="I8" s="20">
        <v>1660000</v>
      </c>
      <c r="J8" s="20">
        <v>1660000</v>
      </c>
      <c r="K8" s="36">
        <v>194529</v>
      </c>
    </row>
    <row r="9" spans="1:11" x14ac:dyDescent="0.35">
      <c r="A9" s="23" t="s">
        <v>47</v>
      </c>
      <c r="B9" s="20">
        <v>2049999.9999999998</v>
      </c>
      <c r="C9" s="20">
        <v>1260000</v>
      </c>
      <c r="D9" s="29">
        <v>1650000</v>
      </c>
      <c r="E9" s="29">
        <v>257796</v>
      </c>
      <c r="F9" s="19"/>
      <c r="G9" s="30" t="s">
        <v>61</v>
      </c>
      <c r="H9" s="20">
        <v>1710000</v>
      </c>
      <c r="I9" s="20">
        <v>1140000</v>
      </c>
      <c r="J9" s="20">
        <v>1350000</v>
      </c>
      <c r="K9" s="36"/>
    </row>
    <row r="10" spans="1:11" x14ac:dyDescent="0.35">
      <c r="A10" s="23" t="s">
        <v>48</v>
      </c>
      <c r="B10" s="20">
        <v>3390000</v>
      </c>
      <c r="C10" s="20">
        <v>3600000</v>
      </c>
      <c r="D10" s="29"/>
      <c r="E10" s="29">
        <v>176932</v>
      </c>
      <c r="F10" s="19"/>
      <c r="G10" s="30" t="s">
        <v>62</v>
      </c>
      <c r="H10" s="20">
        <v>2280000</v>
      </c>
      <c r="I10" s="20">
        <v>1044999.9999999999</v>
      </c>
      <c r="J10" s="20"/>
      <c r="K10" s="36">
        <v>1660000</v>
      </c>
    </row>
    <row r="11" spans="1:11" x14ac:dyDescent="0.35">
      <c r="A11" s="23" t="s">
        <v>49</v>
      </c>
      <c r="B11" s="20">
        <v>3860000</v>
      </c>
      <c r="C11" s="20">
        <v>7900000</v>
      </c>
      <c r="D11" s="29">
        <v>1200000</v>
      </c>
      <c r="E11" s="29">
        <v>752578</v>
      </c>
      <c r="F11" s="19"/>
      <c r="G11" s="30" t="s">
        <v>63</v>
      </c>
      <c r="H11" s="20">
        <v>3000000</v>
      </c>
      <c r="I11" s="20">
        <v>995370</v>
      </c>
      <c r="J11" s="20">
        <v>1370000</v>
      </c>
      <c r="K11" s="36">
        <v>2760000</v>
      </c>
    </row>
    <row r="12" spans="1:11" x14ac:dyDescent="0.35">
      <c r="A12" s="23" t="s">
        <v>50</v>
      </c>
      <c r="B12" s="20">
        <v>2110000</v>
      </c>
      <c r="C12" s="20">
        <v>3750000</v>
      </c>
      <c r="D12" s="29"/>
      <c r="E12" s="29">
        <v>136845</v>
      </c>
      <c r="F12" s="19"/>
      <c r="G12" s="30" t="s">
        <v>64</v>
      </c>
      <c r="H12" s="20">
        <v>3680000</v>
      </c>
      <c r="I12" s="20">
        <v>1590000</v>
      </c>
      <c r="J12" s="20">
        <v>757758</v>
      </c>
      <c r="K12" s="36">
        <v>186995</v>
      </c>
    </row>
    <row r="13" spans="1:11" x14ac:dyDescent="0.35">
      <c r="A13" s="23" t="s">
        <v>51</v>
      </c>
      <c r="B13" s="20">
        <v>2420000</v>
      </c>
      <c r="C13" s="20">
        <v>2420000</v>
      </c>
      <c r="D13" s="29">
        <v>1010000</v>
      </c>
      <c r="E13" s="29">
        <v>337344</v>
      </c>
      <c r="F13" s="19"/>
      <c r="G13" s="30" t="s">
        <v>65</v>
      </c>
      <c r="H13" s="20">
        <v>3700000</v>
      </c>
      <c r="I13" s="20">
        <v>829699</v>
      </c>
      <c r="J13" s="20">
        <v>1300000</v>
      </c>
      <c r="K13" s="36">
        <v>163219</v>
      </c>
    </row>
    <row r="14" spans="1:11" x14ac:dyDescent="0.35">
      <c r="A14" s="24" t="s">
        <v>52</v>
      </c>
      <c r="B14" s="26">
        <v>1930000</v>
      </c>
      <c r="C14" s="26">
        <v>5300000</v>
      </c>
      <c r="D14" s="60">
        <v>577412</v>
      </c>
      <c r="E14" s="60">
        <v>450922</v>
      </c>
      <c r="F14" s="19"/>
      <c r="G14" s="31" t="s">
        <v>66</v>
      </c>
      <c r="H14" s="26">
        <v>855032</v>
      </c>
      <c r="I14" s="26">
        <v>330777</v>
      </c>
      <c r="J14" s="26">
        <v>392037</v>
      </c>
      <c r="K14" s="37">
        <v>200104</v>
      </c>
    </row>
    <row r="15" spans="1:11" ht="15.5" x14ac:dyDescent="0.35">
      <c r="A15" s="23" t="s">
        <v>53</v>
      </c>
      <c r="B15" s="20">
        <v>2080000</v>
      </c>
      <c r="C15" s="20">
        <v>1900000</v>
      </c>
      <c r="D15" s="5"/>
      <c r="E15" s="29">
        <v>205910</v>
      </c>
      <c r="F15" s="63"/>
      <c r="G15" s="5"/>
      <c r="H15" s="17"/>
      <c r="I15" s="17"/>
      <c r="J15" s="17"/>
      <c r="K15" s="12"/>
    </row>
    <row r="16" spans="1:11" x14ac:dyDescent="0.35">
      <c r="A16" s="23" t="s">
        <v>54</v>
      </c>
      <c r="B16" s="20">
        <v>2760000</v>
      </c>
      <c r="C16" s="20"/>
      <c r="D16" s="29">
        <v>1120000</v>
      </c>
      <c r="F16" s="64"/>
      <c r="G16" s="16"/>
      <c r="H16" s="18"/>
      <c r="I16" s="18"/>
      <c r="J16" s="18"/>
    </row>
    <row r="17" spans="1:10" x14ac:dyDescent="0.35">
      <c r="A17" s="23" t="s">
        <v>55</v>
      </c>
      <c r="B17" s="20">
        <v>3030000</v>
      </c>
      <c r="C17" s="20">
        <v>1530000</v>
      </c>
      <c r="D17" s="29">
        <v>1000000</v>
      </c>
      <c r="E17" s="20">
        <v>685181</v>
      </c>
      <c r="F17" s="18"/>
      <c r="G17" s="16"/>
      <c r="H17" s="18"/>
      <c r="I17" s="18"/>
      <c r="J17" s="18"/>
    </row>
    <row r="18" spans="1:10" x14ac:dyDescent="0.35">
      <c r="A18" s="23" t="s">
        <v>56</v>
      </c>
      <c r="B18" s="20">
        <v>2680000</v>
      </c>
      <c r="C18" s="20">
        <v>1660000</v>
      </c>
      <c r="D18" s="29">
        <v>1110000</v>
      </c>
      <c r="E18" s="20">
        <v>310774</v>
      </c>
      <c r="F18" s="18"/>
      <c r="G18" s="18"/>
      <c r="H18" s="18"/>
      <c r="I18" s="18"/>
      <c r="J18" s="18"/>
    </row>
  </sheetData>
  <mergeCells count="3">
    <mergeCell ref="B3:D3"/>
    <mergeCell ref="H3:J3"/>
    <mergeCell ref="B2:J2"/>
  </mergeCells>
  <phoneticPr fontId="8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topLeftCell="A82" zoomScaleNormal="100" workbookViewId="0">
      <selection activeCell="N7" sqref="N7"/>
    </sheetView>
  </sheetViews>
  <sheetFormatPr defaultRowHeight="15.5" x14ac:dyDescent="0.35"/>
  <cols>
    <col min="1" max="7" width="6.81640625" style="1" bestFit="1" customWidth="1"/>
    <col min="8" max="9" width="6" style="1" bestFit="1" customWidth="1"/>
    <col min="10" max="10" width="7.54296875" style="11" bestFit="1" customWidth="1"/>
    <col min="11" max="11" width="8.1796875" style="1" bestFit="1" customWidth="1"/>
    <col min="12" max="14" width="7.1796875" style="1" bestFit="1" customWidth="1"/>
    <col min="16" max="24" width="8.81640625" style="1" bestFit="1" customWidth="1"/>
    <col min="25" max="25" width="10.54296875" style="11" bestFit="1" customWidth="1"/>
    <col min="28" max="28" width="34.26953125" bestFit="1" customWidth="1"/>
    <col min="29" max="29" width="14.1796875" bestFit="1" customWidth="1"/>
  </cols>
  <sheetData>
    <row r="1" spans="1:37" ht="20" x14ac:dyDescent="0.4">
      <c r="B1" s="40" t="s">
        <v>89</v>
      </c>
    </row>
    <row r="2" spans="1:37" ht="14.5" x14ac:dyDescent="0.35">
      <c r="A2" s="5" t="s">
        <v>91</v>
      </c>
      <c r="B2" s="5"/>
      <c r="C2" s="5"/>
      <c r="D2" s="5"/>
      <c r="E2" s="5"/>
      <c r="F2" s="5" t="s">
        <v>92</v>
      </c>
      <c r="G2" s="5"/>
      <c r="H2" s="5"/>
      <c r="I2" s="5"/>
      <c r="J2" s="25"/>
      <c r="K2" s="5"/>
      <c r="L2" s="5"/>
      <c r="M2" s="5"/>
      <c r="N2" s="5"/>
      <c r="O2" s="52"/>
      <c r="P2" s="5"/>
      <c r="Q2" s="5"/>
      <c r="R2" s="5"/>
      <c r="S2" s="5"/>
      <c r="T2" s="5"/>
      <c r="U2" s="5"/>
      <c r="V2" s="5"/>
      <c r="W2" s="5"/>
      <c r="X2" s="5"/>
      <c r="Y2" s="25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ht="15" thickBot="1" x14ac:dyDescent="0.4">
      <c r="A3" s="21" t="s">
        <v>43</v>
      </c>
      <c r="B3" s="21" t="s">
        <v>44</v>
      </c>
      <c r="C3" s="21" t="s">
        <v>45</v>
      </c>
      <c r="D3" s="21" t="s">
        <v>46</v>
      </c>
      <c r="E3" s="21" t="s">
        <v>47</v>
      </c>
      <c r="F3" s="21" t="s">
        <v>48</v>
      </c>
      <c r="G3" s="21" t="s">
        <v>49</v>
      </c>
      <c r="H3" s="21" t="s">
        <v>50</v>
      </c>
      <c r="I3" s="21" t="s">
        <v>51</v>
      </c>
      <c r="J3" s="22" t="s">
        <v>52</v>
      </c>
      <c r="K3" s="21" t="s">
        <v>53</v>
      </c>
      <c r="L3" s="21" t="s">
        <v>54</v>
      </c>
      <c r="M3" s="21" t="s">
        <v>55</v>
      </c>
      <c r="N3" s="21" t="s">
        <v>56</v>
      </c>
      <c r="O3" s="52"/>
      <c r="P3" s="21" t="s">
        <v>57</v>
      </c>
      <c r="Q3" s="21" t="s">
        <v>58</v>
      </c>
      <c r="R3" s="21" t="s">
        <v>59</v>
      </c>
      <c r="S3" s="21" t="s">
        <v>60</v>
      </c>
      <c r="T3" s="21" t="s">
        <v>61</v>
      </c>
      <c r="U3" s="21" t="s">
        <v>62</v>
      </c>
      <c r="V3" s="21" t="s">
        <v>63</v>
      </c>
      <c r="W3" s="21" t="s">
        <v>64</v>
      </c>
      <c r="X3" s="21" t="s">
        <v>65</v>
      </c>
      <c r="Y3" s="22" t="s">
        <v>66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14.5" x14ac:dyDescent="0.35">
      <c r="A4" s="5">
        <v>1045</v>
      </c>
      <c r="B4" s="5">
        <v>918</v>
      </c>
      <c r="C4" s="5">
        <v>1214</v>
      </c>
      <c r="D4" s="5">
        <v>1045</v>
      </c>
      <c r="E4" s="5">
        <v>1177</v>
      </c>
      <c r="F4" s="5">
        <v>1285</v>
      </c>
      <c r="G4" s="5">
        <v>372</v>
      </c>
      <c r="H4" s="5">
        <v>1089</v>
      </c>
      <c r="I4" s="5">
        <v>1903</v>
      </c>
      <c r="J4" s="25">
        <v>396</v>
      </c>
      <c r="K4" s="5">
        <v>308</v>
      </c>
      <c r="L4" s="5">
        <v>107</v>
      </c>
      <c r="M4" s="5">
        <v>698</v>
      </c>
      <c r="N4" s="5">
        <v>1289</v>
      </c>
      <c r="O4" s="52"/>
      <c r="P4" s="5">
        <v>1563</v>
      </c>
      <c r="Q4" s="5">
        <v>2003</v>
      </c>
      <c r="R4" s="5">
        <v>1799</v>
      </c>
      <c r="S4" s="5">
        <v>1195</v>
      </c>
      <c r="T4" s="5">
        <v>2053</v>
      </c>
      <c r="U4" s="5">
        <v>1317</v>
      </c>
      <c r="V4" s="5">
        <v>192</v>
      </c>
      <c r="W4" s="5">
        <v>866</v>
      </c>
      <c r="X4" s="5">
        <v>1010</v>
      </c>
      <c r="Y4" s="25">
        <v>986</v>
      </c>
      <c r="Z4" s="52"/>
      <c r="AA4" s="52"/>
      <c r="AB4" s="32" t="s">
        <v>67</v>
      </c>
      <c r="AC4" s="33"/>
      <c r="AD4" s="52"/>
      <c r="AE4" s="52"/>
      <c r="AF4" s="52"/>
      <c r="AG4" s="52"/>
      <c r="AH4" s="52"/>
      <c r="AI4" s="52"/>
      <c r="AJ4" s="52"/>
      <c r="AK4" s="52"/>
    </row>
    <row r="5" spans="1:37" ht="14.5" x14ac:dyDescent="0.35">
      <c r="A5" s="5">
        <v>435</v>
      </c>
      <c r="B5" s="5">
        <v>1079</v>
      </c>
      <c r="C5" s="5">
        <v>412</v>
      </c>
      <c r="D5" s="5">
        <v>1851</v>
      </c>
      <c r="E5" s="5">
        <v>1861</v>
      </c>
      <c r="F5" s="5">
        <v>371</v>
      </c>
      <c r="G5" s="5">
        <v>689</v>
      </c>
      <c r="H5" s="5">
        <v>2154</v>
      </c>
      <c r="I5" s="5">
        <v>821</v>
      </c>
      <c r="J5" s="25">
        <v>410</v>
      </c>
      <c r="K5" s="5">
        <v>576</v>
      </c>
      <c r="L5" s="5">
        <v>317</v>
      </c>
      <c r="M5" s="5">
        <v>892</v>
      </c>
      <c r="N5" s="5">
        <v>796</v>
      </c>
      <c r="O5" s="52"/>
      <c r="P5" s="5">
        <v>2093</v>
      </c>
      <c r="Q5" s="5">
        <v>1667</v>
      </c>
      <c r="R5" s="5">
        <v>2335</v>
      </c>
      <c r="S5" s="5">
        <v>465</v>
      </c>
      <c r="T5" s="5">
        <v>417</v>
      </c>
      <c r="U5" s="5">
        <v>2045</v>
      </c>
      <c r="V5" s="5">
        <v>72</v>
      </c>
      <c r="W5" s="5">
        <v>1780</v>
      </c>
      <c r="X5" s="5">
        <v>1636</v>
      </c>
      <c r="Y5" s="25">
        <v>275</v>
      </c>
      <c r="Z5" s="52"/>
      <c r="AA5" s="52"/>
      <c r="AB5" s="32"/>
      <c r="AC5" s="33"/>
      <c r="AD5" s="52"/>
      <c r="AE5" s="52"/>
      <c r="AF5" s="52"/>
      <c r="AG5" s="52"/>
      <c r="AH5" s="52"/>
      <c r="AI5" s="52"/>
      <c r="AJ5" s="52"/>
      <c r="AK5" s="52"/>
    </row>
    <row r="6" spans="1:37" ht="14.5" x14ac:dyDescent="0.35">
      <c r="A6" s="5">
        <v>1832</v>
      </c>
      <c r="B6" s="5">
        <v>1148</v>
      </c>
      <c r="C6" s="5">
        <v>801</v>
      </c>
      <c r="D6" s="5">
        <v>1470</v>
      </c>
      <c r="E6" s="5">
        <v>893</v>
      </c>
      <c r="F6" s="5">
        <v>166</v>
      </c>
      <c r="G6" s="5">
        <v>898</v>
      </c>
      <c r="H6" s="5">
        <v>859</v>
      </c>
      <c r="I6" s="5">
        <v>111</v>
      </c>
      <c r="J6" s="25">
        <v>200</v>
      </c>
      <c r="K6" s="5">
        <v>454</v>
      </c>
      <c r="L6" s="5">
        <v>488</v>
      </c>
      <c r="M6" s="5">
        <v>309</v>
      </c>
      <c r="N6" s="5">
        <v>688</v>
      </c>
      <c r="O6" s="52"/>
      <c r="P6" s="5">
        <v>1481</v>
      </c>
      <c r="Q6" s="5">
        <v>984</v>
      </c>
      <c r="R6" s="5">
        <v>2646</v>
      </c>
      <c r="S6" s="5">
        <v>890</v>
      </c>
      <c r="T6" s="5">
        <v>1572</v>
      </c>
      <c r="U6" s="5">
        <v>2611</v>
      </c>
      <c r="V6" s="5">
        <v>240</v>
      </c>
      <c r="W6" s="5">
        <v>2298</v>
      </c>
      <c r="X6" s="5">
        <v>2262</v>
      </c>
      <c r="Y6" s="25">
        <v>158</v>
      </c>
      <c r="Z6" s="52"/>
      <c r="AA6" s="52"/>
      <c r="AB6" s="32" t="s">
        <v>95</v>
      </c>
      <c r="AC6" s="33" t="s">
        <v>68</v>
      </c>
      <c r="AD6" s="52"/>
      <c r="AE6" s="52"/>
      <c r="AF6" s="52"/>
      <c r="AG6" s="52"/>
      <c r="AH6" s="52"/>
      <c r="AI6" s="52"/>
      <c r="AJ6" s="52"/>
      <c r="AK6" s="52"/>
    </row>
    <row r="7" spans="1:37" ht="14.5" x14ac:dyDescent="0.35">
      <c r="A7" s="5">
        <v>215</v>
      </c>
      <c r="B7" s="5">
        <v>323</v>
      </c>
      <c r="C7" s="5">
        <v>821</v>
      </c>
      <c r="D7" s="5">
        <v>102</v>
      </c>
      <c r="E7" s="5">
        <v>1201</v>
      </c>
      <c r="F7" s="5">
        <v>571</v>
      </c>
      <c r="G7" s="5">
        <v>302</v>
      </c>
      <c r="H7" s="5">
        <v>1177</v>
      </c>
      <c r="I7" s="5">
        <v>1029</v>
      </c>
      <c r="J7" s="25">
        <v>112</v>
      </c>
      <c r="K7" s="5">
        <v>615</v>
      </c>
      <c r="L7" s="5">
        <v>215</v>
      </c>
      <c r="M7" s="5">
        <v>615</v>
      </c>
      <c r="N7" s="5">
        <v>449</v>
      </c>
      <c r="O7" s="52"/>
      <c r="P7" s="5">
        <v>680</v>
      </c>
      <c r="Q7" s="5">
        <v>1468</v>
      </c>
      <c r="R7" s="5">
        <v>846</v>
      </c>
      <c r="S7" s="5">
        <v>954</v>
      </c>
      <c r="T7" s="5">
        <v>573</v>
      </c>
      <c r="U7" s="5">
        <v>3001</v>
      </c>
      <c r="V7" s="5">
        <v>445</v>
      </c>
      <c r="W7" s="5">
        <v>1901</v>
      </c>
      <c r="X7" s="5">
        <v>2614</v>
      </c>
      <c r="Y7" s="25">
        <v>503</v>
      </c>
      <c r="Z7" s="52"/>
      <c r="AA7" s="52"/>
      <c r="AB7" s="32" t="s">
        <v>69</v>
      </c>
      <c r="AC7" s="33" t="s">
        <v>69</v>
      </c>
      <c r="AD7" s="52"/>
      <c r="AE7" s="52"/>
      <c r="AF7" s="52"/>
      <c r="AG7" s="52"/>
      <c r="AH7" s="52"/>
      <c r="AI7" s="52"/>
      <c r="AJ7" s="52"/>
      <c r="AK7" s="52"/>
    </row>
    <row r="8" spans="1:37" ht="14.5" x14ac:dyDescent="0.35">
      <c r="A8" s="5">
        <v>1573</v>
      </c>
      <c r="B8" s="5">
        <v>405</v>
      </c>
      <c r="C8" s="5">
        <v>531</v>
      </c>
      <c r="D8" s="5">
        <v>195</v>
      </c>
      <c r="E8" s="5">
        <v>1514</v>
      </c>
      <c r="F8" s="5">
        <v>210</v>
      </c>
      <c r="G8" s="5">
        <v>463</v>
      </c>
      <c r="H8" s="5">
        <v>254</v>
      </c>
      <c r="I8" s="5">
        <v>690</v>
      </c>
      <c r="J8" s="25">
        <v>381</v>
      </c>
      <c r="K8" s="5">
        <v>224</v>
      </c>
      <c r="L8" s="5">
        <v>157</v>
      </c>
      <c r="M8" s="5">
        <v>483</v>
      </c>
      <c r="N8" s="5">
        <v>361</v>
      </c>
      <c r="O8" s="52"/>
      <c r="P8" s="5">
        <v>1672</v>
      </c>
      <c r="Q8" s="5">
        <v>769</v>
      </c>
      <c r="R8" s="5">
        <v>1182</v>
      </c>
      <c r="S8" s="5">
        <v>533</v>
      </c>
      <c r="T8" s="5">
        <v>1532</v>
      </c>
      <c r="U8" s="5">
        <v>3296</v>
      </c>
      <c r="V8" s="5">
        <v>108</v>
      </c>
      <c r="W8" s="5">
        <v>445</v>
      </c>
      <c r="X8" s="5">
        <v>1394</v>
      </c>
      <c r="Y8" s="25">
        <v>278</v>
      </c>
      <c r="Z8" s="52"/>
      <c r="AA8" s="52"/>
      <c r="AB8" s="32" t="s">
        <v>96</v>
      </c>
      <c r="AC8" s="33" t="s">
        <v>70</v>
      </c>
      <c r="AD8" s="52"/>
      <c r="AE8" s="52"/>
      <c r="AF8" s="52"/>
      <c r="AG8" s="52"/>
      <c r="AH8" s="52"/>
      <c r="AI8" s="52"/>
      <c r="AJ8" s="52"/>
      <c r="AK8" s="52"/>
    </row>
    <row r="9" spans="1:37" ht="14.5" x14ac:dyDescent="0.35">
      <c r="A9" s="5">
        <v>156</v>
      </c>
      <c r="B9" s="5">
        <v>288</v>
      </c>
      <c r="C9" s="5">
        <v>112</v>
      </c>
      <c r="D9" s="5">
        <v>361</v>
      </c>
      <c r="E9" s="5">
        <v>346</v>
      </c>
      <c r="F9" s="5">
        <v>341</v>
      </c>
      <c r="G9" s="5">
        <v>621</v>
      </c>
      <c r="H9" s="5">
        <v>43</v>
      </c>
      <c r="I9" s="5">
        <v>188</v>
      </c>
      <c r="J9" s="25">
        <v>493</v>
      </c>
      <c r="K9" s="5">
        <v>405</v>
      </c>
      <c r="L9" s="5">
        <v>327</v>
      </c>
      <c r="M9" s="5">
        <v>434</v>
      </c>
      <c r="N9" s="5">
        <v>713</v>
      </c>
      <c r="O9" s="52"/>
      <c r="P9" s="5">
        <v>476</v>
      </c>
      <c r="Q9" s="5">
        <v>336</v>
      </c>
      <c r="R9" s="5">
        <v>831</v>
      </c>
      <c r="S9" s="5">
        <v>741</v>
      </c>
      <c r="T9" s="5">
        <v>1640</v>
      </c>
      <c r="U9" s="5">
        <v>1437</v>
      </c>
      <c r="V9" s="5">
        <v>60</v>
      </c>
      <c r="W9" s="5">
        <v>686</v>
      </c>
      <c r="X9" s="5">
        <v>946</v>
      </c>
      <c r="Y9" s="25">
        <v>161</v>
      </c>
      <c r="Z9" s="52"/>
      <c r="AA9" s="52"/>
      <c r="AB9" s="32"/>
      <c r="AC9" s="33"/>
      <c r="AD9" s="52"/>
      <c r="AE9" s="52"/>
      <c r="AF9" s="52"/>
      <c r="AG9" s="52"/>
      <c r="AH9" s="52"/>
      <c r="AI9" s="52"/>
      <c r="AJ9" s="52"/>
      <c r="AK9" s="52"/>
    </row>
    <row r="10" spans="1:37" ht="14.5" x14ac:dyDescent="0.35">
      <c r="A10" s="5">
        <v>1470</v>
      </c>
      <c r="B10" s="5">
        <v>444</v>
      </c>
      <c r="C10" s="5">
        <v>62</v>
      </c>
      <c r="D10" s="5">
        <v>112</v>
      </c>
      <c r="E10" s="5">
        <v>356</v>
      </c>
      <c r="F10" s="5">
        <v>547</v>
      </c>
      <c r="G10" s="5">
        <v>467</v>
      </c>
      <c r="H10" s="5">
        <v>825</v>
      </c>
      <c r="I10" s="5">
        <v>237</v>
      </c>
      <c r="J10" s="25">
        <v>24</v>
      </c>
      <c r="K10" s="5">
        <v>776</v>
      </c>
      <c r="L10" s="5">
        <v>293</v>
      </c>
      <c r="M10" s="5">
        <v>840</v>
      </c>
      <c r="N10" s="5">
        <v>845</v>
      </c>
      <c r="O10" s="52"/>
      <c r="P10" s="5">
        <v>1577</v>
      </c>
      <c r="Q10" s="5">
        <v>800</v>
      </c>
      <c r="R10" s="5">
        <v>1040</v>
      </c>
      <c r="S10" s="5">
        <v>1143</v>
      </c>
      <c r="T10" s="5">
        <v>703</v>
      </c>
      <c r="U10" s="5">
        <v>1714</v>
      </c>
      <c r="V10" s="5">
        <v>782</v>
      </c>
      <c r="W10" s="5">
        <v>336</v>
      </c>
      <c r="X10" s="5">
        <v>858</v>
      </c>
      <c r="Y10" s="25">
        <v>190</v>
      </c>
      <c r="Z10" s="52"/>
      <c r="AA10" s="52"/>
      <c r="AB10" s="32" t="s">
        <v>71</v>
      </c>
      <c r="AC10" s="33"/>
      <c r="AD10" s="52"/>
      <c r="AE10" s="52"/>
      <c r="AF10" s="52"/>
      <c r="AG10" s="52"/>
      <c r="AH10" s="52"/>
      <c r="AI10" s="52"/>
      <c r="AJ10" s="52"/>
      <c r="AK10" s="52"/>
    </row>
    <row r="11" spans="1:37" ht="14.5" x14ac:dyDescent="0.35">
      <c r="A11" s="5">
        <v>166</v>
      </c>
      <c r="B11" s="5">
        <v>357</v>
      </c>
      <c r="C11" s="5">
        <v>512</v>
      </c>
      <c r="D11" s="5">
        <v>224</v>
      </c>
      <c r="E11" s="5">
        <v>504</v>
      </c>
      <c r="F11" s="5">
        <v>220</v>
      </c>
      <c r="G11" s="5">
        <v>90</v>
      </c>
      <c r="H11" s="5">
        <v>1011</v>
      </c>
      <c r="I11" s="5">
        <v>85</v>
      </c>
      <c r="J11" s="25">
        <v>219</v>
      </c>
      <c r="K11" s="5">
        <v>781</v>
      </c>
      <c r="L11" s="5">
        <v>596</v>
      </c>
      <c r="M11" s="5">
        <v>421</v>
      </c>
      <c r="N11" s="5">
        <v>63</v>
      </c>
      <c r="O11" s="52"/>
      <c r="P11" s="5">
        <v>448</v>
      </c>
      <c r="Q11" s="5">
        <v>698</v>
      </c>
      <c r="R11" s="5">
        <v>882</v>
      </c>
      <c r="S11" s="5">
        <v>372</v>
      </c>
      <c r="T11" s="5">
        <v>770</v>
      </c>
      <c r="U11" s="5">
        <v>1804</v>
      </c>
      <c r="V11" s="5">
        <v>204</v>
      </c>
      <c r="W11" s="5">
        <v>1408</v>
      </c>
      <c r="X11" s="5">
        <v>1307</v>
      </c>
      <c r="Y11" s="25">
        <v>35</v>
      </c>
      <c r="Z11" s="52"/>
      <c r="AA11" s="52"/>
      <c r="AB11" s="32" t="s">
        <v>23</v>
      </c>
      <c r="AC11" s="33" t="s">
        <v>72</v>
      </c>
      <c r="AD11" s="52"/>
      <c r="AE11" s="52"/>
      <c r="AF11" s="52"/>
      <c r="AG11" s="52"/>
      <c r="AH11" s="52"/>
      <c r="AI11" s="52"/>
      <c r="AJ11" s="52"/>
      <c r="AK11" s="52"/>
    </row>
    <row r="12" spans="1:37" ht="14.5" x14ac:dyDescent="0.35">
      <c r="A12" s="5">
        <v>625</v>
      </c>
      <c r="B12" s="5">
        <v>162</v>
      </c>
      <c r="C12" s="5">
        <v>80</v>
      </c>
      <c r="D12" s="5">
        <v>112</v>
      </c>
      <c r="E12" s="5">
        <v>263</v>
      </c>
      <c r="F12" s="5">
        <v>850</v>
      </c>
      <c r="G12" s="5">
        <v>376</v>
      </c>
      <c r="H12" s="5">
        <v>210</v>
      </c>
      <c r="I12" s="5">
        <v>317</v>
      </c>
      <c r="J12" s="25">
        <v>68</v>
      </c>
      <c r="K12" s="5">
        <v>83</v>
      </c>
      <c r="L12" s="5">
        <v>170</v>
      </c>
      <c r="M12" s="5">
        <v>116</v>
      </c>
      <c r="N12" s="5">
        <v>40</v>
      </c>
      <c r="O12" s="52"/>
      <c r="P12" s="5">
        <v>1543</v>
      </c>
      <c r="Q12" s="5">
        <v>530</v>
      </c>
      <c r="R12" s="5">
        <v>1014</v>
      </c>
      <c r="S12" s="5">
        <v>766</v>
      </c>
      <c r="T12" s="5">
        <v>119</v>
      </c>
      <c r="U12" s="5">
        <v>680</v>
      </c>
      <c r="V12" s="5">
        <v>1046</v>
      </c>
      <c r="W12" s="5">
        <v>1371</v>
      </c>
      <c r="X12" s="5">
        <v>1387</v>
      </c>
      <c r="Y12" s="25">
        <v>190</v>
      </c>
      <c r="Z12" s="52"/>
      <c r="AA12" s="52"/>
      <c r="AB12" s="32" t="s">
        <v>73</v>
      </c>
      <c r="AC12" s="33" t="s">
        <v>74</v>
      </c>
      <c r="AD12" s="52"/>
      <c r="AE12" s="52"/>
      <c r="AF12" s="52"/>
      <c r="AG12" s="52"/>
      <c r="AH12" s="52"/>
      <c r="AI12" s="52"/>
      <c r="AJ12" s="52"/>
      <c r="AK12" s="52"/>
    </row>
    <row r="13" spans="1:37" ht="14.5" x14ac:dyDescent="0.35">
      <c r="A13" s="5">
        <v>93</v>
      </c>
      <c r="B13" s="5">
        <v>473</v>
      </c>
      <c r="C13" s="5">
        <v>86</v>
      </c>
      <c r="D13" s="5">
        <v>53</v>
      </c>
      <c r="E13" s="5">
        <v>249</v>
      </c>
      <c r="F13" s="5">
        <v>156</v>
      </c>
      <c r="G13" s="5">
        <v>157</v>
      </c>
      <c r="H13" s="5">
        <v>478</v>
      </c>
      <c r="I13" s="5">
        <v>178</v>
      </c>
      <c r="J13" s="25">
        <v>88</v>
      </c>
      <c r="K13" s="5">
        <v>136</v>
      </c>
      <c r="L13" s="5">
        <v>308</v>
      </c>
      <c r="M13" s="5">
        <v>305</v>
      </c>
      <c r="N13" s="5">
        <v>195</v>
      </c>
      <c r="O13" s="52"/>
      <c r="P13" s="5">
        <v>353</v>
      </c>
      <c r="Q13" s="5">
        <v>760</v>
      </c>
      <c r="R13" s="5">
        <v>1019</v>
      </c>
      <c r="S13" s="5">
        <v>1006</v>
      </c>
      <c r="T13" s="5">
        <v>186</v>
      </c>
      <c r="U13" s="5">
        <v>415</v>
      </c>
      <c r="V13" s="5">
        <v>469</v>
      </c>
      <c r="W13" s="5">
        <v>1540</v>
      </c>
      <c r="X13" s="5">
        <v>834</v>
      </c>
      <c r="Y13" s="25">
        <v>172</v>
      </c>
      <c r="Z13" s="52"/>
      <c r="AA13" s="52"/>
      <c r="AB13" s="32" t="s">
        <v>75</v>
      </c>
      <c r="AC13" s="33" t="s">
        <v>76</v>
      </c>
      <c r="AD13" s="52"/>
      <c r="AE13" s="52"/>
      <c r="AF13" s="52"/>
      <c r="AG13" s="52"/>
      <c r="AH13" s="52"/>
      <c r="AI13" s="52"/>
      <c r="AJ13" s="52"/>
      <c r="AK13" s="52"/>
    </row>
    <row r="14" spans="1:37" ht="14.5" x14ac:dyDescent="0.35">
      <c r="A14" s="5">
        <v>78</v>
      </c>
      <c r="B14" s="5">
        <v>37</v>
      </c>
      <c r="C14" s="5">
        <v>106</v>
      </c>
      <c r="D14" s="5">
        <v>376</v>
      </c>
      <c r="E14" s="5">
        <v>151</v>
      </c>
      <c r="F14" s="5">
        <v>224</v>
      </c>
      <c r="G14" s="5">
        <v>67</v>
      </c>
      <c r="H14" s="5">
        <v>78</v>
      </c>
      <c r="I14" s="5">
        <v>492</v>
      </c>
      <c r="J14" s="25">
        <v>166</v>
      </c>
      <c r="K14" s="5">
        <v>718</v>
      </c>
      <c r="L14" s="5">
        <v>293</v>
      </c>
      <c r="M14" s="5">
        <v>116</v>
      </c>
      <c r="N14" s="5">
        <v>205</v>
      </c>
      <c r="O14" s="52"/>
      <c r="P14" s="5">
        <v>1617</v>
      </c>
      <c r="Q14" s="5">
        <v>805</v>
      </c>
      <c r="R14" s="5">
        <v>1096</v>
      </c>
      <c r="S14" s="5">
        <v>1347</v>
      </c>
      <c r="T14" s="5">
        <v>1750</v>
      </c>
      <c r="U14" s="5">
        <v>523</v>
      </c>
      <c r="V14" s="5">
        <v>589</v>
      </c>
      <c r="W14" s="5">
        <v>3261</v>
      </c>
      <c r="X14" s="5">
        <v>826</v>
      </c>
      <c r="Y14" s="25">
        <v>298</v>
      </c>
      <c r="Z14" s="52"/>
      <c r="AA14" s="52"/>
      <c r="AB14" s="32" t="s">
        <v>77</v>
      </c>
      <c r="AC14" s="33" t="s">
        <v>78</v>
      </c>
      <c r="AD14" s="52"/>
      <c r="AE14" s="52"/>
      <c r="AF14" s="52"/>
      <c r="AG14" s="52"/>
      <c r="AH14" s="52"/>
      <c r="AI14" s="52"/>
      <c r="AJ14" s="52"/>
      <c r="AK14" s="52"/>
    </row>
    <row r="15" spans="1:37" ht="14.5" x14ac:dyDescent="0.35">
      <c r="A15" s="5">
        <v>181</v>
      </c>
      <c r="B15" s="5">
        <v>518</v>
      </c>
      <c r="C15" s="5">
        <v>302</v>
      </c>
      <c r="D15" s="5">
        <v>664</v>
      </c>
      <c r="E15" s="5">
        <v>44</v>
      </c>
      <c r="F15" s="5">
        <v>141</v>
      </c>
      <c r="G15" s="5">
        <v>86</v>
      </c>
      <c r="H15" s="5">
        <v>84</v>
      </c>
      <c r="I15" s="5">
        <v>159</v>
      </c>
      <c r="J15" s="25">
        <v>92</v>
      </c>
      <c r="K15" s="5">
        <v>230</v>
      </c>
      <c r="L15" s="5">
        <v>1338</v>
      </c>
      <c r="M15" s="5">
        <v>409</v>
      </c>
      <c r="N15" s="5">
        <v>766</v>
      </c>
      <c r="O15" s="52"/>
      <c r="P15" s="5">
        <v>476</v>
      </c>
      <c r="Q15" s="5">
        <v>505</v>
      </c>
      <c r="R15" s="5">
        <v>1167</v>
      </c>
      <c r="S15" s="5">
        <v>220</v>
      </c>
      <c r="T15" s="5">
        <v>830</v>
      </c>
      <c r="U15" s="5">
        <v>619</v>
      </c>
      <c r="V15" s="5">
        <v>1251</v>
      </c>
      <c r="W15" s="5">
        <v>2129</v>
      </c>
      <c r="X15" s="5">
        <v>1451</v>
      </c>
      <c r="Y15" s="25">
        <v>365</v>
      </c>
      <c r="Z15" s="52"/>
      <c r="AA15" s="52"/>
      <c r="AB15" s="32" t="s">
        <v>79</v>
      </c>
      <c r="AC15" s="33">
        <v>0.64810000000000001</v>
      </c>
      <c r="AD15" s="52"/>
      <c r="AE15" s="52"/>
      <c r="AF15" s="52"/>
      <c r="AG15" s="52"/>
      <c r="AH15" s="52"/>
      <c r="AI15" s="52"/>
      <c r="AJ15" s="52"/>
      <c r="AK15" s="52"/>
    </row>
    <row r="16" spans="1:37" ht="14.5" x14ac:dyDescent="0.35">
      <c r="A16" s="5">
        <v>249</v>
      </c>
      <c r="B16" s="5">
        <v>229</v>
      </c>
      <c r="C16" s="5">
        <v>495</v>
      </c>
      <c r="D16" s="5">
        <v>97</v>
      </c>
      <c r="E16" s="5">
        <v>68</v>
      </c>
      <c r="F16" s="5">
        <v>415</v>
      </c>
      <c r="G16" s="5">
        <v>447</v>
      </c>
      <c r="H16" s="5">
        <v>205</v>
      </c>
      <c r="I16" s="5">
        <v>77</v>
      </c>
      <c r="J16" s="25">
        <v>151</v>
      </c>
      <c r="K16" s="5">
        <v>352</v>
      </c>
      <c r="L16" s="5">
        <v>1670</v>
      </c>
      <c r="M16" s="5">
        <v>135</v>
      </c>
      <c r="N16" s="5">
        <v>1078</v>
      </c>
      <c r="O16" s="52"/>
      <c r="P16" s="5">
        <v>1298</v>
      </c>
      <c r="Q16" s="5">
        <v>897</v>
      </c>
      <c r="R16" s="5">
        <v>1188</v>
      </c>
      <c r="S16" s="5">
        <v>437</v>
      </c>
      <c r="T16" s="5">
        <v>986</v>
      </c>
      <c r="U16" s="5">
        <v>1883</v>
      </c>
      <c r="V16" s="5">
        <v>601</v>
      </c>
      <c r="W16" s="5">
        <v>228</v>
      </c>
      <c r="X16" s="5">
        <v>705</v>
      </c>
      <c r="Y16" s="25">
        <v>1118</v>
      </c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14.5" x14ac:dyDescent="0.35">
      <c r="A17" s="5">
        <v>180</v>
      </c>
      <c r="B17" s="5">
        <v>332</v>
      </c>
      <c r="C17" s="5">
        <v>231</v>
      </c>
      <c r="D17" s="5">
        <v>449</v>
      </c>
      <c r="E17" s="5">
        <v>98</v>
      </c>
      <c r="F17" s="5">
        <v>313</v>
      </c>
      <c r="G17" s="5">
        <v>174</v>
      </c>
      <c r="H17" s="5">
        <v>151</v>
      </c>
      <c r="I17" s="5">
        <v>270</v>
      </c>
      <c r="J17" s="25">
        <v>49</v>
      </c>
      <c r="K17" s="5">
        <v>278</v>
      </c>
      <c r="L17" s="5">
        <v>527</v>
      </c>
      <c r="M17" s="5">
        <v>199</v>
      </c>
      <c r="N17" s="5">
        <v>258</v>
      </c>
      <c r="O17" s="52"/>
      <c r="P17" s="5">
        <v>346</v>
      </c>
      <c r="Q17" s="5">
        <v>637</v>
      </c>
      <c r="R17" s="5">
        <v>1447</v>
      </c>
      <c r="S17" s="5">
        <v>360</v>
      </c>
      <c r="T17" s="5">
        <v>114</v>
      </c>
      <c r="U17" s="5">
        <v>1467</v>
      </c>
      <c r="V17" s="5">
        <v>437</v>
      </c>
      <c r="W17" s="5">
        <v>385</v>
      </c>
      <c r="X17" s="5">
        <v>593</v>
      </c>
      <c r="Y17" s="25">
        <v>114</v>
      </c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ht="14.5" x14ac:dyDescent="0.35">
      <c r="A18" s="5">
        <v>185</v>
      </c>
      <c r="B18" s="5">
        <v>239</v>
      </c>
      <c r="C18" s="5">
        <v>61</v>
      </c>
      <c r="D18" s="5">
        <v>649</v>
      </c>
      <c r="E18" s="5">
        <v>454</v>
      </c>
      <c r="F18" s="5">
        <v>215</v>
      </c>
      <c r="G18" s="5">
        <v>177</v>
      </c>
      <c r="H18" s="5">
        <v>122</v>
      </c>
      <c r="I18" s="5">
        <v>323</v>
      </c>
      <c r="J18" s="25">
        <v>127</v>
      </c>
      <c r="K18" s="5">
        <v>865</v>
      </c>
      <c r="L18" s="5">
        <v>410</v>
      </c>
      <c r="M18" s="5">
        <v>264</v>
      </c>
      <c r="N18" s="5">
        <v>83</v>
      </c>
      <c r="O18" s="52"/>
      <c r="P18" s="5">
        <v>496</v>
      </c>
      <c r="Q18" s="5">
        <v>703</v>
      </c>
      <c r="R18" s="5">
        <v>1351</v>
      </c>
      <c r="S18" s="5">
        <v>1003</v>
      </c>
      <c r="T18" s="5">
        <v>758</v>
      </c>
      <c r="U18" s="5">
        <v>330</v>
      </c>
      <c r="V18" s="5">
        <v>541</v>
      </c>
      <c r="W18" s="5">
        <v>338</v>
      </c>
      <c r="X18" s="5">
        <v>713</v>
      </c>
      <c r="Y18" s="25">
        <v>286</v>
      </c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14.5" x14ac:dyDescent="0.35">
      <c r="A19" s="5">
        <v>88</v>
      </c>
      <c r="B19" s="5">
        <v>312</v>
      </c>
      <c r="C19" s="5">
        <v>51</v>
      </c>
      <c r="D19" s="5">
        <v>156</v>
      </c>
      <c r="E19" s="5">
        <v>234</v>
      </c>
      <c r="F19" s="5">
        <v>30</v>
      </c>
      <c r="G19" s="5">
        <v>312</v>
      </c>
      <c r="H19" s="5">
        <v>83</v>
      </c>
      <c r="I19" s="5">
        <v>130</v>
      </c>
      <c r="J19" s="25">
        <v>136</v>
      </c>
      <c r="K19" s="5">
        <v>362</v>
      </c>
      <c r="L19" s="5">
        <v>88</v>
      </c>
      <c r="M19" s="5">
        <v>167</v>
      </c>
      <c r="N19" s="5">
        <v>405</v>
      </c>
      <c r="O19" s="52"/>
      <c r="P19" s="5">
        <v>836</v>
      </c>
      <c r="Q19" s="5">
        <v>122</v>
      </c>
      <c r="R19" s="5">
        <v>3308</v>
      </c>
      <c r="S19" s="5">
        <v>1078</v>
      </c>
      <c r="T19" s="5">
        <v>680</v>
      </c>
      <c r="U19" s="5">
        <v>49</v>
      </c>
      <c r="V19" s="5">
        <v>481</v>
      </c>
      <c r="W19" s="5">
        <v>204</v>
      </c>
      <c r="X19" s="5">
        <v>890</v>
      </c>
      <c r="Y19" s="25">
        <v>1174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ht="14.5" x14ac:dyDescent="0.35">
      <c r="A20" s="5">
        <v>122</v>
      </c>
      <c r="B20" s="5">
        <v>527</v>
      </c>
      <c r="C20" s="5">
        <v>213</v>
      </c>
      <c r="D20" s="5">
        <v>586</v>
      </c>
      <c r="E20" s="5">
        <v>219</v>
      </c>
      <c r="F20" s="5">
        <v>1245</v>
      </c>
      <c r="G20" s="5">
        <v>305</v>
      </c>
      <c r="H20" s="5">
        <v>176</v>
      </c>
      <c r="I20" s="5">
        <v>410</v>
      </c>
      <c r="J20" s="25">
        <v>79</v>
      </c>
      <c r="K20" s="5">
        <v>405</v>
      </c>
      <c r="L20" s="5">
        <v>2032</v>
      </c>
      <c r="M20" s="5">
        <v>180</v>
      </c>
      <c r="N20" s="5">
        <v>302</v>
      </c>
      <c r="O20" s="52"/>
      <c r="P20" s="5">
        <v>20</v>
      </c>
      <c r="Q20" s="5">
        <v>625</v>
      </c>
      <c r="R20" s="5">
        <v>3176</v>
      </c>
      <c r="S20" s="5">
        <v>1054</v>
      </c>
      <c r="T20" s="5">
        <v>96</v>
      </c>
      <c r="U20" s="5">
        <v>572</v>
      </c>
      <c r="V20" s="5">
        <v>397</v>
      </c>
      <c r="W20" s="5">
        <v>1768</v>
      </c>
      <c r="X20" s="5">
        <v>1034</v>
      </c>
      <c r="Y20" s="25">
        <v>1247</v>
      </c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ht="14.5" x14ac:dyDescent="0.35">
      <c r="A21" s="5">
        <v>254</v>
      </c>
      <c r="B21" s="5">
        <v>83</v>
      </c>
      <c r="C21" s="5">
        <v>492</v>
      </c>
      <c r="D21" s="5">
        <v>400</v>
      </c>
      <c r="E21" s="5">
        <v>273</v>
      </c>
      <c r="F21" s="5">
        <v>508</v>
      </c>
      <c r="G21" s="5">
        <v>454</v>
      </c>
      <c r="H21" s="5">
        <v>198</v>
      </c>
      <c r="I21" s="5">
        <v>362</v>
      </c>
      <c r="J21" s="25">
        <v>14</v>
      </c>
      <c r="K21" s="5">
        <v>32</v>
      </c>
      <c r="L21" s="5">
        <v>1187</v>
      </c>
      <c r="M21" s="5">
        <v>58</v>
      </c>
      <c r="N21" s="5">
        <v>464</v>
      </c>
      <c r="O21" s="52"/>
      <c r="P21" s="5">
        <v>1024</v>
      </c>
      <c r="Q21" s="5">
        <v>423</v>
      </c>
      <c r="R21" s="5">
        <v>1126</v>
      </c>
      <c r="S21" s="5">
        <v>312</v>
      </c>
      <c r="T21" s="5">
        <v>234</v>
      </c>
      <c r="U21" s="5">
        <v>1588</v>
      </c>
      <c r="V21" s="5">
        <v>469</v>
      </c>
      <c r="W21" s="5">
        <v>1852</v>
      </c>
      <c r="X21" s="5">
        <v>842</v>
      </c>
      <c r="Y21" s="25">
        <v>275</v>
      </c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14.5" x14ac:dyDescent="0.35">
      <c r="A22" s="5">
        <v>75</v>
      </c>
      <c r="B22" s="5">
        <v>107</v>
      </c>
      <c r="C22" s="5">
        <v>547</v>
      </c>
      <c r="D22" s="5">
        <v>1314</v>
      </c>
      <c r="E22" s="5">
        <v>224</v>
      </c>
      <c r="F22" s="5">
        <v>552</v>
      </c>
      <c r="G22" s="5">
        <v>470</v>
      </c>
      <c r="H22" s="5">
        <v>161</v>
      </c>
      <c r="I22" s="5">
        <v>338</v>
      </c>
      <c r="J22" s="25">
        <v>195</v>
      </c>
      <c r="K22" s="5">
        <v>73</v>
      </c>
      <c r="L22" s="5">
        <v>352</v>
      </c>
      <c r="M22" s="5">
        <v>13</v>
      </c>
      <c r="N22" s="5">
        <v>483</v>
      </c>
      <c r="O22" s="52"/>
      <c r="P22" s="5">
        <v>516</v>
      </c>
      <c r="Q22" s="5">
        <v>280</v>
      </c>
      <c r="R22" s="5">
        <v>1437</v>
      </c>
      <c r="S22" s="5">
        <v>300</v>
      </c>
      <c r="T22" s="5">
        <v>1365</v>
      </c>
      <c r="U22" s="5">
        <v>1311</v>
      </c>
      <c r="V22" s="5">
        <v>505</v>
      </c>
      <c r="W22" s="5">
        <v>673</v>
      </c>
      <c r="X22" s="5">
        <v>682</v>
      </c>
      <c r="Y22" s="25">
        <v>389</v>
      </c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ht="14.5" x14ac:dyDescent="0.35">
      <c r="A23" s="5">
        <v>123</v>
      </c>
      <c r="B23" s="5">
        <v>244</v>
      </c>
      <c r="C23" s="5">
        <v>99</v>
      </c>
      <c r="D23" s="5">
        <v>425</v>
      </c>
      <c r="E23" s="5">
        <v>478</v>
      </c>
      <c r="F23" s="5">
        <v>327</v>
      </c>
      <c r="G23" s="5">
        <v>872</v>
      </c>
      <c r="H23" s="5">
        <v>136</v>
      </c>
      <c r="I23" s="5">
        <v>579</v>
      </c>
      <c r="J23" s="25">
        <v>303</v>
      </c>
      <c r="K23" s="5">
        <v>224</v>
      </c>
      <c r="L23" s="5">
        <v>323</v>
      </c>
      <c r="M23" s="5">
        <v>58</v>
      </c>
      <c r="N23" s="5">
        <v>449</v>
      </c>
      <c r="O23" s="52"/>
      <c r="P23" s="5">
        <v>958</v>
      </c>
      <c r="Q23" s="5">
        <v>178</v>
      </c>
      <c r="R23" s="5">
        <v>729</v>
      </c>
      <c r="S23" s="5">
        <v>385</v>
      </c>
      <c r="T23" s="5">
        <v>1052</v>
      </c>
      <c r="U23" s="5">
        <v>523</v>
      </c>
      <c r="V23" s="5">
        <v>529</v>
      </c>
      <c r="W23" s="5">
        <v>3020</v>
      </c>
      <c r="X23" s="5">
        <v>994</v>
      </c>
      <c r="Y23" s="25">
        <v>723</v>
      </c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ht="14.5" x14ac:dyDescent="0.35">
      <c r="A24" s="5">
        <v>303</v>
      </c>
      <c r="B24" s="5">
        <v>166</v>
      </c>
      <c r="C24" s="5">
        <v>467</v>
      </c>
      <c r="D24" s="5">
        <v>83</v>
      </c>
      <c r="E24" s="5">
        <v>312</v>
      </c>
      <c r="F24" s="5">
        <v>102</v>
      </c>
      <c r="G24" s="5">
        <v>161</v>
      </c>
      <c r="H24" s="5">
        <v>175</v>
      </c>
      <c r="I24" s="5">
        <v>236</v>
      </c>
      <c r="J24" s="25">
        <v>49</v>
      </c>
      <c r="K24" s="5">
        <v>464</v>
      </c>
      <c r="L24" s="5">
        <v>1040</v>
      </c>
      <c r="M24" s="5">
        <v>122</v>
      </c>
      <c r="N24" s="5">
        <v>230</v>
      </c>
      <c r="O24" s="52"/>
      <c r="P24" s="5">
        <v>285</v>
      </c>
      <c r="Q24" s="5">
        <v>198</v>
      </c>
      <c r="R24" s="5">
        <v>994</v>
      </c>
      <c r="S24" s="5">
        <v>1098</v>
      </c>
      <c r="T24" s="5">
        <v>2039</v>
      </c>
      <c r="U24" s="5">
        <v>559</v>
      </c>
      <c r="V24" s="5">
        <v>649</v>
      </c>
      <c r="W24" s="5">
        <v>2490</v>
      </c>
      <c r="X24" s="5">
        <v>72</v>
      </c>
      <c r="Y24" s="25">
        <v>515</v>
      </c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ht="14.5" x14ac:dyDescent="0.35">
      <c r="A25" s="5">
        <v>146</v>
      </c>
      <c r="B25" s="5">
        <v>73</v>
      </c>
      <c r="C25" s="5">
        <v>512</v>
      </c>
      <c r="D25" s="5">
        <v>679</v>
      </c>
      <c r="E25" s="5">
        <v>200</v>
      </c>
      <c r="F25" s="5">
        <v>483</v>
      </c>
      <c r="G25" s="5">
        <v>116</v>
      </c>
      <c r="H25" s="5">
        <v>395</v>
      </c>
      <c r="I25" s="5">
        <v>468</v>
      </c>
      <c r="J25" s="25">
        <v>361</v>
      </c>
      <c r="K25" s="5">
        <v>327</v>
      </c>
      <c r="L25" s="5">
        <v>1094</v>
      </c>
      <c r="M25" s="5">
        <v>19</v>
      </c>
      <c r="N25" s="5">
        <v>361</v>
      </c>
      <c r="O25" s="52"/>
      <c r="P25" s="5">
        <v>294</v>
      </c>
      <c r="Q25" s="5">
        <v>576</v>
      </c>
      <c r="R25" s="5">
        <v>790</v>
      </c>
      <c r="S25" s="5">
        <v>1435</v>
      </c>
      <c r="T25" s="5">
        <v>505</v>
      </c>
      <c r="U25" s="5">
        <v>1293</v>
      </c>
      <c r="V25" s="5">
        <v>709</v>
      </c>
      <c r="W25" s="5">
        <v>2165</v>
      </c>
      <c r="X25" s="5">
        <v>1251</v>
      </c>
      <c r="Y25" s="25">
        <v>503</v>
      </c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ht="14.5" x14ac:dyDescent="0.35">
      <c r="A26" s="5">
        <v>224</v>
      </c>
      <c r="B26" s="5">
        <v>102</v>
      </c>
      <c r="C26" s="5">
        <v>405</v>
      </c>
      <c r="D26" s="5">
        <v>1050</v>
      </c>
      <c r="E26" s="5">
        <v>376</v>
      </c>
      <c r="F26" s="5">
        <v>620</v>
      </c>
      <c r="G26" s="5">
        <v>35</v>
      </c>
      <c r="H26" s="5">
        <v>381</v>
      </c>
      <c r="I26" s="5">
        <v>260</v>
      </c>
      <c r="J26" s="25">
        <v>78</v>
      </c>
      <c r="K26" s="5">
        <v>273</v>
      </c>
      <c r="L26" s="5">
        <v>303</v>
      </c>
      <c r="M26" s="5">
        <v>74</v>
      </c>
      <c r="N26" s="5">
        <v>1739</v>
      </c>
      <c r="O26" s="52"/>
      <c r="P26" s="5">
        <v>747</v>
      </c>
      <c r="Q26" s="5">
        <v>1167</v>
      </c>
      <c r="R26" s="5">
        <v>769</v>
      </c>
      <c r="S26" s="5">
        <v>585</v>
      </c>
      <c r="T26" s="5">
        <v>2039</v>
      </c>
      <c r="U26" s="5">
        <v>1281</v>
      </c>
      <c r="V26" s="5">
        <v>734</v>
      </c>
      <c r="W26" s="5">
        <v>1781</v>
      </c>
      <c r="X26" s="5">
        <v>1371</v>
      </c>
      <c r="Y26" s="25">
        <v>685</v>
      </c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ht="14.5" x14ac:dyDescent="0.35">
      <c r="A27" s="5">
        <v>410</v>
      </c>
      <c r="B27" s="5">
        <v>219</v>
      </c>
      <c r="C27" s="5">
        <v>425</v>
      </c>
      <c r="D27" s="5">
        <v>166</v>
      </c>
      <c r="E27" s="5">
        <v>483</v>
      </c>
      <c r="F27" s="5">
        <v>72</v>
      </c>
      <c r="G27" s="5">
        <v>640</v>
      </c>
      <c r="H27" s="5">
        <v>571</v>
      </c>
      <c r="I27" s="5">
        <v>468</v>
      </c>
      <c r="J27" s="25">
        <v>146</v>
      </c>
      <c r="K27" s="5">
        <v>288</v>
      </c>
      <c r="L27" s="5">
        <v>35</v>
      </c>
      <c r="M27" s="5">
        <v>48</v>
      </c>
      <c r="N27" s="5">
        <v>840</v>
      </c>
      <c r="O27" s="52"/>
      <c r="P27" s="5">
        <v>238</v>
      </c>
      <c r="Q27" s="5">
        <v>1187</v>
      </c>
      <c r="R27" s="5">
        <v>1208</v>
      </c>
      <c r="S27" s="5">
        <v>842</v>
      </c>
      <c r="T27" s="5">
        <v>463</v>
      </c>
      <c r="U27" s="5">
        <v>553</v>
      </c>
      <c r="V27" s="5">
        <v>1060</v>
      </c>
      <c r="W27" s="5"/>
      <c r="X27" s="5">
        <v>537</v>
      </c>
      <c r="Y27" s="25">
        <v>348</v>
      </c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ht="14.5" x14ac:dyDescent="0.35">
      <c r="A28" s="5">
        <v>400</v>
      </c>
      <c r="B28" s="5">
        <v>180</v>
      </c>
      <c r="C28" s="5">
        <v>283</v>
      </c>
      <c r="D28" s="5">
        <v>654</v>
      </c>
      <c r="E28" s="5">
        <v>615</v>
      </c>
      <c r="F28" s="5">
        <v>610</v>
      </c>
      <c r="G28" s="5">
        <v>248</v>
      </c>
      <c r="H28" s="5">
        <v>229</v>
      </c>
      <c r="I28" s="5">
        <v>260</v>
      </c>
      <c r="J28" s="25">
        <v>54</v>
      </c>
      <c r="K28" s="5">
        <v>449</v>
      </c>
      <c r="L28" s="5">
        <v>205</v>
      </c>
      <c r="M28" s="5">
        <v>354</v>
      </c>
      <c r="N28" s="5">
        <v>796</v>
      </c>
      <c r="O28" s="52"/>
      <c r="P28" s="5">
        <v>625</v>
      </c>
      <c r="Q28" s="5">
        <v>377</v>
      </c>
      <c r="R28" s="5"/>
      <c r="S28" s="5">
        <v>701</v>
      </c>
      <c r="T28" s="5">
        <v>2063</v>
      </c>
      <c r="U28" s="5">
        <v>722</v>
      </c>
      <c r="V28" s="5">
        <v>2660</v>
      </c>
      <c r="W28" s="5"/>
      <c r="X28" s="5">
        <v>537</v>
      </c>
      <c r="Y28" s="25">
        <v>1024</v>
      </c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ht="14.5" x14ac:dyDescent="0.35">
      <c r="A29" s="5">
        <v>366</v>
      </c>
      <c r="B29" s="5">
        <v>254</v>
      </c>
      <c r="C29" s="5">
        <v>460</v>
      </c>
      <c r="D29" s="5">
        <v>918</v>
      </c>
      <c r="E29" s="5">
        <v>757</v>
      </c>
      <c r="F29" s="5">
        <v>78</v>
      </c>
      <c r="G29" s="5">
        <v>22</v>
      </c>
      <c r="H29" s="5">
        <v>185</v>
      </c>
      <c r="I29" s="5">
        <v>314</v>
      </c>
      <c r="J29" s="25">
        <v>24</v>
      </c>
      <c r="K29" s="5">
        <v>55</v>
      </c>
      <c r="L29" s="5">
        <v>826</v>
      </c>
      <c r="M29" s="5">
        <v>634</v>
      </c>
      <c r="N29" s="5">
        <v>552</v>
      </c>
      <c r="O29" s="52"/>
      <c r="P29" s="5">
        <v>306</v>
      </c>
      <c r="Q29" s="5">
        <v>143</v>
      </c>
      <c r="R29" s="5"/>
      <c r="S29" s="5">
        <v>1504</v>
      </c>
      <c r="T29" s="5">
        <v>2033</v>
      </c>
      <c r="U29" s="5">
        <v>2238</v>
      </c>
      <c r="V29" s="5">
        <v>2755</v>
      </c>
      <c r="W29" s="5"/>
      <c r="X29" s="5">
        <v>385</v>
      </c>
      <c r="Y29" s="25">
        <v>1097</v>
      </c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ht="14.5" x14ac:dyDescent="0.35">
      <c r="A30" s="5">
        <v>3488</v>
      </c>
      <c r="B30" s="5">
        <v>307</v>
      </c>
      <c r="C30" s="5">
        <v>97</v>
      </c>
      <c r="D30" s="5">
        <v>298</v>
      </c>
      <c r="E30" s="5">
        <v>840</v>
      </c>
      <c r="F30" s="5">
        <v>58</v>
      </c>
      <c r="G30" s="5">
        <v>45</v>
      </c>
      <c r="H30" s="5">
        <v>92</v>
      </c>
      <c r="I30" s="5">
        <v>536</v>
      </c>
      <c r="J30" s="25">
        <v>210</v>
      </c>
      <c r="K30" s="5">
        <v>114</v>
      </c>
      <c r="L30" s="5">
        <v>835</v>
      </c>
      <c r="M30" s="5">
        <v>125</v>
      </c>
      <c r="N30" s="5">
        <v>473</v>
      </c>
      <c r="O30" s="52"/>
      <c r="P30" s="5">
        <v>653</v>
      </c>
      <c r="Q30" s="5">
        <v>2437</v>
      </c>
      <c r="R30" s="5"/>
      <c r="S30" s="5">
        <v>701</v>
      </c>
      <c r="T30" s="5">
        <v>415</v>
      </c>
      <c r="U30" s="5">
        <v>2983</v>
      </c>
      <c r="V30" s="5">
        <v>2505</v>
      </c>
      <c r="W30" s="5"/>
      <c r="X30" s="5">
        <v>1179</v>
      </c>
      <c r="Y30" s="25">
        <v>632</v>
      </c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ht="14.5" x14ac:dyDescent="0.35">
      <c r="A31" s="5">
        <v>2364</v>
      </c>
      <c r="B31" s="5">
        <v>98</v>
      </c>
      <c r="C31" s="5">
        <v>367</v>
      </c>
      <c r="D31" s="5">
        <v>591</v>
      </c>
      <c r="E31" s="5">
        <v>215</v>
      </c>
      <c r="F31" s="5">
        <v>45</v>
      </c>
      <c r="G31" s="5">
        <v>209</v>
      </c>
      <c r="H31" s="5">
        <v>341</v>
      </c>
      <c r="I31" s="5">
        <v>309</v>
      </c>
      <c r="J31" s="25">
        <v>175</v>
      </c>
      <c r="K31" s="5">
        <v>73</v>
      </c>
      <c r="L31" s="5">
        <v>264</v>
      </c>
      <c r="M31" s="5">
        <v>45</v>
      </c>
      <c r="N31" s="5">
        <v>192</v>
      </c>
      <c r="O31" s="52"/>
      <c r="P31" s="5">
        <v>836</v>
      </c>
      <c r="Q31" s="5">
        <v>912</v>
      </c>
      <c r="R31" s="5"/>
      <c r="S31" s="5"/>
      <c r="T31" s="5">
        <v>547</v>
      </c>
      <c r="U31" s="5">
        <v>2604</v>
      </c>
      <c r="V31" s="5">
        <v>1636</v>
      </c>
      <c r="W31" s="5"/>
      <c r="X31" s="5">
        <v>1043</v>
      </c>
      <c r="Y31" s="25">
        <v>2919</v>
      </c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ht="14.5" x14ac:dyDescent="0.35">
      <c r="A32" s="5">
        <v>420</v>
      </c>
      <c r="B32" s="5">
        <v>146</v>
      </c>
      <c r="C32" s="5">
        <v>164</v>
      </c>
      <c r="D32" s="5">
        <v>454</v>
      </c>
      <c r="E32" s="5">
        <v>703</v>
      </c>
      <c r="F32" s="5">
        <v>107</v>
      </c>
      <c r="G32" s="5">
        <v>135</v>
      </c>
      <c r="H32" s="5">
        <v>649</v>
      </c>
      <c r="I32" s="5">
        <v>430</v>
      </c>
      <c r="J32" s="25">
        <v>34</v>
      </c>
      <c r="K32" s="5">
        <v>137</v>
      </c>
      <c r="L32" s="5">
        <v>283</v>
      </c>
      <c r="M32" s="5">
        <v>122</v>
      </c>
      <c r="N32" s="5">
        <v>269</v>
      </c>
      <c r="O32" s="52"/>
      <c r="P32" s="5">
        <v>938</v>
      </c>
      <c r="Q32" s="5">
        <v>1840</v>
      </c>
      <c r="R32" s="5"/>
      <c r="S32" s="5"/>
      <c r="T32" s="5">
        <v>1991</v>
      </c>
      <c r="U32" s="5">
        <v>2105</v>
      </c>
      <c r="V32" s="5">
        <v>1276</v>
      </c>
      <c r="W32" s="5"/>
      <c r="X32" s="5">
        <v>232</v>
      </c>
      <c r="Y32" s="25">
        <v>1001</v>
      </c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ht="14.5" x14ac:dyDescent="0.35">
      <c r="A33" s="5">
        <v>2535</v>
      </c>
      <c r="B33" s="5">
        <v>161</v>
      </c>
      <c r="C33" s="5">
        <v>251</v>
      </c>
      <c r="D33" s="5">
        <v>122</v>
      </c>
      <c r="E33" s="5">
        <v>840</v>
      </c>
      <c r="F33" s="5">
        <v>337</v>
      </c>
      <c r="G33" s="5">
        <v>318</v>
      </c>
      <c r="H33" s="5">
        <v>473</v>
      </c>
      <c r="I33" s="5">
        <v>232</v>
      </c>
      <c r="J33" s="25">
        <v>15</v>
      </c>
      <c r="K33" s="5">
        <v>78</v>
      </c>
      <c r="L33" s="5">
        <v>894</v>
      </c>
      <c r="M33" s="5">
        <v>228</v>
      </c>
      <c r="N33" s="5">
        <v>434</v>
      </c>
      <c r="O33" s="52"/>
      <c r="P33" s="5">
        <v>2127</v>
      </c>
      <c r="Q33" s="5">
        <v>632</v>
      </c>
      <c r="R33" s="5"/>
      <c r="S33" s="5"/>
      <c r="T33" s="5">
        <v>1822</v>
      </c>
      <c r="U33" s="5">
        <v>1281</v>
      </c>
      <c r="V33" s="5"/>
      <c r="W33" s="5"/>
      <c r="X33" s="5">
        <v>312</v>
      </c>
      <c r="Y33" s="25">
        <v>811</v>
      </c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ht="14.5" x14ac:dyDescent="0.35">
      <c r="A34" s="5">
        <v>1846</v>
      </c>
      <c r="B34" s="5">
        <v>390</v>
      </c>
      <c r="C34" s="5">
        <v>94</v>
      </c>
      <c r="D34" s="5">
        <v>576</v>
      </c>
      <c r="E34" s="5">
        <v>215</v>
      </c>
      <c r="F34" s="5">
        <v>322</v>
      </c>
      <c r="G34" s="5">
        <v>170</v>
      </c>
      <c r="H34" s="5">
        <v>151</v>
      </c>
      <c r="I34" s="5">
        <v>299</v>
      </c>
      <c r="J34" s="25">
        <v>14</v>
      </c>
      <c r="K34" s="5">
        <v>171</v>
      </c>
      <c r="L34" s="5">
        <v>1055</v>
      </c>
      <c r="M34" s="5">
        <v>125</v>
      </c>
      <c r="N34" s="5">
        <v>39</v>
      </c>
      <c r="O34" s="52"/>
      <c r="P34" s="5">
        <v>1998</v>
      </c>
      <c r="Q34" s="5">
        <v>1463</v>
      </c>
      <c r="R34" s="5"/>
      <c r="S34" s="5"/>
      <c r="T34" s="5"/>
      <c r="U34" s="5"/>
      <c r="V34" s="5"/>
      <c r="W34" s="5"/>
      <c r="X34" s="5">
        <v>970</v>
      </c>
      <c r="Y34" s="25">
        <v>620</v>
      </c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4.5" x14ac:dyDescent="0.35">
      <c r="A35" s="5">
        <v>835</v>
      </c>
      <c r="B35" s="5">
        <v>147</v>
      </c>
      <c r="C35" s="5">
        <v>392</v>
      </c>
      <c r="D35" s="5">
        <v>571</v>
      </c>
      <c r="E35" s="5">
        <v>703</v>
      </c>
      <c r="F35" s="5">
        <v>136</v>
      </c>
      <c r="G35" s="5">
        <v>125</v>
      </c>
      <c r="H35" s="5">
        <v>44</v>
      </c>
      <c r="I35" s="5">
        <v>318</v>
      </c>
      <c r="J35" s="25">
        <v>20</v>
      </c>
      <c r="K35" s="5">
        <v>210</v>
      </c>
      <c r="L35" s="5">
        <v>454</v>
      </c>
      <c r="M35" s="5">
        <v>264</v>
      </c>
      <c r="N35" s="5">
        <v>249</v>
      </c>
      <c r="O35" s="52"/>
      <c r="P35" s="5">
        <v>1686</v>
      </c>
      <c r="Q35" s="5">
        <v>368</v>
      </c>
      <c r="R35" s="5"/>
      <c r="S35" s="5"/>
      <c r="T35" s="5"/>
      <c r="U35" s="5"/>
      <c r="V35" s="5"/>
      <c r="W35" s="5"/>
      <c r="X35" s="5">
        <v>826</v>
      </c>
      <c r="Y35" s="25">
        <v>673</v>
      </c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4.5" x14ac:dyDescent="0.35">
      <c r="A36" s="5"/>
      <c r="B36" s="5">
        <v>342</v>
      </c>
      <c r="C36" s="5">
        <v>51</v>
      </c>
      <c r="D36" s="5">
        <v>48</v>
      </c>
      <c r="E36" s="5">
        <v>390</v>
      </c>
      <c r="F36" s="5">
        <v>108</v>
      </c>
      <c r="G36" s="5">
        <v>109</v>
      </c>
      <c r="H36" s="5">
        <v>1094</v>
      </c>
      <c r="I36" s="5">
        <v>401</v>
      </c>
      <c r="J36" s="25">
        <v>19</v>
      </c>
      <c r="K36" s="5">
        <v>251</v>
      </c>
      <c r="L36" s="5">
        <v>167</v>
      </c>
      <c r="M36" s="5">
        <v>109</v>
      </c>
      <c r="N36" s="5">
        <v>386</v>
      </c>
      <c r="O36" s="52"/>
      <c r="P36" s="5"/>
      <c r="Q36" s="5"/>
      <c r="R36" s="5"/>
      <c r="S36" s="5"/>
      <c r="T36" s="5"/>
      <c r="U36" s="5"/>
      <c r="V36" s="5"/>
      <c r="W36" s="5"/>
      <c r="X36" s="5">
        <v>209</v>
      </c>
      <c r="Y36" s="25">
        <v>690</v>
      </c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4.5" x14ac:dyDescent="0.35">
      <c r="A37" s="5"/>
      <c r="B37" s="5">
        <v>346</v>
      </c>
      <c r="C37" s="5">
        <v>61</v>
      </c>
      <c r="D37" s="5">
        <v>395</v>
      </c>
      <c r="E37" s="5">
        <v>1436</v>
      </c>
      <c r="F37" s="5">
        <v>200</v>
      </c>
      <c r="G37" s="5">
        <v>115</v>
      </c>
      <c r="H37" s="5">
        <v>200</v>
      </c>
      <c r="I37" s="5">
        <v>314</v>
      </c>
      <c r="J37" s="25">
        <v>107</v>
      </c>
      <c r="K37" s="5">
        <v>493</v>
      </c>
      <c r="L37" s="5">
        <v>1148</v>
      </c>
      <c r="M37" s="5">
        <v>309</v>
      </c>
      <c r="N37" s="5">
        <v>142</v>
      </c>
      <c r="O37" s="52"/>
      <c r="P37" s="5"/>
      <c r="Q37" s="5"/>
      <c r="R37" s="5"/>
      <c r="S37" s="5"/>
      <c r="T37" s="5"/>
      <c r="U37" s="5"/>
      <c r="V37" s="5"/>
      <c r="W37" s="5"/>
      <c r="X37" s="5">
        <v>746</v>
      </c>
      <c r="Y37" s="25">
        <v>1417</v>
      </c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14.5" x14ac:dyDescent="0.35">
      <c r="A38" s="5"/>
      <c r="B38" s="5">
        <v>141</v>
      </c>
      <c r="C38" s="5">
        <v>109</v>
      </c>
      <c r="D38" s="5">
        <v>390</v>
      </c>
      <c r="E38" s="5">
        <v>1284</v>
      </c>
      <c r="F38" s="5">
        <v>190</v>
      </c>
      <c r="G38" s="5">
        <v>177</v>
      </c>
      <c r="H38" s="5">
        <v>1094</v>
      </c>
      <c r="I38" s="5">
        <v>497</v>
      </c>
      <c r="J38" s="25">
        <v>190</v>
      </c>
      <c r="K38" s="5">
        <v>391</v>
      </c>
      <c r="L38" s="5">
        <v>469</v>
      </c>
      <c r="M38" s="5">
        <v>128</v>
      </c>
      <c r="N38" s="5">
        <v>488</v>
      </c>
      <c r="O38" s="52"/>
      <c r="P38" s="5"/>
      <c r="Q38" s="5"/>
      <c r="R38" s="5"/>
      <c r="S38" s="5"/>
      <c r="T38" s="5"/>
      <c r="U38" s="5"/>
      <c r="V38" s="5"/>
      <c r="W38" s="5"/>
      <c r="X38" s="5">
        <v>553</v>
      </c>
      <c r="Y38" s="25">
        <v>761</v>
      </c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14.5" x14ac:dyDescent="0.35">
      <c r="A39" s="5"/>
      <c r="B39" s="5">
        <v>274</v>
      </c>
      <c r="C39" s="5">
        <v>238</v>
      </c>
      <c r="D39" s="5">
        <v>97</v>
      </c>
      <c r="E39" s="5">
        <v>952</v>
      </c>
      <c r="F39" s="5">
        <v>218</v>
      </c>
      <c r="G39" s="5">
        <v>231</v>
      </c>
      <c r="H39" s="5">
        <v>1846</v>
      </c>
      <c r="I39" s="5">
        <v>367</v>
      </c>
      <c r="J39" s="25">
        <v>14</v>
      </c>
      <c r="K39" s="5">
        <v>659</v>
      </c>
      <c r="L39" s="5">
        <v>1455</v>
      </c>
      <c r="M39" s="5">
        <v>553</v>
      </c>
      <c r="N39" s="5">
        <v>24</v>
      </c>
      <c r="O39" s="52"/>
      <c r="P39" s="5"/>
      <c r="Q39" s="5"/>
      <c r="R39" s="5"/>
      <c r="S39" s="5"/>
      <c r="T39" s="5"/>
      <c r="U39" s="5"/>
      <c r="V39" s="5"/>
      <c r="W39" s="5"/>
      <c r="X39" s="5">
        <v>80</v>
      </c>
      <c r="Y39" s="25">
        <v>863</v>
      </c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ht="14.5" x14ac:dyDescent="0.35">
      <c r="A40" s="5"/>
      <c r="B40" s="5">
        <v>659</v>
      </c>
      <c r="C40" s="5">
        <v>148</v>
      </c>
      <c r="D40" s="5">
        <v>640</v>
      </c>
      <c r="E40" s="5">
        <v>175</v>
      </c>
      <c r="F40" s="5">
        <v>152</v>
      </c>
      <c r="G40" s="5">
        <v>54</v>
      </c>
      <c r="H40" s="5">
        <v>327</v>
      </c>
      <c r="I40" s="5">
        <v>507</v>
      </c>
      <c r="J40" s="25">
        <v>39</v>
      </c>
      <c r="K40" s="5">
        <v>24</v>
      </c>
      <c r="L40" s="5">
        <v>1382</v>
      </c>
      <c r="M40" s="5">
        <v>103</v>
      </c>
      <c r="N40" s="5">
        <v>410</v>
      </c>
      <c r="O40" s="52"/>
      <c r="P40" s="5"/>
      <c r="Q40" s="5"/>
      <c r="R40" s="5"/>
      <c r="S40" s="5"/>
      <c r="T40" s="5"/>
      <c r="U40" s="5"/>
      <c r="V40" s="5"/>
      <c r="W40" s="5"/>
      <c r="X40" s="5">
        <v>184</v>
      </c>
      <c r="Y40" s="25">
        <v>951</v>
      </c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ht="14.5" x14ac:dyDescent="0.35">
      <c r="A41" s="5"/>
      <c r="B41" s="5">
        <v>43</v>
      </c>
      <c r="C41" s="5">
        <v>502</v>
      </c>
      <c r="D41" s="5">
        <v>732</v>
      </c>
      <c r="E41" s="5">
        <v>537</v>
      </c>
      <c r="F41" s="5">
        <v>845</v>
      </c>
      <c r="G41" s="5">
        <v>39</v>
      </c>
      <c r="H41" s="5">
        <v>190</v>
      </c>
      <c r="I41" s="5">
        <v>589</v>
      </c>
      <c r="J41" s="25">
        <v>107</v>
      </c>
      <c r="K41" s="5">
        <v>107</v>
      </c>
      <c r="L41" s="5"/>
      <c r="M41" s="5">
        <v>74</v>
      </c>
      <c r="N41" s="5">
        <v>377</v>
      </c>
      <c r="O41" s="52"/>
      <c r="P41" s="5"/>
      <c r="Q41" s="5"/>
      <c r="R41" s="5"/>
      <c r="S41" s="5"/>
      <c r="T41" s="5"/>
      <c r="U41" s="5"/>
      <c r="V41" s="5"/>
      <c r="W41" s="5"/>
      <c r="X41" s="5">
        <v>569</v>
      </c>
      <c r="Y41" s="25">
        <v>910</v>
      </c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ht="14.5" x14ac:dyDescent="0.35">
      <c r="A42" s="5"/>
      <c r="B42" s="5">
        <v>283</v>
      </c>
      <c r="C42" s="5">
        <v>373</v>
      </c>
      <c r="D42" s="5">
        <v>122</v>
      </c>
      <c r="E42" s="5">
        <v>200</v>
      </c>
      <c r="F42" s="5">
        <v>693</v>
      </c>
      <c r="G42" s="5">
        <v>1082</v>
      </c>
      <c r="H42" s="5">
        <v>127</v>
      </c>
      <c r="I42" s="5">
        <v>372</v>
      </c>
      <c r="J42" s="25">
        <v>97</v>
      </c>
      <c r="K42" s="5">
        <v>835</v>
      </c>
      <c r="L42" s="5"/>
      <c r="M42" s="5">
        <v>409</v>
      </c>
      <c r="N42" s="5">
        <v>171</v>
      </c>
      <c r="O42" s="52"/>
      <c r="P42" s="5"/>
      <c r="Q42" s="5"/>
      <c r="R42" s="5"/>
      <c r="S42" s="5"/>
      <c r="T42" s="5"/>
      <c r="U42" s="5"/>
      <c r="V42" s="5"/>
      <c r="W42" s="5"/>
      <c r="X42" s="5"/>
      <c r="Y42" s="25">
        <v>1206</v>
      </c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ht="14.5" x14ac:dyDescent="0.35">
      <c r="A43" s="5"/>
      <c r="B43" s="5">
        <v>234</v>
      </c>
      <c r="C43" s="5">
        <v>68</v>
      </c>
      <c r="D43" s="5">
        <v>581</v>
      </c>
      <c r="E43" s="5">
        <v>195</v>
      </c>
      <c r="F43" s="5">
        <v>293</v>
      </c>
      <c r="G43" s="5">
        <v>385</v>
      </c>
      <c r="H43" s="5">
        <v>53</v>
      </c>
      <c r="I43" s="5">
        <v>879</v>
      </c>
      <c r="J43" s="25">
        <v>20</v>
      </c>
      <c r="K43" s="5">
        <v>610</v>
      </c>
      <c r="L43" s="5"/>
      <c r="M43" s="5">
        <v>306</v>
      </c>
      <c r="N43" s="5">
        <v>58</v>
      </c>
      <c r="O43" s="52"/>
      <c r="P43" s="5"/>
      <c r="Q43" s="5"/>
      <c r="R43" s="5"/>
      <c r="S43" s="5"/>
      <c r="T43" s="5"/>
      <c r="U43" s="5"/>
      <c r="V43" s="5"/>
      <c r="W43" s="5"/>
      <c r="X43" s="5"/>
      <c r="Y43" s="25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ht="14.5" x14ac:dyDescent="0.35">
      <c r="A44" s="5"/>
      <c r="B44" s="5">
        <v>293</v>
      </c>
      <c r="C44" s="5">
        <v>450</v>
      </c>
      <c r="D44" s="5">
        <v>361</v>
      </c>
      <c r="E44" s="5">
        <v>972</v>
      </c>
      <c r="F44" s="5">
        <v>49</v>
      </c>
      <c r="G44" s="5"/>
      <c r="H44" s="5">
        <v>356</v>
      </c>
      <c r="I44" s="5">
        <v>483</v>
      </c>
      <c r="J44" s="25">
        <v>34</v>
      </c>
      <c r="K44" s="5">
        <v>269</v>
      </c>
      <c r="L44" s="5"/>
      <c r="M44" s="5">
        <v>405</v>
      </c>
      <c r="N44" s="5">
        <v>112</v>
      </c>
      <c r="O44" s="52"/>
      <c r="P44" s="5"/>
      <c r="Q44" s="5"/>
      <c r="R44" s="5"/>
      <c r="S44" s="5"/>
      <c r="T44" s="5"/>
      <c r="U44" s="5"/>
      <c r="V44" s="5"/>
      <c r="W44" s="5"/>
      <c r="X44" s="5"/>
      <c r="Y44" s="25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ht="14.5" x14ac:dyDescent="0.35">
      <c r="A45" s="5"/>
      <c r="B45" s="5">
        <v>210</v>
      </c>
      <c r="C45" s="5">
        <v>74</v>
      </c>
      <c r="D45" s="5">
        <v>200</v>
      </c>
      <c r="E45" s="5">
        <v>801</v>
      </c>
      <c r="F45" s="5">
        <v>43</v>
      </c>
      <c r="G45" s="5"/>
      <c r="H45" s="5">
        <v>542</v>
      </c>
      <c r="I45" s="5"/>
      <c r="J45" s="25">
        <v>53</v>
      </c>
      <c r="K45" s="5">
        <v>157</v>
      </c>
      <c r="L45" s="5"/>
      <c r="M45" s="5">
        <v>244</v>
      </c>
      <c r="N45" s="5">
        <v>351</v>
      </c>
      <c r="O45" s="52"/>
      <c r="P45" s="5"/>
      <c r="Q45" s="5"/>
      <c r="R45" s="5"/>
      <c r="S45" s="5"/>
      <c r="T45" s="5"/>
      <c r="U45" s="5"/>
      <c r="V45" s="5"/>
      <c r="W45" s="5"/>
      <c r="X45" s="5"/>
      <c r="Y45" s="25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ht="14.5" x14ac:dyDescent="0.35">
      <c r="A46" s="5"/>
      <c r="B46" s="5">
        <v>122</v>
      </c>
      <c r="C46" s="5">
        <v>87</v>
      </c>
      <c r="D46" s="5">
        <v>87</v>
      </c>
      <c r="E46" s="5">
        <v>727</v>
      </c>
      <c r="F46" s="5">
        <v>312</v>
      </c>
      <c r="G46" s="5"/>
      <c r="H46" s="5">
        <v>371</v>
      </c>
      <c r="I46" s="5"/>
      <c r="J46" s="25">
        <v>63</v>
      </c>
      <c r="K46" s="5">
        <v>688</v>
      </c>
      <c r="L46" s="5"/>
      <c r="M46" s="5">
        <v>563</v>
      </c>
      <c r="N46" s="5">
        <v>34</v>
      </c>
      <c r="O46" s="52"/>
      <c r="P46" s="5"/>
      <c r="Q46" s="5"/>
      <c r="R46" s="5"/>
      <c r="S46" s="5"/>
      <c r="T46" s="5"/>
      <c r="U46" s="5"/>
      <c r="V46" s="5"/>
      <c r="W46" s="5"/>
      <c r="X46" s="5"/>
      <c r="Y46" s="25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ht="14.5" x14ac:dyDescent="0.35">
      <c r="A47" s="5"/>
      <c r="B47" s="5">
        <v>293</v>
      </c>
      <c r="C47" s="5">
        <v>1046</v>
      </c>
      <c r="D47" s="5">
        <v>503</v>
      </c>
      <c r="E47" s="5">
        <v>1084</v>
      </c>
      <c r="F47" s="5">
        <v>78</v>
      </c>
      <c r="G47" s="5"/>
      <c r="H47" s="5">
        <v>517</v>
      </c>
      <c r="I47" s="5"/>
      <c r="J47" s="25">
        <v>92</v>
      </c>
      <c r="K47" s="5">
        <v>347</v>
      </c>
      <c r="L47" s="5"/>
      <c r="M47" s="5">
        <v>59</v>
      </c>
      <c r="N47" s="5">
        <v>142</v>
      </c>
      <c r="O47" s="52"/>
      <c r="P47" s="5"/>
      <c r="Q47" s="5"/>
      <c r="R47" s="5"/>
      <c r="S47" s="5"/>
      <c r="T47" s="5"/>
      <c r="U47" s="5"/>
      <c r="V47" s="5"/>
      <c r="W47" s="5"/>
      <c r="X47" s="5"/>
      <c r="Y47" s="25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ht="14.5" x14ac:dyDescent="0.35">
      <c r="A48" s="5"/>
      <c r="B48" s="5">
        <v>430</v>
      </c>
      <c r="C48" s="5">
        <v>708</v>
      </c>
      <c r="D48" s="5">
        <v>991</v>
      </c>
      <c r="E48" s="5">
        <v>664</v>
      </c>
      <c r="F48" s="5">
        <v>254</v>
      </c>
      <c r="G48" s="5"/>
      <c r="H48" s="5">
        <v>138</v>
      </c>
      <c r="I48" s="5"/>
      <c r="J48" s="25">
        <v>127</v>
      </c>
      <c r="K48" s="5">
        <v>134</v>
      </c>
      <c r="L48" s="5"/>
      <c r="M48" s="5">
        <v>634</v>
      </c>
      <c r="N48" s="5">
        <v>385</v>
      </c>
      <c r="O48" s="52"/>
      <c r="P48" s="5"/>
      <c r="Q48" s="5"/>
      <c r="R48" s="5"/>
      <c r="S48" s="5"/>
      <c r="T48" s="5"/>
      <c r="U48" s="5"/>
      <c r="V48" s="5"/>
      <c r="W48" s="5"/>
      <c r="X48" s="5"/>
      <c r="Y48" s="25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ht="14.5" x14ac:dyDescent="0.35">
      <c r="A49" s="5"/>
      <c r="B49" s="5">
        <v>547</v>
      </c>
      <c r="C49" s="5">
        <v>164</v>
      </c>
      <c r="D49" s="5">
        <v>239</v>
      </c>
      <c r="E49" s="5">
        <v>591</v>
      </c>
      <c r="F49" s="5">
        <v>263</v>
      </c>
      <c r="G49" s="5"/>
      <c r="H49" s="5">
        <v>53</v>
      </c>
      <c r="I49" s="5"/>
      <c r="J49" s="25">
        <v>43</v>
      </c>
      <c r="K49" s="5">
        <v>884</v>
      </c>
      <c r="L49" s="5"/>
      <c r="M49" s="5">
        <v>402</v>
      </c>
      <c r="N49" s="5">
        <v>991</v>
      </c>
      <c r="O49" s="52"/>
      <c r="P49" s="5"/>
      <c r="Q49" s="5"/>
      <c r="R49" s="5"/>
      <c r="S49" s="5"/>
      <c r="T49" s="5"/>
      <c r="U49" s="5"/>
      <c r="V49" s="5"/>
      <c r="W49" s="5"/>
      <c r="X49" s="5"/>
      <c r="Y49" s="25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ht="14.5" x14ac:dyDescent="0.35">
      <c r="A50" s="5"/>
      <c r="B50" s="5">
        <v>268</v>
      </c>
      <c r="C50" s="5">
        <v>75</v>
      </c>
      <c r="D50" s="5">
        <v>234</v>
      </c>
      <c r="E50" s="5">
        <v>1030</v>
      </c>
      <c r="F50" s="5">
        <v>32</v>
      </c>
      <c r="G50" s="5"/>
      <c r="H50" s="5">
        <v>454</v>
      </c>
      <c r="I50" s="5"/>
      <c r="J50" s="25">
        <v>185</v>
      </c>
      <c r="K50" s="5">
        <v>1509</v>
      </c>
      <c r="L50" s="5"/>
      <c r="M50" s="5">
        <v>43</v>
      </c>
      <c r="N50" s="5">
        <v>37</v>
      </c>
      <c r="O50" s="52"/>
      <c r="P50" s="5"/>
      <c r="Q50" s="5"/>
      <c r="R50" s="5"/>
      <c r="S50" s="5"/>
      <c r="T50" s="5"/>
      <c r="U50" s="5"/>
      <c r="V50" s="5"/>
      <c r="W50" s="5"/>
      <c r="X50" s="5"/>
      <c r="Y50" s="25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ht="14.5" x14ac:dyDescent="0.35">
      <c r="A51" s="5"/>
      <c r="B51" s="5"/>
      <c r="C51" s="5">
        <v>360</v>
      </c>
      <c r="D51" s="5">
        <v>180</v>
      </c>
      <c r="E51" s="5">
        <v>1050</v>
      </c>
      <c r="F51" s="5">
        <v>24</v>
      </c>
      <c r="G51" s="5"/>
      <c r="H51" s="5">
        <v>361</v>
      </c>
      <c r="I51" s="5"/>
      <c r="J51" s="25">
        <v>68</v>
      </c>
      <c r="K51" s="5">
        <v>103</v>
      </c>
      <c r="L51" s="5"/>
      <c r="M51" s="5">
        <v>77</v>
      </c>
      <c r="N51" s="5">
        <v>889</v>
      </c>
      <c r="O51" s="52"/>
      <c r="P51" s="5"/>
      <c r="Q51" s="5"/>
      <c r="R51" s="5"/>
      <c r="S51" s="5"/>
      <c r="T51" s="5"/>
      <c r="U51" s="5"/>
      <c r="V51" s="5"/>
      <c r="W51" s="5"/>
      <c r="X51" s="5"/>
      <c r="Y51" s="25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ht="14.5" x14ac:dyDescent="0.35">
      <c r="A52" s="5"/>
      <c r="B52" s="5"/>
      <c r="C52" s="5">
        <v>305</v>
      </c>
      <c r="D52" s="5">
        <v>200</v>
      </c>
      <c r="E52" s="5">
        <v>532</v>
      </c>
      <c r="F52" s="5">
        <v>107</v>
      </c>
      <c r="G52" s="5"/>
      <c r="H52" s="5">
        <v>83</v>
      </c>
      <c r="I52" s="5"/>
      <c r="J52" s="25">
        <v>13</v>
      </c>
      <c r="K52" s="5">
        <v>1138</v>
      </c>
      <c r="L52" s="5"/>
      <c r="M52" s="5">
        <v>570</v>
      </c>
      <c r="N52" s="5">
        <v>341</v>
      </c>
      <c r="O52" s="52"/>
      <c r="P52" s="5"/>
      <c r="Q52" s="5"/>
      <c r="R52" s="5"/>
      <c r="S52" s="5"/>
      <c r="T52" s="5"/>
      <c r="U52" s="5"/>
      <c r="V52" s="5"/>
      <c r="W52" s="5"/>
      <c r="X52" s="5"/>
      <c r="Y52" s="25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ht="14.5" x14ac:dyDescent="0.35">
      <c r="A53" s="5"/>
      <c r="B53" s="5"/>
      <c r="C53" s="5">
        <v>235</v>
      </c>
      <c r="D53" s="5">
        <v>1055</v>
      </c>
      <c r="E53" s="5">
        <v>517</v>
      </c>
      <c r="F53" s="5">
        <v>185</v>
      </c>
      <c r="G53" s="5"/>
      <c r="H53" s="5">
        <v>158</v>
      </c>
      <c r="I53" s="5"/>
      <c r="J53" s="25">
        <v>83</v>
      </c>
      <c r="K53" s="5"/>
      <c r="L53" s="5"/>
      <c r="M53" s="5">
        <v>602</v>
      </c>
      <c r="N53" s="5">
        <v>293</v>
      </c>
      <c r="O53" s="52"/>
      <c r="P53" s="5"/>
      <c r="Q53" s="5"/>
      <c r="R53" s="5"/>
      <c r="S53" s="5"/>
      <c r="T53" s="5"/>
      <c r="U53" s="5"/>
      <c r="V53" s="5"/>
      <c r="W53" s="5"/>
      <c r="X53" s="5"/>
      <c r="Y53" s="25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ht="14.5" x14ac:dyDescent="0.35">
      <c r="A54" s="5"/>
      <c r="B54" s="5"/>
      <c r="C54" s="5">
        <v>260</v>
      </c>
      <c r="D54" s="5">
        <v>170</v>
      </c>
      <c r="E54" s="5">
        <v>1099</v>
      </c>
      <c r="F54" s="5">
        <v>552</v>
      </c>
      <c r="G54" s="5"/>
      <c r="H54" s="5">
        <v>219</v>
      </c>
      <c r="I54" s="5"/>
      <c r="J54" s="25">
        <v>298</v>
      </c>
      <c r="K54" s="5"/>
      <c r="L54" s="5"/>
      <c r="M54" s="5">
        <v>167</v>
      </c>
      <c r="N54" s="5">
        <v>1783</v>
      </c>
      <c r="O54" s="52"/>
      <c r="P54" s="5"/>
      <c r="Q54" s="5"/>
      <c r="R54" s="5"/>
      <c r="S54" s="5"/>
      <c r="T54" s="5"/>
      <c r="U54" s="5"/>
      <c r="V54" s="5"/>
      <c r="W54" s="5"/>
      <c r="X54" s="5"/>
      <c r="Y54" s="25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ht="14.5" x14ac:dyDescent="0.35">
      <c r="A55" s="5"/>
      <c r="B55" s="5"/>
      <c r="C55" s="5">
        <v>575</v>
      </c>
      <c r="D55" s="5">
        <v>630</v>
      </c>
      <c r="E55" s="5">
        <v>1221</v>
      </c>
      <c r="F55" s="5">
        <v>562</v>
      </c>
      <c r="G55" s="5"/>
      <c r="H55" s="5">
        <v>200</v>
      </c>
      <c r="I55" s="5"/>
      <c r="J55" s="25">
        <v>34</v>
      </c>
      <c r="K55" s="5"/>
      <c r="L55" s="5"/>
      <c r="M55" s="5">
        <v>170</v>
      </c>
      <c r="N55" s="5">
        <v>918</v>
      </c>
      <c r="O55" s="52"/>
      <c r="P55" s="5"/>
      <c r="Q55" s="5"/>
      <c r="R55" s="5"/>
      <c r="S55" s="5"/>
      <c r="T55" s="5"/>
      <c r="U55" s="5"/>
      <c r="V55" s="5"/>
      <c r="W55" s="5"/>
      <c r="X55" s="5"/>
      <c r="Y55" s="25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ht="14.5" x14ac:dyDescent="0.35">
      <c r="A56" s="5"/>
      <c r="B56" s="5"/>
      <c r="C56" s="5">
        <v>1925</v>
      </c>
      <c r="D56" s="5">
        <v>371</v>
      </c>
      <c r="E56" s="5">
        <v>503</v>
      </c>
      <c r="F56" s="5">
        <v>1119</v>
      </c>
      <c r="G56" s="5"/>
      <c r="H56" s="5">
        <v>1079</v>
      </c>
      <c r="I56" s="5"/>
      <c r="J56" s="25">
        <v>24</v>
      </c>
      <c r="K56" s="5"/>
      <c r="L56" s="5"/>
      <c r="M56" s="5">
        <v>367</v>
      </c>
      <c r="N56" s="5"/>
      <c r="O56" s="52"/>
      <c r="P56" s="5"/>
      <c r="Q56" s="5"/>
      <c r="R56" s="5"/>
      <c r="S56" s="5"/>
      <c r="T56" s="5"/>
      <c r="U56" s="5"/>
      <c r="V56" s="5"/>
      <c r="W56" s="5"/>
      <c r="X56" s="5"/>
      <c r="Y56" s="25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ht="14.5" x14ac:dyDescent="0.35">
      <c r="A57" s="5"/>
      <c r="B57" s="5"/>
      <c r="C57" s="5"/>
      <c r="D57" s="5">
        <v>234</v>
      </c>
      <c r="E57" s="5">
        <v>776</v>
      </c>
      <c r="F57" s="5">
        <v>83</v>
      </c>
      <c r="G57" s="5"/>
      <c r="H57" s="5">
        <v>117</v>
      </c>
      <c r="I57" s="5"/>
      <c r="J57" s="25">
        <v>141</v>
      </c>
      <c r="K57" s="5"/>
      <c r="L57" s="5"/>
      <c r="M57" s="5">
        <v>366</v>
      </c>
      <c r="N57" s="5"/>
      <c r="O57" s="52"/>
      <c r="P57" s="5"/>
      <c r="Q57" s="5"/>
      <c r="R57" s="5"/>
      <c r="S57" s="5"/>
      <c r="T57" s="5"/>
      <c r="U57" s="5"/>
      <c r="V57" s="5"/>
      <c r="W57" s="5"/>
      <c r="X57" s="5"/>
      <c r="Y57" s="25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ht="14.5" x14ac:dyDescent="0.35">
      <c r="A58" s="5"/>
      <c r="B58" s="5"/>
      <c r="C58" s="5"/>
      <c r="D58" s="5">
        <v>459</v>
      </c>
      <c r="E58" s="5"/>
      <c r="F58" s="5">
        <v>156</v>
      </c>
      <c r="G58" s="5"/>
      <c r="H58" s="5">
        <v>381</v>
      </c>
      <c r="I58" s="5"/>
      <c r="J58" s="25">
        <v>1279</v>
      </c>
      <c r="K58" s="5"/>
      <c r="L58" s="5"/>
      <c r="M58" s="5">
        <v>650</v>
      </c>
      <c r="N58" s="5"/>
      <c r="O58" s="52"/>
      <c r="P58" s="5"/>
      <c r="Q58" s="5"/>
      <c r="R58" s="5"/>
      <c r="S58" s="5"/>
      <c r="T58" s="5"/>
      <c r="U58" s="5"/>
      <c r="V58" s="5"/>
      <c r="W58" s="5"/>
      <c r="X58" s="5"/>
      <c r="Y58" s="25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ht="14.5" x14ac:dyDescent="0.35">
      <c r="A59" s="5"/>
      <c r="B59" s="5"/>
      <c r="C59" s="5"/>
      <c r="D59" s="5">
        <v>147</v>
      </c>
      <c r="E59" s="5"/>
      <c r="F59" s="5">
        <v>297</v>
      </c>
      <c r="G59" s="5"/>
      <c r="H59" s="5">
        <v>786</v>
      </c>
      <c r="I59" s="5"/>
      <c r="J59" s="25">
        <v>478</v>
      </c>
      <c r="K59" s="5"/>
      <c r="L59" s="5"/>
      <c r="M59" s="5">
        <v>1542</v>
      </c>
      <c r="N59" s="5"/>
      <c r="O59" s="52"/>
      <c r="P59" s="5"/>
      <c r="Q59" s="5"/>
      <c r="R59" s="5"/>
      <c r="S59" s="5"/>
      <c r="T59" s="5"/>
      <c r="U59" s="5"/>
      <c r="V59" s="5"/>
      <c r="W59" s="5"/>
      <c r="X59" s="5"/>
      <c r="Y59" s="25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ht="14.5" x14ac:dyDescent="0.35">
      <c r="A60" s="5"/>
      <c r="B60" s="5"/>
      <c r="C60" s="5"/>
      <c r="D60" s="5">
        <v>1045</v>
      </c>
      <c r="E60" s="5"/>
      <c r="F60" s="5">
        <v>259</v>
      </c>
      <c r="G60" s="5"/>
      <c r="H60" s="5">
        <v>297</v>
      </c>
      <c r="I60" s="5"/>
      <c r="J60" s="25">
        <v>469</v>
      </c>
      <c r="K60" s="5"/>
      <c r="L60" s="5"/>
      <c r="M60" s="5">
        <v>1156</v>
      </c>
      <c r="N60" s="5"/>
      <c r="O60" s="52"/>
      <c r="P60" s="5"/>
      <c r="Q60" s="5"/>
      <c r="R60" s="5"/>
      <c r="S60" s="5"/>
      <c r="T60" s="5"/>
      <c r="U60" s="5"/>
      <c r="V60" s="5"/>
      <c r="W60" s="5"/>
      <c r="X60" s="5"/>
      <c r="Y60" s="25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ht="14.5" x14ac:dyDescent="0.35">
      <c r="A61" s="5"/>
      <c r="B61" s="5"/>
      <c r="C61" s="5"/>
      <c r="D61" s="5">
        <v>937</v>
      </c>
      <c r="E61" s="5"/>
      <c r="F61" s="5">
        <v>327</v>
      </c>
      <c r="G61" s="5"/>
      <c r="H61" s="5">
        <v>596</v>
      </c>
      <c r="I61" s="5"/>
      <c r="J61" s="25">
        <v>263</v>
      </c>
      <c r="K61" s="5"/>
      <c r="L61" s="5"/>
      <c r="M61" s="5"/>
      <c r="N61" s="5"/>
      <c r="O61" s="52"/>
      <c r="P61" s="5"/>
      <c r="Q61" s="5"/>
      <c r="R61" s="5"/>
      <c r="S61" s="5"/>
      <c r="T61" s="5"/>
      <c r="U61" s="5"/>
      <c r="V61" s="5"/>
      <c r="W61" s="5"/>
      <c r="X61" s="5"/>
      <c r="Y61" s="25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ht="14.5" x14ac:dyDescent="0.35">
      <c r="A62" s="5"/>
      <c r="B62" s="5"/>
      <c r="C62" s="5"/>
      <c r="D62" s="5">
        <v>137</v>
      </c>
      <c r="E62" s="5"/>
      <c r="F62" s="5">
        <v>351</v>
      </c>
      <c r="G62" s="5"/>
      <c r="H62" s="5">
        <v>557</v>
      </c>
      <c r="I62" s="5"/>
      <c r="J62" s="25"/>
      <c r="K62" s="5"/>
      <c r="L62" s="5"/>
      <c r="M62" s="5"/>
      <c r="N62" s="5"/>
      <c r="O62" s="52"/>
      <c r="P62" s="5"/>
      <c r="Q62" s="5"/>
      <c r="R62" s="5"/>
      <c r="S62" s="5"/>
      <c r="T62" s="5"/>
      <c r="U62" s="5"/>
      <c r="V62" s="5"/>
      <c r="W62" s="5"/>
      <c r="X62" s="5"/>
      <c r="Y62" s="25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ht="14.5" x14ac:dyDescent="0.35">
      <c r="A63" s="5"/>
      <c r="B63" s="5"/>
      <c r="C63" s="5"/>
      <c r="D63" s="5">
        <v>53</v>
      </c>
      <c r="E63" s="5"/>
      <c r="F63" s="5">
        <v>302</v>
      </c>
      <c r="G63" s="5"/>
      <c r="H63" s="5">
        <v>283</v>
      </c>
      <c r="I63" s="5"/>
      <c r="J63" s="25"/>
      <c r="K63" s="5"/>
      <c r="L63" s="5"/>
      <c r="M63" s="5"/>
      <c r="N63" s="5"/>
      <c r="O63" s="52"/>
      <c r="P63" s="5"/>
      <c r="Q63" s="5"/>
      <c r="R63" s="5"/>
      <c r="S63" s="5"/>
      <c r="T63" s="5"/>
      <c r="U63" s="5"/>
      <c r="V63" s="5"/>
      <c r="W63" s="5"/>
      <c r="X63" s="5"/>
      <c r="Y63" s="25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ht="14.5" x14ac:dyDescent="0.35">
      <c r="A64" s="5"/>
      <c r="B64" s="5"/>
      <c r="C64" s="5"/>
      <c r="D64" s="5">
        <v>356</v>
      </c>
      <c r="E64" s="5"/>
      <c r="F64" s="5">
        <v>1099</v>
      </c>
      <c r="G64" s="5"/>
      <c r="H64" s="5">
        <v>24</v>
      </c>
      <c r="I64" s="5"/>
      <c r="J64" s="25"/>
      <c r="K64" s="5"/>
      <c r="L64" s="5"/>
      <c r="M64" s="5"/>
      <c r="N64" s="5"/>
      <c r="O64" s="52"/>
      <c r="P64" s="5"/>
      <c r="Q64" s="5"/>
      <c r="R64" s="5"/>
      <c r="S64" s="5"/>
      <c r="T64" s="5"/>
      <c r="U64" s="5"/>
      <c r="V64" s="5"/>
      <c r="W64" s="5"/>
      <c r="X64" s="5"/>
      <c r="Y64" s="25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ht="14.5" x14ac:dyDescent="0.35">
      <c r="A65" s="5"/>
      <c r="B65" s="5"/>
      <c r="C65" s="5"/>
      <c r="D65" s="5">
        <v>928</v>
      </c>
      <c r="E65" s="5"/>
      <c r="F65" s="5">
        <v>1314</v>
      </c>
      <c r="G65" s="5"/>
      <c r="H65" s="5">
        <v>88</v>
      </c>
      <c r="I65" s="5"/>
      <c r="J65" s="25"/>
      <c r="K65" s="5"/>
      <c r="L65" s="5"/>
      <c r="M65" s="5"/>
      <c r="N65" s="5"/>
      <c r="O65" s="52"/>
      <c r="P65" s="5"/>
      <c r="Q65" s="5"/>
      <c r="R65" s="5"/>
      <c r="S65" s="5"/>
      <c r="T65" s="5"/>
      <c r="U65" s="5"/>
      <c r="V65" s="5"/>
      <c r="W65" s="5"/>
      <c r="X65" s="5"/>
      <c r="Y65" s="25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ht="14.5" x14ac:dyDescent="0.35">
      <c r="A66" s="5"/>
      <c r="B66" s="5"/>
      <c r="C66" s="5"/>
      <c r="D66" s="5">
        <v>815</v>
      </c>
      <c r="E66" s="5"/>
      <c r="F66" s="5">
        <v>73</v>
      </c>
      <c r="G66" s="5"/>
      <c r="H66" s="5">
        <v>313</v>
      </c>
      <c r="I66" s="5"/>
      <c r="J66" s="25"/>
      <c r="K66" s="5"/>
      <c r="L66" s="5"/>
      <c r="M66" s="5"/>
      <c r="N66" s="5"/>
      <c r="O66" s="52"/>
      <c r="P66" s="5"/>
      <c r="Q66" s="5"/>
      <c r="R66" s="5"/>
      <c r="S66" s="5"/>
      <c r="T66" s="5"/>
      <c r="U66" s="5"/>
      <c r="V66" s="5"/>
      <c r="W66" s="5"/>
      <c r="X66" s="5"/>
      <c r="Y66" s="25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ht="14.5" x14ac:dyDescent="0.35">
      <c r="A67" s="5"/>
      <c r="B67" s="5"/>
      <c r="C67" s="5"/>
      <c r="D67" s="5">
        <v>1441</v>
      </c>
      <c r="E67" s="5"/>
      <c r="F67" s="5">
        <v>556</v>
      </c>
      <c r="G67" s="5"/>
      <c r="H67" s="5">
        <v>205</v>
      </c>
      <c r="I67" s="5"/>
      <c r="J67" s="25"/>
      <c r="K67" s="5"/>
      <c r="L67" s="5"/>
      <c r="M67" s="5"/>
      <c r="N67" s="5"/>
      <c r="O67" s="52"/>
      <c r="P67" s="5"/>
      <c r="Q67" s="5"/>
      <c r="R67" s="5"/>
      <c r="S67" s="5"/>
      <c r="T67" s="5"/>
      <c r="U67" s="5"/>
      <c r="V67" s="5"/>
      <c r="W67" s="5"/>
      <c r="X67" s="5"/>
      <c r="Y67" s="25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ht="14.5" x14ac:dyDescent="0.35">
      <c r="A68" s="5"/>
      <c r="B68" s="5"/>
      <c r="C68" s="5"/>
      <c r="D68" s="5"/>
      <c r="E68" s="5"/>
      <c r="F68" s="5">
        <v>1260</v>
      </c>
      <c r="G68" s="5"/>
      <c r="H68" s="5">
        <v>1177</v>
      </c>
      <c r="I68" s="5"/>
      <c r="J68" s="25"/>
      <c r="K68" s="5"/>
      <c r="L68" s="5"/>
      <c r="M68" s="5"/>
      <c r="N68" s="5"/>
      <c r="O68" s="52"/>
      <c r="P68" s="5"/>
      <c r="Q68" s="5"/>
      <c r="R68" s="5"/>
      <c r="S68" s="5"/>
      <c r="T68" s="5"/>
      <c r="U68" s="5"/>
      <c r="V68" s="5"/>
      <c r="W68" s="5"/>
      <c r="X68" s="5"/>
      <c r="Y68" s="25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ht="14.5" x14ac:dyDescent="0.35">
      <c r="A69" s="5"/>
      <c r="B69" s="5"/>
      <c r="C69" s="5"/>
      <c r="D69" s="5"/>
      <c r="E69" s="5"/>
      <c r="F69" s="5">
        <v>493</v>
      </c>
      <c r="G69" s="5"/>
      <c r="H69" s="5">
        <v>801</v>
      </c>
      <c r="I69" s="5"/>
      <c r="J69" s="25"/>
      <c r="K69" s="5"/>
      <c r="L69" s="5"/>
      <c r="M69" s="5"/>
      <c r="N69" s="5"/>
      <c r="O69" s="52"/>
      <c r="P69" s="5"/>
      <c r="Q69" s="5"/>
      <c r="R69" s="5"/>
      <c r="S69" s="5"/>
      <c r="T69" s="5"/>
      <c r="U69" s="5"/>
      <c r="V69" s="5"/>
      <c r="W69" s="5"/>
      <c r="X69" s="5"/>
      <c r="Y69" s="25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ht="14.5" x14ac:dyDescent="0.35">
      <c r="A70" s="5"/>
      <c r="B70" s="5"/>
      <c r="C70" s="5"/>
      <c r="D70" s="5"/>
      <c r="E70" s="5"/>
      <c r="F70" s="5">
        <v>244</v>
      </c>
      <c r="G70" s="5"/>
      <c r="H70" s="5"/>
      <c r="I70" s="5"/>
      <c r="J70" s="25"/>
      <c r="K70" s="5"/>
      <c r="L70" s="5"/>
      <c r="M70" s="5"/>
      <c r="N70" s="5"/>
      <c r="O70" s="52"/>
      <c r="P70" s="5"/>
      <c r="Q70" s="5"/>
      <c r="R70" s="5"/>
      <c r="S70" s="5"/>
      <c r="T70" s="5"/>
      <c r="U70" s="5"/>
      <c r="V70" s="5"/>
      <c r="W70" s="5"/>
      <c r="X70" s="5"/>
      <c r="Y70" s="25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ht="14.5" x14ac:dyDescent="0.35">
      <c r="A71" s="5"/>
      <c r="B71" s="5"/>
      <c r="C71" s="5"/>
      <c r="D71" s="5"/>
      <c r="E71" s="5"/>
      <c r="F71" s="5">
        <v>73</v>
      </c>
      <c r="G71" s="5"/>
      <c r="H71" s="5"/>
      <c r="I71" s="5"/>
      <c r="J71" s="25"/>
      <c r="K71" s="5"/>
      <c r="L71" s="5"/>
      <c r="M71" s="5"/>
      <c r="N71" s="5"/>
      <c r="O71" s="52"/>
      <c r="P71" s="5"/>
      <c r="Q71" s="5"/>
      <c r="R71" s="5"/>
      <c r="S71" s="5"/>
      <c r="T71" s="5"/>
      <c r="U71" s="5"/>
      <c r="V71" s="5"/>
      <c r="W71" s="5"/>
      <c r="X71" s="5"/>
      <c r="Y71" s="25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ht="14.5" x14ac:dyDescent="0.35">
      <c r="A72" s="5"/>
      <c r="B72" s="5"/>
      <c r="C72" s="5"/>
      <c r="D72" s="5"/>
      <c r="E72" s="5"/>
      <c r="F72" s="5">
        <v>371</v>
      </c>
      <c r="G72" s="5"/>
      <c r="H72" s="5"/>
      <c r="I72" s="5"/>
      <c r="J72" s="25"/>
      <c r="K72" s="5"/>
      <c r="L72" s="5"/>
      <c r="M72" s="5"/>
      <c r="N72" s="5"/>
      <c r="O72" s="52"/>
      <c r="P72" s="5"/>
      <c r="Q72" s="5"/>
      <c r="R72" s="5"/>
      <c r="S72" s="5"/>
      <c r="T72" s="5"/>
      <c r="U72" s="5"/>
      <c r="V72" s="5"/>
      <c r="W72" s="5"/>
      <c r="X72" s="5"/>
      <c r="Y72" s="25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ht="14.5" x14ac:dyDescent="0.35">
      <c r="A73" s="5"/>
      <c r="B73" s="5"/>
      <c r="C73" s="5"/>
      <c r="D73" s="5"/>
      <c r="E73" s="5"/>
      <c r="F73" s="5">
        <v>1172</v>
      </c>
      <c r="G73" s="5"/>
      <c r="H73" s="5"/>
      <c r="I73" s="5"/>
      <c r="J73" s="25"/>
      <c r="K73" s="5"/>
      <c r="L73" s="5"/>
      <c r="M73" s="5"/>
      <c r="N73" s="5"/>
      <c r="O73" s="52"/>
      <c r="P73" s="5"/>
      <c r="Q73" s="5"/>
      <c r="R73" s="5"/>
      <c r="S73" s="5"/>
      <c r="T73" s="5"/>
      <c r="U73" s="5"/>
      <c r="V73" s="5"/>
      <c r="W73" s="5"/>
      <c r="X73" s="5"/>
      <c r="Y73" s="25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ht="14.5" x14ac:dyDescent="0.35">
      <c r="A74" s="5"/>
      <c r="B74" s="5"/>
      <c r="C74" s="5"/>
      <c r="D74" s="5"/>
      <c r="E74" s="5"/>
      <c r="F74" s="5">
        <v>161</v>
      </c>
      <c r="G74" s="5"/>
      <c r="H74" s="5"/>
      <c r="I74" s="5"/>
      <c r="J74" s="25"/>
      <c r="K74" s="5"/>
      <c r="L74" s="5"/>
      <c r="M74" s="5"/>
      <c r="N74" s="5"/>
      <c r="O74" s="52"/>
      <c r="P74" s="5"/>
      <c r="Q74" s="5"/>
      <c r="R74" s="5"/>
      <c r="S74" s="5"/>
      <c r="T74" s="5"/>
      <c r="U74" s="5"/>
      <c r="V74" s="5"/>
      <c r="W74" s="5"/>
      <c r="X74" s="5"/>
      <c r="Y74" s="25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ht="14.5" x14ac:dyDescent="0.35">
      <c r="A75" s="5"/>
      <c r="B75" s="5"/>
      <c r="C75" s="5"/>
      <c r="D75" s="5"/>
      <c r="E75" s="5"/>
      <c r="F75" s="5">
        <v>635</v>
      </c>
      <c r="G75" s="5"/>
      <c r="H75" s="5"/>
      <c r="I75" s="5"/>
      <c r="J75" s="25"/>
      <c r="K75" s="5"/>
      <c r="L75" s="5"/>
      <c r="M75" s="5"/>
      <c r="N75" s="5"/>
      <c r="O75" s="52"/>
      <c r="P75" s="5"/>
      <c r="Q75" s="5"/>
      <c r="R75" s="5"/>
      <c r="S75" s="5"/>
      <c r="T75" s="5"/>
      <c r="U75" s="5"/>
      <c r="V75" s="5"/>
      <c r="W75" s="5"/>
      <c r="X75" s="5"/>
      <c r="Y75" s="25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ht="14.5" x14ac:dyDescent="0.35">
      <c r="A76" s="5"/>
      <c r="B76" s="5"/>
      <c r="C76" s="5"/>
      <c r="D76" s="5"/>
      <c r="E76" s="5"/>
      <c r="F76" s="5">
        <v>127</v>
      </c>
      <c r="G76" s="5"/>
      <c r="H76" s="5"/>
      <c r="I76" s="5"/>
      <c r="J76" s="25"/>
      <c r="K76" s="5"/>
      <c r="L76" s="5"/>
      <c r="M76" s="5"/>
      <c r="N76" s="5"/>
      <c r="O76" s="52"/>
      <c r="P76" s="5"/>
      <c r="Q76" s="5"/>
      <c r="R76" s="5"/>
      <c r="S76" s="5"/>
      <c r="T76" s="5"/>
      <c r="U76" s="5"/>
      <c r="V76" s="5"/>
      <c r="W76" s="5"/>
      <c r="X76" s="5"/>
      <c r="Y76" s="25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ht="14.5" x14ac:dyDescent="0.35">
      <c r="A77" s="5"/>
      <c r="B77" s="5"/>
      <c r="C77" s="5"/>
      <c r="D77" s="5"/>
      <c r="E77" s="5"/>
      <c r="F77" s="5">
        <v>215</v>
      </c>
      <c r="G77" s="5"/>
      <c r="H77" s="5"/>
      <c r="I77" s="5"/>
      <c r="J77" s="25"/>
      <c r="K77" s="5"/>
      <c r="L77" s="5"/>
      <c r="M77" s="5"/>
      <c r="N77" s="5"/>
      <c r="O77" s="52"/>
      <c r="P77" s="5"/>
      <c r="Q77" s="5"/>
      <c r="R77" s="5"/>
      <c r="S77" s="5"/>
      <c r="T77" s="5"/>
      <c r="U77" s="5"/>
      <c r="V77" s="5"/>
      <c r="W77" s="5"/>
      <c r="X77" s="5"/>
      <c r="Y77" s="25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ht="14.5" x14ac:dyDescent="0.35">
      <c r="A78" s="5"/>
      <c r="B78" s="5"/>
      <c r="C78" s="5"/>
      <c r="D78" s="5"/>
      <c r="E78" s="5"/>
      <c r="F78" s="5">
        <v>195</v>
      </c>
      <c r="G78" s="5"/>
      <c r="H78" s="5"/>
      <c r="I78" s="5"/>
      <c r="J78" s="25"/>
      <c r="K78" s="5"/>
      <c r="L78" s="5"/>
      <c r="M78" s="5"/>
      <c r="N78" s="5"/>
      <c r="O78" s="52"/>
      <c r="P78" s="5"/>
      <c r="Q78" s="5"/>
      <c r="R78" s="5"/>
      <c r="S78" s="5"/>
      <c r="T78" s="5"/>
      <c r="U78" s="5"/>
      <c r="V78" s="5"/>
      <c r="W78" s="5"/>
      <c r="X78" s="5"/>
      <c r="Y78" s="25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ht="14.5" x14ac:dyDescent="0.35">
      <c r="A79" s="5"/>
      <c r="B79" s="5"/>
      <c r="C79" s="5"/>
      <c r="D79" s="5"/>
      <c r="E79" s="5"/>
      <c r="F79" s="5">
        <v>454</v>
      </c>
      <c r="G79" s="5"/>
      <c r="H79" s="5"/>
      <c r="I79" s="5"/>
      <c r="J79" s="25"/>
      <c r="K79" s="5"/>
      <c r="L79" s="5"/>
      <c r="M79" s="5"/>
      <c r="N79" s="5"/>
      <c r="O79" s="52"/>
      <c r="P79" s="5"/>
      <c r="Q79" s="5"/>
      <c r="R79" s="5"/>
      <c r="S79" s="5"/>
      <c r="T79" s="5"/>
      <c r="U79" s="5"/>
      <c r="V79" s="5"/>
      <c r="W79" s="5"/>
      <c r="X79" s="5"/>
      <c r="Y79" s="25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ht="14.5" x14ac:dyDescent="0.35">
      <c r="A80" s="5"/>
      <c r="B80" s="5"/>
      <c r="C80" s="5"/>
      <c r="D80" s="5"/>
      <c r="E80" s="5"/>
      <c r="F80" s="5">
        <v>430</v>
      </c>
      <c r="G80" s="5"/>
      <c r="H80" s="5"/>
      <c r="I80" s="5"/>
      <c r="J80" s="25"/>
      <c r="K80" s="5"/>
      <c r="L80" s="5"/>
      <c r="M80" s="5"/>
      <c r="N80" s="5"/>
      <c r="O80" s="52"/>
      <c r="P80" s="5"/>
      <c r="Q80" s="5"/>
      <c r="R80" s="5"/>
      <c r="S80" s="5"/>
      <c r="T80" s="5"/>
      <c r="U80" s="5"/>
      <c r="V80" s="5"/>
      <c r="W80" s="5"/>
      <c r="X80" s="5"/>
      <c r="Y80" s="25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ht="14.5" x14ac:dyDescent="0.35">
      <c r="A81" s="5"/>
      <c r="B81" s="5"/>
      <c r="C81" s="5"/>
      <c r="D81" s="5"/>
      <c r="E81" s="5"/>
      <c r="F81" s="5">
        <v>449</v>
      </c>
      <c r="G81" s="5"/>
      <c r="H81" s="5"/>
      <c r="I81" s="5"/>
      <c r="J81" s="25"/>
      <c r="K81" s="5"/>
      <c r="L81" s="5"/>
      <c r="M81" s="5"/>
      <c r="N81" s="5"/>
      <c r="O81" s="52"/>
      <c r="P81" s="5"/>
      <c r="Q81" s="5"/>
      <c r="R81" s="5"/>
      <c r="S81" s="5"/>
      <c r="T81" s="5"/>
      <c r="U81" s="5"/>
      <c r="V81" s="5"/>
      <c r="W81" s="5"/>
      <c r="X81" s="5"/>
      <c r="Y81" s="25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ht="14.5" x14ac:dyDescent="0.35">
      <c r="A82" s="5"/>
      <c r="B82" s="5"/>
      <c r="C82" s="5"/>
      <c r="D82" s="5"/>
      <c r="E82" s="5"/>
      <c r="F82" s="5">
        <v>136</v>
      </c>
      <c r="G82" s="5"/>
      <c r="H82" s="5"/>
      <c r="I82" s="5"/>
      <c r="J82" s="25"/>
      <c r="K82" s="5"/>
      <c r="L82" s="5"/>
      <c r="M82" s="5"/>
      <c r="N82" s="5"/>
      <c r="O82" s="52"/>
      <c r="P82" s="5"/>
      <c r="Q82" s="5"/>
      <c r="R82" s="5"/>
      <c r="S82" s="5"/>
      <c r="T82" s="5"/>
      <c r="U82" s="5"/>
      <c r="V82" s="5"/>
      <c r="W82" s="5"/>
      <c r="X82" s="5"/>
      <c r="Y82" s="25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ht="14.5" x14ac:dyDescent="0.35">
      <c r="A83" s="5"/>
      <c r="B83" s="5"/>
      <c r="C83" s="5"/>
      <c r="D83" s="5"/>
      <c r="E83" s="5"/>
      <c r="F83" s="5">
        <v>1038</v>
      </c>
      <c r="G83" s="5"/>
      <c r="H83" s="5"/>
      <c r="I83" s="5"/>
      <c r="J83" s="25"/>
      <c r="K83" s="5"/>
      <c r="L83" s="5"/>
      <c r="M83" s="5"/>
      <c r="N83" s="5"/>
      <c r="O83" s="52"/>
      <c r="P83" s="5"/>
      <c r="Q83" s="5"/>
      <c r="R83" s="5"/>
      <c r="S83" s="5"/>
      <c r="T83" s="5"/>
      <c r="U83" s="5"/>
      <c r="V83" s="5"/>
      <c r="W83" s="5"/>
      <c r="X83" s="5"/>
      <c r="Y83" s="25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ht="14.5" x14ac:dyDescent="0.35">
      <c r="A84" s="5"/>
      <c r="B84" s="5"/>
      <c r="C84" s="5"/>
      <c r="D84" s="5"/>
      <c r="E84" s="5"/>
      <c r="F84" s="5">
        <v>788</v>
      </c>
      <c r="G84" s="5"/>
      <c r="H84" s="5"/>
      <c r="I84" s="5"/>
      <c r="J84" s="25"/>
      <c r="K84" s="5"/>
      <c r="L84" s="5"/>
      <c r="M84" s="5"/>
      <c r="N84" s="5"/>
      <c r="O84" s="52"/>
      <c r="P84" s="5"/>
      <c r="Q84" s="5"/>
      <c r="R84" s="5"/>
      <c r="S84" s="5"/>
      <c r="T84" s="5"/>
      <c r="U84" s="5"/>
      <c r="V84" s="5"/>
      <c r="W84" s="5"/>
      <c r="X84" s="5"/>
      <c r="Y84" s="25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ht="14.5" x14ac:dyDescent="0.35">
      <c r="A85" s="5"/>
      <c r="B85" s="5"/>
      <c r="C85" s="5"/>
      <c r="D85" s="5"/>
      <c r="E85" s="5"/>
      <c r="F85" s="5">
        <v>120</v>
      </c>
      <c r="G85" s="5"/>
      <c r="H85" s="5"/>
      <c r="I85" s="5"/>
      <c r="J85" s="25"/>
      <c r="K85" s="5"/>
      <c r="L85" s="5"/>
      <c r="M85" s="5"/>
      <c r="N85" s="5"/>
      <c r="O85" s="52"/>
      <c r="P85" s="5"/>
      <c r="Q85" s="5"/>
      <c r="R85" s="5"/>
      <c r="S85" s="5"/>
      <c r="T85" s="5"/>
      <c r="U85" s="5"/>
      <c r="V85" s="5"/>
      <c r="W85" s="5"/>
      <c r="X85" s="5"/>
      <c r="Y85" s="25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ht="14.5" x14ac:dyDescent="0.35">
      <c r="A86" s="5"/>
      <c r="B86" s="5"/>
      <c r="C86" s="5"/>
      <c r="D86" s="5"/>
      <c r="E86" s="5"/>
      <c r="F86" s="5">
        <v>361</v>
      </c>
      <c r="G86" s="5"/>
      <c r="H86" s="5"/>
      <c r="I86" s="5"/>
      <c r="J86" s="25"/>
      <c r="K86" s="5"/>
      <c r="L86" s="5"/>
      <c r="M86" s="5"/>
      <c r="N86" s="5"/>
      <c r="O86" s="52"/>
      <c r="P86" s="5"/>
      <c r="Q86" s="5"/>
      <c r="R86" s="5"/>
      <c r="S86" s="5"/>
      <c r="T86" s="5"/>
      <c r="U86" s="5"/>
      <c r="V86" s="5"/>
      <c r="W86" s="5"/>
      <c r="X86" s="5"/>
      <c r="Y86" s="25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ht="14.5" x14ac:dyDescent="0.35">
      <c r="A87" s="5"/>
      <c r="B87" s="5"/>
      <c r="C87" s="5"/>
      <c r="D87" s="5"/>
      <c r="E87" s="5"/>
      <c r="F87" s="5">
        <v>130</v>
      </c>
      <c r="G87" s="5"/>
      <c r="H87" s="5"/>
      <c r="I87" s="5"/>
      <c r="J87" s="25"/>
      <c r="K87" s="5"/>
      <c r="L87" s="5"/>
      <c r="M87" s="5"/>
      <c r="N87" s="5"/>
      <c r="O87" s="52"/>
      <c r="P87" s="5"/>
      <c r="Q87" s="5"/>
      <c r="R87" s="5"/>
      <c r="S87" s="5"/>
      <c r="T87" s="5"/>
      <c r="U87" s="5"/>
      <c r="V87" s="5"/>
      <c r="W87" s="5"/>
      <c r="X87" s="5"/>
      <c r="Y87" s="25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ht="14.5" x14ac:dyDescent="0.35">
      <c r="A88" s="5"/>
      <c r="B88" s="5"/>
      <c r="C88" s="5"/>
      <c r="D88" s="5"/>
      <c r="E88" s="5"/>
      <c r="F88" s="5">
        <v>123</v>
      </c>
      <c r="G88" s="5"/>
      <c r="H88" s="5"/>
      <c r="I88" s="5"/>
      <c r="J88" s="25"/>
      <c r="K88" s="5"/>
      <c r="L88" s="5"/>
      <c r="M88" s="5"/>
      <c r="N88" s="5"/>
      <c r="O88" s="52"/>
      <c r="P88" s="5"/>
      <c r="Q88" s="5"/>
      <c r="R88" s="5"/>
      <c r="S88" s="5"/>
      <c r="T88" s="5"/>
      <c r="U88" s="5"/>
      <c r="V88" s="5"/>
      <c r="W88" s="5"/>
      <c r="X88" s="5"/>
      <c r="Y88" s="25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ht="14.5" x14ac:dyDescent="0.35">
      <c r="A89" s="5"/>
      <c r="B89" s="5"/>
      <c r="C89" s="5"/>
      <c r="D89" s="5"/>
      <c r="E89" s="5"/>
      <c r="F89" s="5">
        <v>731</v>
      </c>
      <c r="G89" s="5"/>
      <c r="H89" s="5"/>
      <c r="I89" s="5"/>
      <c r="J89" s="25"/>
      <c r="K89" s="5"/>
      <c r="L89" s="5"/>
      <c r="M89" s="5"/>
      <c r="N89" s="5"/>
      <c r="O89" s="52"/>
      <c r="P89" s="5"/>
      <c r="Q89" s="5"/>
      <c r="R89" s="5"/>
      <c r="S89" s="5"/>
      <c r="T89" s="5"/>
      <c r="U89" s="5"/>
      <c r="V89" s="5"/>
      <c r="W89" s="5"/>
      <c r="X89" s="5"/>
      <c r="Y89" s="25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</row>
    <row r="90" spans="1:37" ht="14.5" x14ac:dyDescent="0.35">
      <c r="A90" s="5"/>
      <c r="B90" s="5"/>
      <c r="C90" s="5"/>
      <c r="D90" s="5"/>
      <c r="E90" s="5"/>
      <c r="F90" s="5">
        <v>390</v>
      </c>
      <c r="G90" s="5"/>
      <c r="H90" s="5"/>
      <c r="I90" s="5"/>
      <c r="J90" s="25"/>
      <c r="K90" s="5"/>
      <c r="L90" s="5"/>
      <c r="M90" s="5"/>
      <c r="N90" s="5"/>
      <c r="O90" s="52"/>
      <c r="P90" s="5"/>
      <c r="Q90" s="5"/>
      <c r="R90" s="5"/>
      <c r="S90" s="5"/>
      <c r="T90" s="5"/>
      <c r="U90" s="5"/>
      <c r="V90" s="5"/>
      <c r="W90" s="5"/>
      <c r="X90" s="5"/>
      <c r="Y90" s="25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</row>
  </sheetData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 Calculations</vt:lpstr>
      <vt:lpstr>SA Calculation</vt:lpstr>
      <vt:lpstr>Interorganelle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Thaller</dc:creator>
  <cp:lastModifiedBy>Sara Mouton</cp:lastModifiedBy>
  <dcterms:created xsi:type="dcterms:W3CDTF">2020-01-10T17:07:10Z</dcterms:created>
  <dcterms:modified xsi:type="dcterms:W3CDTF">2020-07-02T12:41:42Z</dcterms:modified>
</cp:coreProperties>
</file>