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6DF96044-414D-4B4B-9BA6-9530860C327E}" xr6:coauthVersionLast="45" xr6:coauthVersionMax="45" xr10:uidLastSave="{00000000-0000-0000-0000-000000000000}"/>
  <bookViews>
    <workbookView xWindow="840" yWindow="520" windowWidth="23480" windowHeight="16500" activeTab="1" xr2:uid="{00000000-000D-0000-FFFF-FFFF00000000}"/>
  </bookViews>
  <sheets>
    <sheet name="0916" sheetId="3" r:id="rId1"/>
    <sheet name="IL-6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5" l="1"/>
  <c r="I15" i="5"/>
  <c r="I14" i="5"/>
  <c r="I13" i="5"/>
  <c r="I12" i="5"/>
  <c r="I11" i="5"/>
  <c r="H16" i="5"/>
  <c r="H15" i="5"/>
  <c r="H14" i="5"/>
  <c r="H13" i="5"/>
  <c r="H12" i="5"/>
  <c r="H11" i="5"/>
  <c r="E20" i="3" l="1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H3" i="3" l="1"/>
  <c r="F8" i="3"/>
  <c r="G8" i="3" s="1"/>
  <c r="F25" i="3" l="1"/>
  <c r="G25" i="3" s="1"/>
  <c r="F29" i="3"/>
  <c r="G29" i="3" s="1"/>
  <c r="F33" i="3"/>
  <c r="G33" i="3" s="1"/>
  <c r="F37" i="3"/>
  <c r="G37" i="3" s="1"/>
  <c r="F22" i="3"/>
  <c r="F30" i="3"/>
  <c r="G30" i="3" s="1"/>
  <c r="F26" i="3"/>
  <c r="G26" i="3" s="1"/>
  <c r="F34" i="3"/>
  <c r="G34" i="3" s="1"/>
  <c r="F27" i="3"/>
  <c r="G27" i="3" s="1"/>
  <c r="I26" i="3"/>
  <c r="J26" i="3" s="1"/>
  <c r="I25" i="3"/>
  <c r="J25" i="3" s="1"/>
  <c r="I24" i="3"/>
  <c r="J24" i="3" s="1"/>
  <c r="F24" i="3"/>
  <c r="G24" i="3" s="1"/>
  <c r="F23" i="3"/>
  <c r="I37" i="3"/>
  <c r="J37" i="3" s="1"/>
  <c r="I36" i="3"/>
  <c r="J36" i="3" s="1"/>
  <c r="I32" i="3"/>
  <c r="J32" i="3" s="1"/>
  <c r="I35" i="3"/>
  <c r="J35" i="3" s="1"/>
  <c r="F35" i="3"/>
  <c r="G35" i="3" s="1"/>
  <c r="I34" i="3"/>
  <c r="J34" i="3" s="1"/>
  <c r="I33" i="3"/>
  <c r="J33" i="3" s="1"/>
  <c r="F32" i="3"/>
  <c r="G32" i="3" s="1"/>
  <c r="F36" i="3"/>
  <c r="G36" i="3" s="1"/>
  <c r="I31" i="3"/>
  <c r="J31" i="3" s="1"/>
  <c r="F31" i="3"/>
  <c r="G31" i="3" s="1"/>
  <c r="I30" i="3"/>
  <c r="J30" i="3" s="1"/>
  <c r="I29" i="3"/>
  <c r="J29" i="3" s="1"/>
  <c r="I28" i="3"/>
  <c r="J28" i="3" s="1"/>
  <c r="F28" i="3"/>
  <c r="G28" i="3" s="1"/>
  <c r="I27" i="3"/>
  <c r="J27" i="3" s="1"/>
  <c r="I6" i="3"/>
  <c r="J6" i="3" s="1"/>
  <c r="F3" i="3"/>
  <c r="G3" i="3" s="1"/>
  <c r="F14" i="3"/>
  <c r="G14" i="3" s="1"/>
  <c r="I10" i="3"/>
  <c r="J10" i="3" s="1"/>
  <c r="I7" i="3"/>
  <c r="J7" i="3" s="1"/>
  <c r="F9" i="3"/>
  <c r="G9" i="3" s="1"/>
  <c r="I13" i="3"/>
  <c r="J13" i="3" s="1"/>
  <c r="I3" i="3"/>
  <c r="J3" i="3" s="1"/>
  <c r="F4" i="3"/>
  <c r="G4" i="3" s="1"/>
  <c r="F5" i="3"/>
  <c r="G5" i="3" s="1"/>
  <c r="I9" i="3"/>
  <c r="J9" i="3" s="1"/>
  <c r="F15" i="3"/>
  <c r="G15" i="3" s="1"/>
  <c r="I14" i="3"/>
  <c r="J14" i="3" s="1"/>
  <c r="I11" i="3"/>
  <c r="J11" i="3" s="1"/>
  <c r="F13" i="3"/>
  <c r="G13" i="3" s="1"/>
  <c r="F6" i="3"/>
  <c r="G6" i="3" s="1"/>
  <c r="F7" i="3"/>
  <c r="G7" i="3" s="1"/>
  <c r="I12" i="3"/>
  <c r="J12" i="3" s="1"/>
  <c r="I4" i="3"/>
  <c r="J4" i="3" s="1"/>
  <c r="I8" i="3"/>
  <c r="J8" i="3" s="1"/>
  <c r="I15" i="3"/>
  <c r="J15" i="3" s="1"/>
  <c r="I5" i="3"/>
  <c r="J5" i="3" s="1"/>
  <c r="F10" i="3"/>
  <c r="G10" i="3" s="1"/>
  <c r="F11" i="3"/>
  <c r="G11" i="3" s="1"/>
  <c r="F12" i="3"/>
  <c r="G12" i="3" s="1"/>
  <c r="E17" i="3"/>
  <c r="E18" i="3"/>
  <c r="E19" i="3"/>
  <c r="F21" i="3" l="1"/>
  <c r="I21" i="3"/>
  <c r="F20" i="3"/>
  <c r="I20" i="3"/>
  <c r="I23" i="3"/>
  <c r="J23" i="3" s="1"/>
  <c r="F19" i="3"/>
  <c r="I19" i="3"/>
  <c r="I22" i="3"/>
  <c r="F18" i="3"/>
  <c r="I18" i="3"/>
  <c r="F17" i="3"/>
  <c r="I17" i="3"/>
  <c r="E16" i="3"/>
  <c r="F16" i="3" l="1"/>
  <c r="I16" i="3"/>
  <c r="G22" i="3" l="1"/>
  <c r="G21" i="3"/>
  <c r="G23" i="3"/>
  <c r="G17" i="3"/>
  <c r="G20" i="3"/>
  <c r="G18" i="3"/>
  <c r="G19" i="3"/>
  <c r="J17" i="3"/>
  <c r="J20" i="3"/>
  <c r="J22" i="3"/>
  <c r="J21" i="3"/>
  <c r="J19" i="3"/>
  <c r="J18" i="3"/>
  <c r="J16" i="3"/>
  <c r="G16" i="3"/>
</calcChain>
</file>

<file path=xl/sharedStrings.xml><?xml version="1.0" encoding="utf-8"?>
<sst xmlns="http://schemas.openxmlformats.org/spreadsheetml/2006/main" count="156" uniqueCount="88">
  <si>
    <t>Name</t>
  </si>
  <si>
    <t>Ct</t>
  </si>
  <si>
    <t>actin CT</t>
  </si>
  <si>
    <t>delta CT</t>
  </si>
  <si>
    <t>(-ΔΔCt)</t>
  </si>
  <si>
    <t>2^(-ΔΔCt)</t>
  </si>
  <si>
    <t>sham</t>
    <phoneticPr fontId="18" type="noConversion"/>
  </si>
  <si>
    <t>T+VE</t>
    <phoneticPr fontId="18" type="noConversion"/>
  </si>
  <si>
    <t>NO.</t>
    <phoneticPr fontId="18" type="noConversion"/>
  </si>
  <si>
    <t>sham</t>
  </si>
  <si>
    <t>T+VE</t>
  </si>
  <si>
    <t>sham+0.5DP</t>
  </si>
  <si>
    <t>T+0.1DP</t>
  </si>
  <si>
    <t>T+0.5DP</t>
  </si>
  <si>
    <t>T+Pom</t>
    <phoneticPr fontId="18" type="noConversion"/>
  </si>
  <si>
    <t>T+0.5DP</t>
    <phoneticPr fontId="18" type="noConversion"/>
  </si>
  <si>
    <t>sh</t>
    <phoneticPr fontId="18" type="noConversion"/>
  </si>
  <si>
    <t>shDP</t>
    <phoneticPr fontId="18" type="noConversion"/>
  </si>
  <si>
    <t>TBI+VEH</t>
    <phoneticPr fontId="18" type="noConversion"/>
  </si>
  <si>
    <t>T+Pom</t>
  </si>
  <si>
    <t>T+DP0.5</t>
    <phoneticPr fontId="18" type="noConversion"/>
  </si>
  <si>
    <t>T+DP0.1</t>
    <phoneticPr fontId="18" type="noConversion"/>
  </si>
  <si>
    <t>T+0.1DP</t>
    <phoneticPr fontId="18" type="noConversion"/>
  </si>
  <si>
    <t>One Way Analysis of Variance</t>
  </si>
  <si>
    <t>Data source: Data 1 in Notebook1</t>
  </si>
  <si>
    <t>Normality Test:</t>
  </si>
  <si>
    <t>Passed</t>
  </si>
  <si>
    <t>(P = 0.083)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</si>
  <si>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</si>
  <si>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</si>
  <si>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</si>
  <si>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</si>
  <si>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</si>
  <si>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</si>
  <si>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</si>
  <si>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</si>
  <si>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</si>
  <si>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4</t>
  </si>
  <si>
    <t>Col 5</t>
  </si>
  <si>
    <t>Col 6</t>
  </si>
  <si>
    <t>Col 7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</si>
  <si>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</si>
  <si>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</si>
  <si>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</si>
  <si>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</si>
  <si>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</si>
  <si>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</si>
  <si>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</si>
  <si>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</si>
  <si>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</si>
  <si>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</si>
  <si>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</si>
  <si>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</si>
  <si>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</si>
  <si>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</si>
  <si>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</si>
  <si>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</si>
  <si>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</si>
  <si>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</si>
  <si>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</si>
  <si>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</si>
  <si>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Col 4 vs. Col 6</t>
  </si>
  <si>
    <t>Yes</t>
  </si>
  <si>
    <t>Col 4 vs. Col 3</t>
  </si>
  <si>
    <t>Col 4 vs. Col 2</t>
  </si>
  <si>
    <t>Col 4 vs. Col 7</t>
  </si>
  <si>
    <t>Col 4 vs. Col 5</t>
  </si>
  <si>
    <t>Col 5 vs. Col 6</t>
  </si>
  <si>
    <t>Col 5 vs. Col 3</t>
  </si>
  <si>
    <t>Col 5 vs. Col 2</t>
  </si>
  <si>
    <t>No</t>
  </si>
  <si>
    <t>Do Not Test</t>
  </si>
  <si>
    <t>Col 7 vs. Col 6</t>
  </si>
  <si>
    <t>Col 7 vs. Col 3</t>
  </si>
  <si>
    <t>Col 7 vs. Col 2</t>
  </si>
  <si>
    <t>Col 2 vs. Col 6</t>
  </si>
  <si>
    <t>Col 2 vs. Col 3</t>
  </si>
  <si>
    <t>Col 3 vs. Col 6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</si>
  <si>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</si>
  <si>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Mean</t>
    <phoneticPr fontId="18" type="noConversion"/>
  </si>
  <si>
    <t>SEM</t>
    <phoneticPr fontId="18" type="noConversion"/>
  </si>
  <si>
    <t>sham+0.5DP</t>
    <phoneticPr fontId="18" type="noConversion"/>
  </si>
  <si>
    <t>sham+0.5DP</t>
    <phoneticPr fontId="18" type="noConversion"/>
  </si>
  <si>
    <t>IL-6</t>
  </si>
  <si>
    <t>IL-6</t>
    <phoneticPr fontId="18" type="noConversion"/>
  </si>
  <si>
    <t>Col 7 vs. Col 5</t>
  </si>
  <si>
    <t>星期日, 九月 16, 2018, 下午 10:13:12</t>
  </si>
  <si>
    <t>(P = 0.589)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</si>
</sst>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5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color theme="9" tint="-0.249977111117893"/>
      <name val="Calibri"/>
      <family val="1"/>
      <charset val="136"/>
      <scheme val="minor"/>
    </font>
    <font>
      <sz val="12"/>
      <color theme="3" tint="0.39997558519241921"/>
      <name val="Calibri"/>
      <family val="1"/>
      <charset val="136"/>
      <scheme val="minor"/>
    </font>
    <font>
      <sz val="18"/>
      <color theme="3"/>
      <name val="Cambria"/>
      <family val="2"/>
      <charset val="136"/>
      <scheme val="major"/>
    </font>
    <font>
      <sz val="12"/>
      <name val="Calibri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9" fillId="0" borderId="0" xfId="42">
      <alignment vertical="center"/>
    </xf>
    <xf numFmtId="164" fontId="19" fillId="0" borderId="0" xfId="42" applyNumberForma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9" fillId="0" borderId="0" xfId="43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3" borderId="0" xfId="7">
      <alignment vertical="center"/>
    </xf>
    <xf numFmtId="0" fontId="24" fillId="0" borderId="0" xfId="0" applyFo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190500</xdr:rowOff>
        </xdr:from>
        <xdr:to>
          <xdr:col>17</xdr:col>
          <xdr:colOff>203200</xdr:colOff>
          <xdr:row>37</xdr:row>
          <xdr:rowOff>165100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opLeftCell="A16" workbookViewId="0">
      <selection activeCell="Q20" sqref="Q20:Q21"/>
    </sheetView>
  </sheetViews>
  <sheetFormatPr baseColWidth="10" defaultColWidth="9" defaultRowHeight="16" x14ac:dyDescent="0.2"/>
  <cols>
    <col min="1" max="1" width="10.5" style="12" bestFit="1" customWidth="1"/>
    <col min="2" max="2" width="26.6640625" style="5" customWidth="1"/>
    <col min="3" max="10" width="9" style="5"/>
    <col min="11" max="11" width="10.5" style="5" bestFit="1" customWidth="1"/>
    <col min="12" max="12" width="9" style="5"/>
    <col min="13" max="13" width="12.5" style="12" bestFit="1" customWidth="1"/>
    <col min="14" max="16384" width="9" style="5"/>
  </cols>
  <sheetData>
    <row r="1" spans="1:17" s="12" customFormat="1" x14ac:dyDescent="0.2">
      <c r="A1" s="12" t="s">
        <v>84</v>
      </c>
      <c r="B1" s="12" t="s">
        <v>84</v>
      </c>
      <c r="C1" s="12" t="s">
        <v>84</v>
      </c>
    </row>
    <row r="2" spans="1:17" x14ac:dyDescent="0.2">
      <c r="A2" s="12" t="s">
        <v>8</v>
      </c>
      <c r="B2" s="5" t="s">
        <v>0</v>
      </c>
      <c r="C2" s="5" t="s">
        <v>1</v>
      </c>
      <c r="D2" s="1" t="s">
        <v>2</v>
      </c>
      <c r="E2" s="1" t="s">
        <v>3</v>
      </c>
      <c r="F2" s="2" t="s">
        <v>4</v>
      </c>
      <c r="G2" s="1" t="s">
        <v>5</v>
      </c>
      <c r="K2" s="12" t="s">
        <v>84</v>
      </c>
      <c r="L2" s="12" t="s">
        <v>6</v>
      </c>
      <c r="M2" s="12" t="s">
        <v>81</v>
      </c>
      <c r="N2" s="12" t="s">
        <v>7</v>
      </c>
      <c r="O2" s="12" t="s">
        <v>14</v>
      </c>
      <c r="P2" s="5" t="s">
        <v>15</v>
      </c>
      <c r="Q2" s="5" t="s">
        <v>22</v>
      </c>
    </row>
    <row r="3" spans="1:17" x14ac:dyDescent="0.2">
      <c r="A3" s="13">
        <v>137</v>
      </c>
      <c r="B3" s="9" t="s">
        <v>16</v>
      </c>
      <c r="C3" s="5">
        <v>28.22</v>
      </c>
      <c r="D3" s="12">
        <v>16.48</v>
      </c>
      <c r="E3" s="4">
        <f t="shared" ref="E3:E7" si="0">C3-D3</f>
        <v>11.739999999999998</v>
      </c>
      <c r="F3" s="4">
        <f>-(E3-$H$3)</f>
        <v>0.47200000000000131</v>
      </c>
      <c r="G3" s="4">
        <f>POWER(2,F3)</f>
        <v>1.3870309691313865</v>
      </c>
      <c r="H3" s="5">
        <f>AVERAGE(E3:E7)</f>
        <v>12.212</v>
      </c>
      <c r="I3" s="3">
        <f>-(E3-$H$3)</f>
        <v>0.47200000000000131</v>
      </c>
      <c r="J3" s="3">
        <f t="shared" ref="J3:J15" si="1">POWER(2,I3)</f>
        <v>1.3870309691313865</v>
      </c>
      <c r="K3" s="12"/>
      <c r="L3" s="15">
        <v>1.3870309691313865</v>
      </c>
      <c r="M3" s="12">
        <v>0.83624639991406124</v>
      </c>
      <c r="N3" s="15">
        <v>1.8050014549248603</v>
      </c>
      <c r="O3" s="12">
        <v>1.4865829844310141</v>
      </c>
      <c r="P3" s="15">
        <v>1.8816522150275738</v>
      </c>
      <c r="Q3" s="12">
        <v>1.4260257173641395</v>
      </c>
    </row>
    <row r="4" spans="1:17" x14ac:dyDescent="0.2">
      <c r="A4" s="13">
        <v>138</v>
      </c>
      <c r="B4" s="9" t="s">
        <v>16</v>
      </c>
      <c r="C4" s="5">
        <v>29.1</v>
      </c>
      <c r="D4" s="12">
        <v>16.39</v>
      </c>
      <c r="E4" s="4">
        <f t="shared" si="0"/>
        <v>12.71</v>
      </c>
      <c r="F4" s="4">
        <f t="shared" ref="F4:F37" si="2">-(E4-$H$3)</f>
        <v>-0.49800000000000111</v>
      </c>
      <c r="G4" s="4">
        <f t="shared" ref="G4:G15" si="3">POWER(2,F4)</f>
        <v>0.70808771910727142</v>
      </c>
      <c r="I4" s="3">
        <f t="shared" ref="I4:I37" si="4">-(E4-$H$3)</f>
        <v>-0.49800000000000111</v>
      </c>
      <c r="J4" s="3">
        <f t="shared" si="1"/>
        <v>0.70808771910727142</v>
      </c>
      <c r="K4" s="12"/>
      <c r="L4" s="12">
        <v>0.70808771910727142</v>
      </c>
      <c r="M4" s="15">
        <v>1.3870309691313829</v>
      </c>
      <c r="N4" s="15">
        <v>10.353165235862823</v>
      </c>
      <c r="O4" s="12">
        <v>0.97400426854324085</v>
      </c>
      <c r="P4" s="15">
        <v>2.3005837867012104</v>
      </c>
      <c r="Q4" s="15">
        <v>16.133639278313524</v>
      </c>
    </row>
    <row r="5" spans="1:17" x14ac:dyDescent="0.2">
      <c r="A5" s="8">
        <v>139</v>
      </c>
      <c r="B5" s="9" t="s">
        <v>16</v>
      </c>
      <c r="C5" s="5">
        <v>28.92</v>
      </c>
      <c r="D5" s="12">
        <v>16.66</v>
      </c>
      <c r="E5" s="4">
        <f t="shared" si="0"/>
        <v>12.260000000000002</v>
      </c>
      <c r="F5" s="4">
        <f t="shared" si="2"/>
        <v>-4.8000000000001819E-2</v>
      </c>
      <c r="G5" s="4">
        <f t="shared" si="3"/>
        <v>0.96727632961393073</v>
      </c>
      <c r="I5" s="3">
        <f t="shared" si="4"/>
        <v>-4.8000000000001819E-2</v>
      </c>
      <c r="J5" s="3">
        <f t="shared" si="1"/>
        <v>0.96727632961393073</v>
      </c>
      <c r="K5" s="12"/>
      <c r="L5" s="12">
        <v>0.96727632961393073</v>
      </c>
      <c r="M5" s="12">
        <v>0.8021811663524866</v>
      </c>
      <c r="N5" s="12">
        <v>3.4870329581482475</v>
      </c>
      <c r="O5" s="12">
        <v>1.8175562328970403</v>
      </c>
      <c r="P5" s="12">
        <v>0.33494590060696044</v>
      </c>
      <c r="Q5" s="15">
        <v>2.1916235328953784</v>
      </c>
    </row>
    <row r="6" spans="1:17" x14ac:dyDescent="0.2">
      <c r="A6" s="14">
        <v>140</v>
      </c>
      <c r="B6" s="9" t="s">
        <v>16</v>
      </c>
      <c r="C6" s="5">
        <v>27.95</v>
      </c>
      <c r="D6" s="12">
        <v>15.91</v>
      </c>
      <c r="E6" s="4">
        <f t="shared" si="0"/>
        <v>12.04</v>
      </c>
      <c r="F6" s="4">
        <f t="shared" si="2"/>
        <v>0.1720000000000006</v>
      </c>
      <c r="G6" s="4">
        <f t="shared" si="3"/>
        <v>1.1266192284972798</v>
      </c>
      <c r="I6" s="3">
        <f t="shared" si="4"/>
        <v>0.1720000000000006</v>
      </c>
      <c r="J6" s="3">
        <f t="shared" si="1"/>
        <v>1.1266192284972798</v>
      </c>
      <c r="K6" s="12"/>
      <c r="L6" s="15">
        <v>1.1266192284972798</v>
      </c>
      <c r="M6" s="15">
        <v>0.96727632961393073</v>
      </c>
      <c r="N6" s="12">
        <v>2.3817136987299374</v>
      </c>
      <c r="O6" s="15">
        <v>12.483927682779251</v>
      </c>
      <c r="P6" s="15">
        <v>4.7634273974598749</v>
      </c>
      <c r="Q6" s="15">
        <v>2.1764848833416046</v>
      </c>
    </row>
    <row r="7" spans="1:17" x14ac:dyDescent="0.2">
      <c r="A7" s="8">
        <v>151</v>
      </c>
      <c r="B7" s="9" t="s">
        <v>16</v>
      </c>
      <c r="C7" s="5">
        <v>28.46</v>
      </c>
      <c r="D7" s="12">
        <v>16.149999999999999</v>
      </c>
      <c r="E7" s="4">
        <f t="shared" si="0"/>
        <v>12.310000000000002</v>
      </c>
      <c r="F7" s="4">
        <f t="shared" si="2"/>
        <v>-9.800000000000253E-2</v>
      </c>
      <c r="G7" s="4">
        <f t="shared" si="3"/>
        <v>0.93432734688317864</v>
      </c>
      <c r="I7" s="3">
        <f t="shared" si="4"/>
        <v>-9.800000000000253E-2</v>
      </c>
      <c r="J7" s="3">
        <f t="shared" si="1"/>
        <v>0.93432734688317864</v>
      </c>
      <c r="K7" s="12"/>
      <c r="L7" s="12">
        <v>0.93432734688317864</v>
      </c>
      <c r="M7" s="12">
        <v>0.67455126716984881</v>
      </c>
      <c r="N7" s="12">
        <v>2.3005837867012131</v>
      </c>
      <c r="O7" s="15">
        <v>14.045148761752319</v>
      </c>
      <c r="P7" s="12">
        <v>0.69833926623369946</v>
      </c>
      <c r="Q7" s="5">
        <v>1.4063931999131183</v>
      </c>
    </row>
    <row r="8" spans="1:17" x14ac:dyDescent="0.2">
      <c r="A8" s="8">
        <v>146</v>
      </c>
      <c r="B8" s="10" t="s">
        <v>17</v>
      </c>
      <c r="C8" s="5">
        <v>28.55</v>
      </c>
      <c r="D8" s="12">
        <v>16.079999999999998</v>
      </c>
      <c r="E8" s="4">
        <f t="shared" ref="E8:E15" si="5">C8-D8</f>
        <v>12.470000000000002</v>
      </c>
      <c r="F8" s="4">
        <f t="shared" si="2"/>
        <v>-0.25800000000000267</v>
      </c>
      <c r="G8" s="4">
        <f t="shared" si="3"/>
        <v>0.83624639991406124</v>
      </c>
      <c r="I8" s="3">
        <f t="shared" si="4"/>
        <v>-0.25800000000000267</v>
      </c>
      <c r="J8" s="3">
        <f t="shared" si="1"/>
        <v>0.83624639991406124</v>
      </c>
      <c r="K8" s="12"/>
      <c r="L8" s="12"/>
      <c r="N8" s="15">
        <v>1.7801514665049916</v>
      </c>
      <c r="O8" s="12"/>
      <c r="P8" s="12">
        <v>0.96727632961393328</v>
      </c>
      <c r="Q8" s="5">
        <v>2.0734022020394409</v>
      </c>
    </row>
    <row r="9" spans="1:17" x14ac:dyDescent="0.2">
      <c r="A9" s="8">
        <v>147</v>
      </c>
      <c r="B9" s="10" t="s">
        <v>17</v>
      </c>
      <c r="C9" s="5">
        <v>28.12</v>
      </c>
      <c r="D9" s="12">
        <v>16.38</v>
      </c>
      <c r="E9" s="4">
        <f t="shared" si="5"/>
        <v>11.740000000000002</v>
      </c>
      <c r="F9" s="4">
        <f t="shared" si="2"/>
        <v>0.47199999999999775</v>
      </c>
      <c r="G9" s="4">
        <f t="shared" si="3"/>
        <v>1.3870309691313829</v>
      </c>
      <c r="I9" s="3">
        <f t="shared" si="4"/>
        <v>0.47199999999999775</v>
      </c>
      <c r="J9" s="3">
        <f t="shared" si="1"/>
        <v>1.3870309691313829</v>
      </c>
      <c r="N9" s="15">
        <v>4.7305240009765681</v>
      </c>
      <c r="P9" s="5">
        <v>0.68396765195124631</v>
      </c>
    </row>
    <row r="10" spans="1:17" x14ac:dyDescent="0.2">
      <c r="A10" s="8">
        <v>148</v>
      </c>
      <c r="B10" s="10" t="s">
        <v>17</v>
      </c>
      <c r="C10" s="5">
        <v>27.63</v>
      </c>
      <c r="D10" s="12">
        <v>15.1</v>
      </c>
      <c r="E10" s="4">
        <f t="shared" si="5"/>
        <v>12.53</v>
      </c>
      <c r="F10" s="4">
        <f t="shared" si="2"/>
        <v>-0.31799999999999962</v>
      </c>
      <c r="G10" s="4">
        <f t="shared" si="3"/>
        <v>0.8021811663524866</v>
      </c>
      <c r="I10" s="3">
        <f t="shared" si="4"/>
        <v>-0.31799999999999962</v>
      </c>
      <c r="J10" s="3">
        <f t="shared" si="1"/>
        <v>0.8021811663524866</v>
      </c>
      <c r="L10" s="12"/>
      <c r="N10" s="12"/>
      <c r="O10" s="12"/>
    </row>
    <row r="11" spans="1:17" x14ac:dyDescent="0.2">
      <c r="A11" s="14">
        <v>149</v>
      </c>
      <c r="B11" s="10" t="s">
        <v>17</v>
      </c>
      <c r="C11" s="5">
        <v>28.66</v>
      </c>
      <c r="D11" s="12">
        <v>16.399999999999999</v>
      </c>
      <c r="E11" s="4">
        <f t="shared" si="5"/>
        <v>12.260000000000002</v>
      </c>
      <c r="F11" s="4">
        <f t="shared" si="2"/>
        <v>-4.8000000000001819E-2</v>
      </c>
      <c r="G11" s="4">
        <f t="shared" si="3"/>
        <v>0.96727632961393073</v>
      </c>
      <c r="I11" s="3">
        <f t="shared" si="4"/>
        <v>-4.8000000000001819E-2</v>
      </c>
      <c r="J11" s="3">
        <f t="shared" si="1"/>
        <v>0.96727632961393073</v>
      </c>
      <c r="L11" s="12"/>
      <c r="N11" s="12"/>
      <c r="O11" s="12"/>
      <c r="P11" s="12"/>
    </row>
    <row r="12" spans="1:17" x14ac:dyDescent="0.2">
      <c r="A12" s="14">
        <v>150</v>
      </c>
      <c r="B12" s="10" t="s">
        <v>17</v>
      </c>
      <c r="C12" s="5">
        <v>29.32</v>
      </c>
      <c r="D12" s="12">
        <v>16.54</v>
      </c>
      <c r="E12" s="4">
        <f t="shared" si="5"/>
        <v>12.780000000000001</v>
      </c>
      <c r="F12" s="4">
        <f t="shared" si="2"/>
        <v>-0.56800000000000139</v>
      </c>
      <c r="G12" s="4">
        <f t="shared" si="3"/>
        <v>0.67455126716984881</v>
      </c>
      <c r="I12" s="3">
        <f t="shared" si="4"/>
        <v>-0.56800000000000139</v>
      </c>
      <c r="J12" s="3">
        <f t="shared" si="1"/>
        <v>0.67455126716984881</v>
      </c>
      <c r="L12" s="12"/>
      <c r="N12" s="12"/>
      <c r="O12" s="12"/>
    </row>
    <row r="13" spans="1:17" x14ac:dyDescent="0.2">
      <c r="A13" s="14">
        <v>7</v>
      </c>
      <c r="B13" s="10" t="s">
        <v>18</v>
      </c>
      <c r="C13" s="5">
        <v>28.99</v>
      </c>
      <c r="D13" s="12">
        <v>17.63</v>
      </c>
      <c r="E13" s="4">
        <f t="shared" si="5"/>
        <v>11.36</v>
      </c>
      <c r="F13" s="4">
        <f t="shared" si="2"/>
        <v>0.85200000000000031</v>
      </c>
      <c r="G13" s="4">
        <f t="shared" si="3"/>
        <v>1.8050014549248603</v>
      </c>
      <c r="I13" s="3">
        <f t="shared" si="4"/>
        <v>0.85200000000000031</v>
      </c>
      <c r="J13" s="3">
        <f t="shared" si="1"/>
        <v>1.8050014549248603</v>
      </c>
      <c r="L13" s="12"/>
      <c r="N13" s="12"/>
      <c r="O13" s="12"/>
      <c r="P13" s="16"/>
      <c r="Q13" s="12"/>
    </row>
    <row r="14" spans="1:17" x14ac:dyDescent="0.2">
      <c r="A14" s="14">
        <v>12</v>
      </c>
      <c r="B14" s="10" t="s">
        <v>18</v>
      </c>
      <c r="C14" s="5">
        <v>25.14</v>
      </c>
      <c r="D14" s="12">
        <v>16.3</v>
      </c>
      <c r="E14" s="4">
        <f t="shared" si="5"/>
        <v>8.84</v>
      </c>
      <c r="F14" s="4">
        <f t="shared" si="2"/>
        <v>3.3719999999999999</v>
      </c>
      <c r="G14" s="4">
        <f t="shared" si="3"/>
        <v>10.353165235862823</v>
      </c>
      <c r="I14" s="3">
        <f t="shared" si="4"/>
        <v>3.3719999999999999</v>
      </c>
      <c r="J14" s="3">
        <f t="shared" si="1"/>
        <v>10.353165235862823</v>
      </c>
      <c r="P14" s="16"/>
    </row>
    <row r="15" spans="1:17" x14ac:dyDescent="0.2">
      <c r="A15" s="14">
        <v>19</v>
      </c>
      <c r="B15" s="10" t="s">
        <v>18</v>
      </c>
      <c r="C15" s="5">
        <v>27.35</v>
      </c>
      <c r="D15" s="12">
        <v>16.940000000000001</v>
      </c>
      <c r="E15" s="4">
        <f t="shared" si="5"/>
        <v>10.41</v>
      </c>
      <c r="F15" s="4">
        <f t="shared" si="2"/>
        <v>1.8019999999999996</v>
      </c>
      <c r="G15" s="4">
        <f t="shared" si="3"/>
        <v>3.4870329581482475</v>
      </c>
      <c r="I15" s="3">
        <f t="shared" si="4"/>
        <v>1.8019999999999996</v>
      </c>
      <c r="J15" s="3">
        <f t="shared" si="1"/>
        <v>3.4870329581482475</v>
      </c>
      <c r="P15" s="16"/>
    </row>
    <row r="16" spans="1:17" x14ac:dyDescent="0.2">
      <c r="A16" s="14">
        <v>131</v>
      </c>
      <c r="B16" s="10" t="s">
        <v>18</v>
      </c>
      <c r="C16" s="5">
        <v>25.95</v>
      </c>
      <c r="D16" s="12">
        <v>14.99</v>
      </c>
      <c r="E16" s="4">
        <f t="shared" ref="E16:E37" si="6">C16-D16</f>
        <v>10.959999999999999</v>
      </c>
      <c r="F16" s="4">
        <f t="shared" si="2"/>
        <v>1.2520000000000007</v>
      </c>
      <c r="G16" s="4">
        <f t="shared" ref="G16:G37" si="7">POWER(2,F16)</f>
        <v>2.3817136987299374</v>
      </c>
      <c r="H16" s="4"/>
      <c r="I16" s="3">
        <f t="shared" si="4"/>
        <v>1.2520000000000007</v>
      </c>
      <c r="J16" s="3">
        <f t="shared" ref="J16:J37" si="8">POWER(2,I16)</f>
        <v>2.3817136987299374</v>
      </c>
      <c r="P16" s="16"/>
    </row>
    <row r="17" spans="1:18" x14ac:dyDescent="0.2">
      <c r="A17" s="14">
        <v>132</v>
      </c>
      <c r="B17" s="10" t="s">
        <v>18</v>
      </c>
      <c r="C17" s="5">
        <v>26.06</v>
      </c>
      <c r="D17" s="12">
        <v>15.05</v>
      </c>
      <c r="E17" s="4">
        <f t="shared" si="6"/>
        <v>11.009999999999998</v>
      </c>
      <c r="F17" s="4">
        <f t="shared" si="2"/>
        <v>1.2020000000000017</v>
      </c>
      <c r="G17" s="4">
        <f t="shared" si="7"/>
        <v>2.3005837867012131</v>
      </c>
      <c r="H17" s="4"/>
      <c r="I17" s="3">
        <f t="shared" si="4"/>
        <v>1.2020000000000017</v>
      </c>
      <c r="J17" s="3">
        <f t="shared" si="8"/>
        <v>2.3005837867012131</v>
      </c>
      <c r="K17" s="12" t="s">
        <v>84</v>
      </c>
      <c r="L17" s="12" t="s">
        <v>6</v>
      </c>
      <c r="M17" s="12" t="s">
        <v>82</v>
      </c>
      <c r="N17" s="12" t="s">
        <v>7</v>
      </c>
      <c r="O17" s="12" t="s">
        <v>14</v>
      </c>
      <c r="P17" s="12" t="s">
        <v>15</v>
      </c>
      <c r="Q17" s="12" t="s">
        <v>22</v>
      </c>
    </row>
    <row r="18" spans="1:18" x14ac:dyDescent="0.2">
      <c r="A18" s="14">
        <v>134</v>
      </c>
      <c r="B18" s="10" t="s">
        <v>18</v>
      </c>
      <c r="C18" s="5">
        <v>27.23</v>
      </c>
      <c r="D18" s="12">
        <v>15.85</v>
      </c>
      <c r="E18" s="4">
        <f t="shared" si="6"/>
        <v>11.38</v>
      </c>
      <c r="F18" s="4">
        <f t="shared" si="2"/>
        <v>0.83199999999999896</v>
      </c>
      <c r="G18" s="4">
        <f t="shared" si="7"/>
        <v>1.7801514665049916</v>
      </c>
      <c r="H18" s="4"/>
      <c r="I18" s="3">
        <f t="shared" si="4"/>
        <v>0.83199999999999896</v>
      </c>
      <c r="J18" s="3">
        <f t="shared" si="8"/>
        <v>1.7801514665049916</v>
      </c>
      <c r="K18" s="12"/>
      <c r="L18" s="15"/>
      <c r="M18" s="12">
        <v>0.83624639991406124</v>
      </c>
      <c r="N18" s="15"/>
      <c r="O18" s="12">
        <v>1.4865829844310141</v>
      </c>
      <c r="P18" s="15"/>
      <c r="Q18" s="12">
        <v>1.4260257173641395</v>
      </c>
    </row>
    <row r="19" spans="1:18" x14ac:dyDescent="0.2">
      <c r="A19" s="14">
        <v>135</v>
      </c>
      <c r="B19" s="10" t="s">
        <v>18</v>
      </c>
      <c r="C19" s="5">
        <v>25.23</v>
      </c>
      <c r="D19" s="12">
        <v>15.26</v>
      </c>
      <c r="E19" s="4">
        <f t="shared" si="6"/>
        <v>9.9700000000000006</v>
      </c>
      <c r="F19" s="4">
        <f t="shared" si="2"/>
        <v>2.2419999999999991</v>
      </c>
      <c r="G19" s="4">
        <f t="shared" si="7"/>
        <v>4.7305240009765681</v>
      </c>
      <c r="H19" s="4"/>
      <c r="I19" s="3">
        <f t="shared" si="4"/>
        <v>2.2419999999999991</v>
      </c>
      <c r="J19" s="3">
        <f t="shared" si="8"/>
        <v>4.7305240009765681</v>
      </c>
      <c r="L19" s="12">
        <v>0.70808771910727142</v>
      </c>
      <c r="M19" s="15"/>
      <c r="N19" s="15"/>
      <c r="O19" s="12">
        <v>0.97400426854324085</v>
      </c>
      <c r="P19" s="15"/>
      <c r="Q19" s="15"/>
    </row>
    <row r="20" spans="1:18" x14ac:dyDescent="0.2">
      <c r="A20" s="14">
        <v>21</v>
      </c>
      <c r="B20" s="10" t="s">
        <v>14</v>
      </c>
      <c r="C20" s="5">
        <v>29.19</v>
      </c>
      <c r="D20" s="12">
        <v>17.55</v>
      </c>
      <c r="E20" s="4">
        <f t="shared" si="6"/>
        <v>11.64</v>
      </c>
      <c r="F20" s="4">
        <f t="shared" si="2"/>
        <v>0.57199999999999918</v>
      </c>
      <c r="G20" s="4">
        <f t="shared" si="7"/>
        <v>1.4865829844310141</v>
      </c>
      <c r="H20" s="7"/>
      <c r="I20" s="3">
        <f t="shared" si="4"/>
        <v>0.57199999999999918</v>
      </c>
      <c r="J20" s="3">
        <f t="shared" si="8"/>
        <v>1.4865829844310141</v>
      </c>
      <c r="L20" s="12">
        <v>0.96727632961393073</v>
      </c>
      <c r="M20" s="12">
        <v>0.8021811663524866</v>
      </c>
      <c r="N20" s="12">
        <v>3.4870329581482475</v>
      </c>
      <c r="O20" s="12">
        <v>1.8175562328970403</v>
      </c>
      <c r="P20" s="12">
        <v>0.33494590060696044</v>
      </c>
      <c r="Q20" s="15"/>
    </row>
    <row r="21" spans="1:18" x14ac:dyDescent="0.2">
      <c r="A21" s="14">
        <v>110</v>
      </c>
      <c r="B21" s="10" t="s">
        <v>14</v>
      </c>
      <c r="C21" s="5">
        <v>28.72</v>
      </c>
      <c r="D21" s="12">
        <v>16.47</v>
      </c>
      <c r="E21" s="4">
        <f t="shared" si="6"/>
        <v>12.25</v>
      </c>
      <c r="F21" s="4">
        <f t="shared" si="2"/>
        <v>-3.8000000000000256E-2</v>
      </c>
      <c r="G21" s="4">
        <f t="shared" si="7"/>
        <v>0.97400426854324085</v>
      </c>
      <c r="H21" s="7"/>
      <c r="I21" s="3">
        <f t="shared" si="4"/>
        <v>-3.8000000000000256E-2</v>
      </c>
      <c r="J21" s="3">
        <f t="shared" si="8"/>
        <v>0.97400426854324085</v>
      </c>
      <c r="L21" s="15"/>
      <c r="M21" s="15"/>
      <c r="N21" s="12">
        <v>2.3817136987299374</v>
      </c>
      <c r="O21" s="15"/>
      <c r="P21" s="15"/>
      <c r="Q21" s="15"/>
    </row>
    <row r="22" spans="1:18" x14ac:dyDescent="0.2">
      <c r="A22" s="14">
        <v>77</v>
      </c>
      <c r="B22" s="10" t="s">
        <v>14</v>
      </c>
      <c r="C22" s="5">
        <v>26.41</v>
      </c>
      <c r="D22" s="12">
        <v>15.06</v>
      </c>
      <c r="E22" s="4">
        <f t="shared" si="6"/>
        <v>11.35</v>
      </c>
      <c r="F22" s="4">
        <f t="shared" si="2"/>
        <v>0.8620000000000001</v>
      </c>
      <c r="G22" s="4">
        <f t="shared" si="7"/>
        <v>1.8175562328970403</v>
      </c>
      <c r="H22" s="7"/>
      <c r="I22" s="3">
        <f t="shared" si="4"/>
        <v>0.8620000000000001</v>
      </c>
      <c r="J22" s="3">
        <f t="shared" si="8"/>
        <v>1.8175562328970403</v>
      </c>
      <c r="L22" s="12">
        <v>0.93432734688317864</v>
      </c>
      <c r="M22" s="12">
        <v>0.67455126716984881</v>
      </c>
      <c r="N22" s="12">
        <v>2.3005837867012131</v>
      </c>
      <c r="O22" s="15"/>
      <c r="P22" s="12">
        <v>0.69833926623369946</v>
      </c>
      <c r="Q22" s="12">
        <v>1.4063931999131183</v>
      </c>
    </row>
    <row r="23" spans="1:18" x14ac:dyDescent="0.2">
      <c r="A23" s="14">
        <v>78</v>
      </c>
      <c r="B23" s="10" t="s">
        <v>14</v>
      </c>
      <c r="C23" s="5">
        <v>24.27</v>
      </c>
      <c r="D23" s="12">
        <v>15.7</v>
      </c>
      <c r="E23" s="4">
        <f t="shared" si="6"/>
        <v>8.57</v>
      </c>
      <c r="F23" s="4">
        <f t="shared" si="2"/>
        <v>3.6419999999999995</v>
      </c>
      <c r="G23" s="4">
        <f t="shared" si="7"/>
        <v>12.483927682779251</v>
      </c>
      <c r="H23" s="7"/>
      <c r="I23" s="3">
        <f t="shared" si="4"/>
        <v>3.6419999999999995</v>
      </c>
      <c r="J23" s="3">
        <f t="shared" si="8"/>
        <v>12.483927682779251</v>
      </c>
      <c r="L23" s="12"/>
      <c r="N23" s="12">
        <v>1.7801514665049916</v>
      </c>
      <c r="O23" s="12"/>
      <c r="P23" s="12">
        <v>0.96727632961393328</v>
      </c>
      <c r="Q23" s="12">
        <v>2.0734022020394409</v>
      </c>
    </row>
    <row r="24" spans="1:18" x14ac:dyDescent="0.2">
      <c r="A24" s="13">
        <v>79</v>
      </c>
      <c r="B24" s="10" t="s">
        <v>14</v>
      </c>
      <c r="C24" s="5">
        <v>24.11</v>
      </c>
      <c r="D24" s="12">
        <v>15.71</v>
      </c>
      <c r="E24" s="4">
        <f t="shared" si="6"/>
        <v>8.3999999999999986</v>
      </c>
      <c r="F24" s="4">
        <f t="shared" si="2"/>
        <v>3.8120000000000012</v>
      </c>
      <c r="G24" s="4">
        <f t="shared" si="7"/>
        <v>14.045148761752319</v>
      </c>
      <c r="H24" s="7"/>
      <c r="I24" s="3">
        <f t="shared" si="4"/>
        <v>3.8120000000000012</v>
      </c>
      <c r="J24" s="3">
        <f t="shared" si="8"/>
        <v>14.045148761752319</v>
      </c>
      <c r="L24" s="12"/>
      <c r="N24" s="15"/>
      <c r="O24" s="12"/>
      <c r="P24" s="12">
        <v>0.68396765195124631</v>
      </c>
      <c r="Q24" s="12"/>
    </row>
    <row r="25" spans="1:18" x14ac:dyDescent="0.2">
      <c r="A25" s="13">
        <v>141</v>
      </c>
      <c r="B25" s="9" t="s">
        <v>20</v>
      </c>
      <c r="C25" s="5">
        <v>26.51</v>
      </c>
      <c r="D25" s="12">
        <v>15.21</v>
      </c>
      <c r="E25" s="4">
        <f t="shared" si="6"/>
        <v>11.3</v>
      </c>
      <c r="F25" s="4">
        <f t="shared" si="2"/>
        <v>0.91199999999999903</v>
      </c>
      <c r="G25" s="4">
        <f t="shared" si="7"/>
        <v>1.8816522150275738</v>
      </c>
      <c r="H25" s="6"/>
      <c r="I25" s="3">
        <f t="shared" si="4"/>
        <v>0.91199999999999903</v>
      </c>
      <c r="J25" s="3">
        <f t="shared" si="8"/>
        <v>1.8816522150275738</v>
      </c>
      <c r="L25" s="12"/>
      <c r="N25" s="12"/>
      <c r="O25" s="12"/>
      <c r="P25" s="12"/>
      <c r="Q25" s="12"/>
    </row>
    <row r="26" spans="1:18" x14ac:dyDescent="0.2">
      <c r="A26" s="13">
        <v>142</v>
      </c>
      <c r="B26" s="9" t="s">
        <v>20</v>
      </c>
      <c r="C26" s="5">
        <v>25.86</v>
      </c>
      <c r="D26" s="11">
        <v>14.85</v>
      </c>
      <c r="E26" s="4">
        <f t="shared" si="6"/>
        <v>11.01</v>
      </c>
      <c r="F26" s="4">
        <f t="shared" si="2"/>
        <v>1.202</v>
      </c>
      <c r="G26" s="4">
        <f t="shared" si="7"/>
        <v>2.3005837867012104</v>
      </c>
      <c r="H26" s="6"/>
      <c r="I26" s="3">
        <f t="shared" si="4"/>
        <v>1.202</v>
      </c>
      <c r="J26" s="3">
        <f t="shared" si="8"/>
        <v>2.3005837867012104</v>
      </c>
      <c r="L26" s="12"/>
      <c r="N26" s="12"/>
      <c r="O26" s="12"/>
      <c r="P26" s="12"/>
    </row>
    <row r="27" spans="1:18" x14ac:dyDescent="0.2">
      <c r="A27" s="13">
        <v>143</v>
      </c>
      <c r="B27" s="9" t="s">
        <v>20</v>
      </c>
      <c r="C27" s="5">
        <v>28.99</v>
      </c>
      <c r="D27" s="11">
        <v>15.2</v>
      </c>
      <c r="E27" s="4">
        <f t="shared" si="6"/>
        <v>13.79</v>
      </c>
      <c r="F27" s="4">
        <f t="shared" si="2"/>
        <v>-1.5779999999999994</v>
      </c>
      <c r="G27" s="4">
        <f t="shared" si="7"/>
        <v>0.33494590060696044</v>
      </c>
      <c r="H27" s="6"/>
      <c r="I27" s="3">
        <f t="shared" si="4"/>
        <v>-1.5779999999999994</v>
      </c>
      <c r="J27" s="3">
        <f t="shared" si="8"/>
        <v>0.33494590060696044</v>
      </c>
      <c r="L27" s="12"/>
      <c r="N27" s="12"/>
      <c r="O27" s="12"/>
    </row>
    <row r="28" spans="1:18" s="12" customFormat="1" x14ac:dyDescent="0.2">
      <c r="A28" s="10">
        <v>144</v>
      </c>
      <c r="B28" s="9" t="s">
        <v>20</v>
      </c>
      <c r="C28" s="10">
        <v>25.22</v>
      </c>
      <c r="D28" s="12">
        <v>15.26</v>
      </c>
      <c r="E28" s="4">
        <f t="shared" si="6"/>
        <v>9.9599999999999991</v>
      </c>
      <c r="F28" s="4">
        <f t="shared" si="2"/>
        <v>2.2520000000000007</v>
      </c>
      <c r="G28" s="4">
        <f t="shared" si="7"/>
        <v>4.7634273974598749</v>
      </c>
      <c r="I28" s="3">
        <f t="shared" si="4"/>
        <v>2.2520000000000007</v>
      </c>
      <c r="J28" s="3">
        <f t="shared" si="8"/>
        <v>4.7634273974598749</v>
      </c>
      <c r="K28" s="10"/>
      <c r="P28" s="16"/>
    </row>
    <row r="29" spans="1:18" x14ac:dyDescent="0.2">
      <c r="A29" s="10">
        <v>145</v>
      </c>
      <c r="B29" s="9" t="s">
        <v>20</v>
      </c>
      <c r="C29" s="12">
        <v>27.45</v>
      </c>
      <c r="D29" s="1">
        <v>14.72</v>
      </c>
      <c r="E29" s="4">
        <f t="shared" si="6"/>
        <v>12.729999999999999</v>
      </c>
      <c r="F29" s="4">
        <f t="shared" si="2"/>
        <v>-0.51799999999999891</v>
      </c>
      <c r="G29" s="4">
        <f t="shared" si="7"/>
        <v>0.69833926623369946</v>
      </c>
      <c r="I29" s="3">
        <f t="shared" si="4"/>
        <v>-0.51799999999999891</v>
      </c>
      <c r="J29" s="3">
        <f t="shared" si="8"/>
        <v>0.69833926623369946</v>
      </c>
      <c r="K29" s="10"/>
      <c r="L29" s="12"/>
      <c r="N29" s="12"/>
      <c r="O29" s="12"/>
      <c r="P29" s="16"/>
    </row>
    <row r="30" spans="1:18" x14ac:dyDescent="0.2">
      <c r="A30" s="13">
        <v>191</v>
      </c>
      <c r="B30" s="9" t="s">
        <v>20</v>
      </c>
      <c r="C30" s="5">
        <v>27.9</v>
      </c>
      <c r="D30" s="12">
        <v>15.64</v>
      </c>
      <c r="E30" s="4">
        <f t="shared" si="6"/>
        <v>12.259999999999998</v>
      </c>
      <c r="F30" s="4">
        <f t="shared" si="2"/>
        <v>-4.7999999999998266E-2</v>
      </c>
      <c r="G30" s="4">
        <f t="shared" si="7"/>
        <v>0.96727632961393328</v>
      </c>
      <c r="I30" s="3">
        <f t="shared" si="4"/>
        <v>-4.7999999999998266E-2</v>
      </c>
      <c r="J30" s="3">
        <f t="shared" si="8"/>
        <v>0.96727632961393328</v>
      </c>
      <c r="L30" s="12"/>
      <c r="N30" s="12"/>
      <c r="O30" s="12"/>
      <c r="P30" s="16"/>
      <c r="Q30" s="12"/>
      <c r="R30" s="4"/>
    </row>
    <row r="31" spans="1:18" x14ac:dyDescent="0.2">
      <c r="A31" s="13">
        <v>192</v>
      </c>
      <c r="B31" s="9" t="s">
        <v>20</v>
      </c>
      <c r="C31" s="5">
        <v>28.49</v>
      </c>
      <c r="D31" s="12">
        <v>15.73</v>
      </c>
      <c r="E31" s="4">
        <f t="shared" si="6"/>
        <v>12.759999999999998</v>
      </c>
      <c r="F31" s="4">
        <f t="shared" si="2"/>
        <v>-0.54799999999999827</v>
      </c>
      <c r="G31" s="4">
        <f t="shared" si="7"/>
        <v>0.68396765195124631</v>
      </c>
      <c r="I31" s="3">
        <f t="shared" si="4"/>
        <v>-0.54799999999999827</v>
      </c>
      <c r="J31" s="3">
        <f t="shared" si="8"/>
        <v>0.68396765195124631</v>
      </c>
      <c r="L31" s="12"/>
      <c r="N31" s="12"/>
      <c r="O31" s="12"/>
      <c r="P31" s="16"/>
      <c r="Q31" s="12"/>
    </row>
    <row r="32" spans="1:18" x14ac:dyDescent="0.2">
      <c r="A32" s="13">
        <v>183</v>
      </c>
      <c r="B32" s="10" t="s">
        <v>21</v>
      </c>
      <c r="C32" s="5">
        <v>27.57</v>
      </c>
      <c r="D32" s="12">
        <v>15.87</v>
      </c>
      <c r="E32" s="4">
        <f t="shared" si="6"/>
        <v>11.700000000000001</v>
      </c>
      <c r="F32" s="4">
        <f t="shared" si="2"/>
        <v>0.51199999999999868</v>
      </c>
      <c r="G32" s="4">
        <f t="shared" si="7"/>
        <v>1.4260257173641395</v>
      </c>
      <c r="I32" s="3">
        <f t="shared" si="4"/>
        <v>0.51199999999999868</v>
      </c>
      <c r="J32" s="3">
        <f t="shared" si="8"/>
        <v>1.4260257173641395</v>
      </c>
      <c r="L32" s="12"/>
      <c r="N32" s="12"/>
      <c r="O32" s="12"/>
      <c r="P32" s="12"/>
      <c r="Q32" s="12"/>
    </row>
    <row r="33" spans="1:17" x14ac:dyDescent="0.2">
      <c r="A33" s="8">
        <v>184</v>
      </c>
      <c r="B33" s="10" t="s">
        <v>21</v>
      </c>
      <c r="C33" s="5">
        <v>23.99</v>
      </c>
      <c r="D33" s="12">
        <v>15.79</v>
      </c>
      <c r="E33" s="4">
        <f t="shared" si="6"/>
        <v>8.1999999999999993</v>
      </c>
      <c r="F33" s="4">
        <f t="shared" si="2"/>
        <v>4.0120000000000005</v>
      </c>
      <c r="G33" s="4">
        <f t="shared" si="7"/>
        <v>16.133639278313524</v>
      </c>
      <c r="I33" s="3">
        <f t="shared" si="4"/>
        <v>4.0120000000000005</v>
      </c>
      <c r="J33" s="3">
        <f t="shared" si="8"/>
        <v>16.133639278313524</v>
      </c>
      <c r="L33" s="12"/>
      <c r="N33" s="12"/>
      <c r="O33" s="12"/>
      <c r="P33" s="12"/>
      <c r="Q33" s="12"/>
    </row>
    <row r="34" spans="1:17" x14ac:dyDescent="0.2">
      <c r="A34" s="8">
        <v>185</v>
      </c>
      <c r="B34" s="10" t="s">
        <v>21</v>
      </c>
      <c r="C34" s="5">
        <v>25.78</v>
      </c>
      <c r="D34" s="12">
        <v>14.7</v>
      </c>
      <c r="E34" s="4">
        <f t="shared" si="6"/>
        <v>11.080000000000002</v>
      </c>
      <c r="F34" s="4">
        <f t="shared" si="2"/>
        <v>1.1319999999999979</v>
      </c>
      <c r="G34" s="4">
        <f t="shared" si="7"/>
        <v>2.1916235328953784</v>
      </c>
      <c r="I34" s="3">
        <f t="shared" si="4"/>
        <v>1.1319999999999979</v>
      </c>
      <c r="J34" s="3">
        <f t="shared" si="8"/>
        <v>2.1916235328953784</v>
      </c>
      <c r="K34" s="12" t="s">
        <v>83</v>
      </c>
      <c r="L34" s="12" t="s">
        <v>9</v>
      </c>
      <c r="M34" s="12" t="s">
        <v>11</v>
      </c>
      <c r="N34" s="12" t="s">
        <v>10</v>
      </c>
      <c r="O34" s="12" t="s">
        <v>19</v>
      </c>
      <c r="P34" s="12" t="s">
        <v>13</v>
      </c>
      <c r="Q34" s="12" t="s">
        <v>12</v>
      </c>
    </row>
    <row r="35" spans="1:17" x14ac:dyDescent="0.2">
      <c r="A35" s="10">
        <v>186</v>
      </c>
      <c r="B35" s="10" t="s">
        <v>21</v>
      </c>
      <c r="C35" s="5">
        <v>26.71</v>
      </c>
      <c r="D35" s="12">
        <v>15.62</v>
      </c>
      <c r="E35" s="4">
        <f t="shared" si="6"/>
        <v>11.090000000000002</v>
      </c>
      <c r="F35" s="4">
        <f t="shared" si="2"/>
        <v>1.1219999999999981</v>
      </c>
      <c r="G35" s="4">
        <f t="shared" si="7"/>
        <v>2.1764848833416046</v>
      </c>
      <c r="I35" s="3">
        <f t="shared" si="4"/>
        <v>1.1219999999999981</v>
      </c>
      <c r="J35" s="3">
        <f t="shared" si="8"/>
        <v>2.1764848833416046</v>
      </c>
      <c r="K35" s="12"/>
      <c r="L35" s="12">
        <v>0.70809999999999995</v>
      </c>
      <c r="M35" s="12">
        <v>0.83620000000000005</v>
      </c>
      <c r="N35" s="12">
        <v>3.4870000000000001</v>
      </c>
      <c r="O35" s="12">
        <v>1.4865999999999999</v>
      </c>
      <c r="P35" s="12">
        <v>0.33489999999999998</v>
      </c>
      <c r="Q35" s="12">
        <v>1.4259999999999999</v>
      </c>
    </row>
    <row r="36" spans="1:17" x14ac:dyDescent="0.2">
      <c r="A36" s="13">
        <v>187</v>
      </c>
      <c r="B36" s="10" t="s">
        <v>21</v>
      </c>
      <c r="C36" s="5">
        <v>27.37</v>
      </c>
      <c r="D36" s="12">
        <v>15.65</v>
      </c>
      <c r="E36" s="4">
        <f t="shared" si="6"/>
        <v>11.72</v>
      </c>
      <c r="F36" s="4">
        <f t="shared" si="2"/>
        <v>0.4919999999999991</v>
      </c>
      <c r="G36" s="4">
        <f t="shared" si="7"/>
        <v>1.4063931999131183</v>
      </c>
      <c r="I36" s="3">
        <f t="shared" si="4"/>
        <v>0.4919999999999991</v>
      </c>
      <c r="J36" s="3">
        <f t="shared" si="8"/>
        <v>1.4063931999131183</v>
      </c>
      <c r="K36" s="12"/>
      <c r="L36" s="12">
        <v>0.96730000000000005</v>
      </c>
      <c r="M36" s="12">
        <v>0.80220000000000002</v>
      </c>
      <c r="N36" s="12">
        <v>2.3816999999999999</v>
      </c>
      <c r="O36" s="12">
        <v>0.97399999999999998</v>
      </c>
      <c r="P36" s="12">
        <v>0.69830000000000003</v>
      </c>
      <c r="Q36" s="12">
        <v>1.4064000000000001</v>
      </c>
    </row>
    <row r="37" spans="1:17" x14ac:dyDescent="0.2">
      <c r="A37" s="13">
        <v>188</v>
      </c>
      <c r="B37" s="10" t="s">
        <v>21</v>
      </c>
      <c r="C37" s="5">
        <v>27.48</v>
      </c>
      <c r="D37" s="12">
        <v>16.32</v>
      </c>
      <c r="E37" s="4">
        <f t="shared" si="6"/>
        <v>11.16</v>
      </c>
      <c r="F37" s="4">
        <f t="shared" si="2"/>
        <v>1.0519999999999996</v>
      </c>
      <c r="G37" s="4">
        <f t="shared" si="7"/>
        <v>2.0734022020394409</v>
      </c>
      <c r="I37" s="3">
        <f t="shared" si="4"/>
        <v>1.0519999999999996</v>
      </c>
      <c r="J37" s="3">
        <f t="shared" si="8"/>
        <v>2.0734022020394409</v>
      </c>
      <c r="K37" s="12"/>
      <c r="L37" s="12">
        <v>0.93430000000000002</v>
      </c>
      <c r="M37" s="12">
        <v>0.67459999999999998</v>
      </c>
      <c r="N37" s="12">
        <v>2.3006000000000002</v>
      </c>
      <c r="O37" s="12">
        <v>1.8176000000000001</v>
      </c>
      <c r="P37" s="12">
        <v>0.96730000000000005</v>
      </c>
      <c r="Q37" s="12">
        <v>2.0733999999999999</v>
      </c>
    </row>
    <row r="38" spans="1:17" x14ac:dyDescent="0.2">
      <c r="A38" s="14"/>
      <c r="B38" s="9"/>
      <c r="D38" s="12"/>
      <c r="E38" s="4"/>
      <c r="F38" s="4"/>
      <c r="G38" s="4"/>
      <c r="I38" s="3"/>
      <c r="J38" s="3"/>
      <c r="K38" s="12"/>
      <c r="L38" s="12"/>
      <c r="N38" s="12"/>
      <c r="O38" s="12"/>
      <c r="P38" s="12">
        <v>0.68400000000000005</v>
      </c>
      <c r="Q38" s="12"/>
    </row>
    <row r="39" spans="1:17" x14ac:dyDescent="0.2">
      <c r="A39" s="14"/>
      <c r="B39" s="9"/>
      <c r="D39" s="12"/>
      <c r="E39" s="4"/>
      <c r="F39" s="4"/>
      <c r="G39" s="4"/>
      <c r="I39" s="3"/>
      <c r="J39" s="3"/>
      <c r="K39" s="12"/>
      <c r="L39" s="12"/>
      <c r="N39" s="12"/>
      <c r="O39" s="12"/>
    </row>
    <row r="40" spans="1:17" x14ac:dyDescent="0.2">
      <c r="A40" s="14"/>
      <c r="B40" s="10"/>
      <c r="D40" s="12"/>
      <c r="E40" s="4"/>
      <c r="F40" s="4"/>
      <c r="G40" s="4"/>
      <c r="I40" s="3"/>
      <c r="J40" s="3"/>
      <c r="K40" s="12"/>
      <c r="L40" s="12"/>
      <c r="N40" s="12"/>
      <c r="O40" s="12"/>
    </row>
    <row r="41" spans="1:17" x14ac:dyDescent="0.2">
      <c r="A41" s="14"/>
      <c r="B41" s="10"/>
      <c r="D41" s="12"/>
      <c r="E41" s="4"/>
      <c r="F41" s="4"/>
      <c r="G41" s="4"/>
      <c r="I41" s="3"/>
      <c r="J41" s="3"/>
      <c r="K41" s="12"/>
      <c r="L41" s="12"/>
      <c r="N41" s="12"/>
      <c r="O41" s="12"/>
    </row>
    <row r="42" spans="1:17" x14ac:dyDescent="0.2">
      <c r="A42" s="14"/>
      <c r="B42" s="10"/>
      <c r="D42" s="12"/>
      <c r="E42" s="4"/>
      <c r="F42" s="4"/>
      <c r="G42" s="4"/>
      <c r="I42" s="3"/>
      <c r="J42" s="3"/>
      <c r="K42" s="12"/>
      <c r="L42" s="12"/>
      <c r="N42" s="12"/>
      <c r="O42" s="12"/>
    </row>
    <row r="43" spans="1:17" x14ac:dyDescent="0.2">
      <c r="A43" s="14"/>
      <c r="B43" s="10"/>
      <c r="D43" s="12"/>
      <c r="E43" s="4"/>
      <c r="F43" s="4"/>
      <c r="G43" s="4"/>
      <c r="I43" s="3"/>
      <c r="J43" s="3"/>
    </row>
    <row r="44" spans="1:17" x14ac:dyDescent="0.2">
      <c r="A44" s="14"/>
      <c r="B44" s="10"/>
      <c r="D44" s="12"/>
      <c r="E44" s="4"/>
      <c r="F44" s="4"/>
      <c r="G44" s="4"/>
      <c r="I44" s="3"/>
      <c r="J44" s="3"/>
    </row>
    <row r="45" spans="1:17" x14ac:dyDescent="0.2">
      <c r="A45" s="14"/>
      <c r="B45" s="10"/>
      <c r="D45" s="12"/>
      <c r="E45" s="4"/>
      <c r="F45" s="4"/>
      <c r="G45" s="4"/>
      <c r="I45" s="3"/>
      <c r="J45" s="3"/>
    </row>
    <row r="46" spans="1:17" x14ac:dyDescent="0.2">
      <c r="A46" s="14"/>
      <c r="B46" s="10"/>
      <c r="D46" s="12"/>
      <c r="E46" s="4"/>
      <c r="F46" s="4"/>
      <c r="G46" s="4"/>
      <c r="I46" s="3"/>
      <c r="J46" s="3"/>
    </row>
    <row r="47" spans="1:17" x14ac:dyDescent="0.2">
      <c r="A47" s="14"/>
      <c r="B47" s="10"/>
      <c r="D47" s="12"/>
      <c r="E47" s="4"/>
      <c r="F47" s="4"/>
      <c r="G47" s="4"/>
      <c r="I47" s="3"/>
      <c r="J47" s="3"/>
    </row>
    <row r="48" spans="1:17" x14ac:dyDescent="0.2">
      <c r="A48" s="14"/>
      <c r="B48" s="10"/>
      <c r="D48" s="12"/>
      <c r="E48" s="4"/>
      <c r="F48" s="4"/>
      <c r="G48" s="4"/>
      <c r="I48" s="3"/>
      <c r="J48" s="3"/>
    </row>
    <row r="49" spans="1:10" x14ac:dyDescent="0.2">
      <c r="A49" s="14"/>
      <c r="B49" s="10"/>
      <c r="D49" s="12"/>
      <c r="E49" s="4"/>
      <c r="F49" s="4"/>
      <c r="G49" s="4"/>
      <c r="I49" s="3"/>
      <c r="J49" s="3"/>
    </row>
    <row r="50" spans="1:10" x14ac:dyDescent="0.2">
      <c r="A50" s="13"/>
      <c r="B50" s="9"/>
      <c r="D50" s="12"/>
      <c r="E50" s="4"/>
      <c r="F50" s="4"/>
      <c r="G50" s="4"/>
      <c r="I50" s="3"/>
      <c r="J50" s="3"/>
    </row>
    <row r="51" spans="1:10" x14ac:dyDescent="0.2">
      <c r="A51" s="13"/>
      <c r="B51" s="9"/>
      <c r="D51" s="12"/>
      <c r="E51" s="4"/>
      <c r="F51" s="4"/>
      <c r="G51" s="4"/>
      <c r="I51" s="3"/>
      <c r="J51" s="3"/>
    </row>
    <row r="52" spans="1:10" x14ac:dyDescent="0.2">
      <c r="A52" s="13"/>
      <c r="B52" s="9"/>
      <c r="D52" s="12"/>
      <c r="E52" s="4"/>
      <c r="F52" s="4"/>
      <c r="G52" s="4"/>
      <c r="I52" s="3"/>
      <c r="J52" s="3"/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tabSelected="1" topLeftCell="A25" workbookViewId="0">
      <selection activeCell="J11" sqref="J11"/>
    </sheetView>
  </sheetViews>
  <sheetFormatPr baseColWidth="10" defaultColWidth="8.83203125" defaultRowHeight="16" x14ac:dyDescent="0.2"/>
  <cols>
    <col min="1" max="1" width="30.1640625" customWidth="1"/>
  </cols>
  <sheetData>
    <row r="1" spans="1:15" x14ac:dyDescent="0.2">
      <c r="I1" t="s">
        <v>83</v>
      </c>
      <c r="J1" t="s">
        <v>9</v>
      </c>
      <c r="K1" t="s">
        <v>11</v>
      </c>
      <c r="L1" t="s">
        <v>10</v>
      </c>
      <c r="M1" t="s">
        <v>19</v>
      </c>
      <c r="N1" t="s">
        <v>13</v>
      </c>
      <c r="O1" t="s">
        <v>12</v>
      </c>
    </row>
    <row r="2" spans="1:15" x14ac:dyDescent="0.2">
      <c r="A2" t="s">
        <v>23</v>
      </c>
      <c r="B2" t="s">
        <v>86</v>
      </c>
      <c r="J2">
        <v>0.70809999999999995</v>
      </c>
      <c r="K2">
        <v>0.83620000000000005</v>
      </c>
      <c r="L2">
        <v>3.4870000000000001</v>
      </c>
      <c r="M2">
        <v>1.4865999999999999</v>
      </c>
      <c r="N2">
        <v>0.33489999999999998</v>
      </c>
      <c r="O2">
        <v>1.4259999999999999</v>
      </c>
    </row>
    <row r="3" spans="1:15" x14ac:dyDescent="0.2">
      <c r="J3">
        <v>0.96730000000000005</v>
      </c>
      <c r="K3">
        <v>0.80220000000000002</v>
      </c>
      <c r="L3">
        <v>2.3816999999999999</v>
      </c>
      <c r="M3">
        <v>0.97399999999999998</v>
      </c>
      <c r="N3">
        <v>0.69830000000000003</v>
      </c>
      <c r="O3">
        <v>1.4064000000000001</v>
      </c>
    </row>
    <row r="4" spans="1:15" x14ac:dyDescent="0.2">
      <c r="A4" t="s">
        <v>24</v>
      </c>
      <c r="J4">
        <v>0.93430000000000002</v>
      </c>
      <c r="K4">
        <v>0.67459999999999998</v>
      </c>
      <c r="L4">
        <v>2.3006000000000002</v>
      </c>
      <c r="M4">
        <v>1.8176000000000001</v>
      </c>
      <c r="N4">
        <v>0.96730000000000005</v>
      </c>
      <c r="O4">
        <v>2.0733999999999999</v>
      </c>
    </row>
    <row r="5" spans="1:15" x14ac:dyDescent="0.2">
      <c r="N5">
        <v>0.68400000000000005</v>
      </c>
    </row>
    <row r="6" spans="1:15" x14ac:dyDescent="0.2">
      <c r="A6" t="s">
        <v>25</v>
      </c>
      <c r="B6" t="s">
        <v>26</v>
      </c>
      <c r="C6" t="s">
        <v>27</v>
      </c>
    </row>
    <row r="8" spans="1:15" x14ac:dyDescent="0.2">
      <c r="A8" t="s">
        <v>28</v>
      </c>
      <c r="B8" t="s">
        <v>26</v>
      </c>
      <c r="C8" t="s">
        <v>87</v>
      </c>
      <c r="J8" s="12" t="s">
        <v>35</v>
      </c>
      <c r="K8" s="12" t="s">
        <v>36</v>
      </c>
      <c r="L8" s="12" t="s">
        <v>37</v>
      </c>
      <c r="M8" s="12" t="s">
        <v>38</v>
      </c>
      <c r="N8" s="12" t="s">
        <v>39</v>
      </c>
      <c r="O8" s="12" t="s">
        <v>40</v>
      </c>
    </row>
    <row r="10" spans="1:15" x14ac:dyDescent="0.2">
      <c r="A10" t="s">
        <v>29</v>
      </c>
      <c r="B10" t="s">
        <v>30</v>
      </c>
      <c r="C10" t="s">
        <v>31</v>
      </c>
      <c r="D10" t="s">
        <v>32</v>
      </c>
      <c r="E10" t="s">
        <v>33</v>
      </c>
      <c r="F10" t="s">
        <v>34</v>
      </c>
      <c r="H10" s="12" t="s">
        <v>79</v>
      </c>
      <c r="I10" s="12" t="s">
        <v>80</v>
      </c>
    </row>
    <row r="11" spans="1:15" x14ac:dyDescent="0.2">
      <c r="A11" t="s">
        <v>35</v>
      </c>
      <c r="B11">
        <v>4</v>
      </c>
      <c r="C11">
        <v>1</v>
      </c>
      <c r="D11">
        <v>0.87</v>
      </c>
      <c r="E11">
        <v>0.14099999999999999</v>
      </c>
      <c r="F11">
        <v>8.1500000000000003E-2</v>
      </c>
      <c r="H11" s="12">
        <f>D11/D11</f>
        <v>1</v>
      </c>
      <c r="I11" s="12">
        <f>F11/D11</f>
        <v>9.3678160919540232E-2</v>
      </c>
    </row>
    <row r="12" spans="1:15" x14ac:dyDescent="0.2">
      <c r="A12" t="s">
        <v>36</v>
      </c>
      <c r="B12">
        <v>4</v>
      </c>
      <c r="C12">
        <v>1</v>
      </c>
      <c r="D12">
        <v>0.77100000000000002</v>
      </c>
      <c r="E12">
        <v>8.5199999999999998E-2</v>
      </c>
      <c r="F12">
        <v>4.9200000000000001E-2</v>
      </c>
      <c r="H12" s="12">
        <f>D12/D11</f>
        <v>0.88620689655172413</v>
      </c>
      <c r="I12" s="12">
        <f>F12/D11</f>
        <v>5.6551724137931032E-2</v>
      </c>
    </row>
    <row r="13" spans="1:15" x14ac:dyDescent="0.2">
      <c r="A13" t="s">
        <v>37</v>
      </c>
      <c r="B13">
        <v>4</v>
      </c>
      <c r="C13">
        <v>1</v>
      </c>
      <c r="D13">
        <v>2.7229999999999999</v>
      </c>
      <c r="E13">
        <v>0.66300000000000003</v>
      </c>
      <c r="F13">
        <v>0.38300000000000001</v>
      </c>
      <c r="H13" s="12">
        <f>D13/D11</f>
        <v>3.1298850574712644</v>
      </c>
      <c r="I13" s="12">
        <f>F13/D11</f>
        <v>0.44022988505747129</v>
      </c>
    </row>
    <row r="14" spans="1:15" x14ac:dyDescent="0.2">
      <c r="A14" t="s">
        <v>38</v>
      </c>
      <c r="B14">
        <v>4</v>
      </c>
      <c r="C14">
        <v>1</v>
      </c>
      <c r="D14">
        <v>1.4259999999999999</v>
      </c>
      <c r="E14">
        <v>0.42499999999999999</v>
      </c>
      <c r="F14">
        <v>0.245</v>
      </c>
      <c r="H14" s="12">
        <f>D14/D11</f>
        <v>1.639080459770115</v>
      </c>
      <c r="I14" s="12">
        <f>F14/D11</f>
        <v>0.28160919540229884</v>
      </c>
    </row>
    <row r="15" spans="1:15" x14ac:dyDescent="0.2">
      <c r="A15" t="s">
        <v>39</v>
      </c>
      <c r="B15">
        <v>5</v>
      </c>
      <c r="C15">
        <v>1</v>
      </c>
      <c r="D15">
        <v>0.67100000000000004</v>
      </c>
      <c r="E15">
        <v>0.25900000000000001</v>
      </c>
      <c r="F15">
        <v>0.13</v>
      </c>
      <c r="H15" s="12">
        <f>D15/D11</f>
        <v>0.77126436781609198</v>
      </c>
      <c r="I15" s="12">
        <f>F15/D11</f>
        <v>0.14942528735632185</v>
      </c>
    </row>
    <row r="16" spans="1:15" x14ac:dyDescent="0.2">
      <c r="A16" t="s">
        <v>40</v>
      </c>
      <c r="B16">
        <v>4</v>
      </c>
      <c r="C16">
        <v>1</v>
      </c>
      <c r="D16">
        <v>1.635</v>
      </c>
      <c r="E16">
        <v>0.38</v>
      </c>
      <c r="F16">
        <v>0.219</v>
      </c>
      <c r="H16" s="12">
        <f>D16/D11</f>
        <v>1.8793103448275863</v>
      </c>
      <c r="I16" s="12">
        <f>F16/D11</f>
        <v>0.25172413793103449</v>
      </c>
    </row>
    <row r="18" spans="1:6" x14ac:dyDescent="0.2">
      <c r="A18" t="s">
        <v>41</v>
      </c>
      <c r="B18" t="s">
        <v>42</v>
      </c>
      <c r="C18" t="s">
        <v>43</v>
      </c>
      <c r="D18" t="s">
        <v>44</v>
      </c>
      <c r="E18" t="s">
        <v>45</v>
      </c>
      <c r="F18" t="s">
        <v>46</v>
      </c>
    </row>
    <row r="19" spans="1:6" x14ac:dyDescent="0.2">
      <c r="A19" t="s">
        <v>47</v>
      </c>
      <c r="B19">
        <v>5</v>
      </c>
      <c r="C19">
        <v>9.4329999999999998</v>
      </c>
      <c r="D19">
        <v>1.887</v>
      </c>
      <c r="E19">
        <v>13.747999999999999</v>
      </c>
      <c r="F19" t="s">
        <v>48</v>
      </c>
    </row>
    <row r="20" spans="1:6" x14ac:dyDescent="0.2">
      <c r="A20" t="s">
        <v>49</v>
      </c>
      <c r="B20">
        <v>13</v>
      </c>
      <c r="C20">
        <v>1.784</v>
      </c>
      <c r="D20">
        <v>0.13700000000000001</v>
      </c>
    </row>
    <row r="21" spans="1:6" x14ac:dyDescent="0.2">
      <c r="A21" t="s">
        <v>50</v>
      </c>
      <c r="B21">
        <v>18</v>
      </c>
      <c r="C21">
        <v>11.217000000000001</v>
      </c>
    </row>
    <row r="23" spans="1:6" x14ac:dyDescent="0.2">
      <c r="A23" t="s">
        <v>51</v>
      </c>
    </row>
    <row r="25" spans="1:6" x14ac:dyDescent="0.2">
      <c r="A25" t="s">
        <v>52</v>
      </c>
    </row>
    <row r="28" spans="1:6" x14ac:dyDescent="0.2">
      <c r="A28" t="s">
        <v>53</v>
      </c>
    </row>
    <row r="30" spans="1:6" x14ac:dyDescent="0.2">
      <c r="A30" t="s">
        <v>54</v>
      </c>
    </row>
    <row r="31" spans="1:6" x14ac:dyDescent="0.2">
      <c r="A31" t="s">
        <v>55</v>
      </c>
      <c r="B31" t="s">
        <v>56</v>
      </c>
      <c r="C31" t="s">
        <v>57</v>
      </c>
      <c r="D31" t="s">
        <v>58</v>
      </c>
      <c r="E31" t="s">
        <v>59</v>
      </c>
      <c r="F31" t="s">
        <v>60</v>
      </c>
    </row>
    <row r="32" spans="1:6" x14ac:dyDescent="0.2">
      <c r="A32" t="s">
        <v>61</v>
      </c>
      <c r="B32">
        <v>2.052</v>
      </c>
      <c r="C32">
        <v>6</v>
      </c>
      <c r="D32">
        <v>10.256</v>
      </c>
      <c r="E32" t="s">
        <v>48</v>
      </c>
      <c r="F32" t="s">
        <v>62</v>
      </c>
    </row>
    <row r="33" spans="1:6" x14ac:dyDescent="0.2">
      <c r="A33" t="s">
        <v>63</v>
      </c>
      <c r="B33">
        <v>1.952</v>
      </c>
      <c r="C33">
        <v>6</v>
      </c>
      <c r="D33">
        <v>9.1270000000000007</v>
      </c>
      <c r="E33" t="s">
        <v>48</v>
      </c>
      <c r="F33" t="s">
        <v>62</v>
      </c>
    </row>
    <row r="34" spans="1:6" x14ac:dyDescent="0.2">
      <c r="A34" t="s">
        <v>64</v>
      </c>
      <c r="B34">
        <v>1.853</v>
      </c>
      <c r="C34">
        <v>6</v>
      </c>
      <c r="D34">
        <v>8.6649999999999991</v>
      </c>
      <c r="E34" t="s">
        <v>48</v>
      </c>
      <c r="F34" t="s">
        <v>62</v>
      </c>
    </row>
    <row r="35" spans="1:6" x14ac:dyDescent="0.2">
      <c r="A35" t="s">
        <v>66</v>
      </c>
      <c r="B35">
        <v>1.2969999999999999</v>
      </c>
      <c r="C35">
        <v>6</v>
      </c>
      <c r="D35">
        <v>6.0640000000000001</v>
      </c>
      <c r="E35">
        <v>8.9999999999999993E-3</v>
      </c>
      <c r="F35" t="s">
        <v>62</v>
      </c>
    </row>
    <row r="36" spans="1:6" x14ac:dyDescent="0.2">
      <c r="A36" t="s">
        <v>65</v>
      </c>
      <c r="B36">
        <v>1.0880000000000001</v>
      </c>
      <c r="C36">
        <v>6</v>
      </c>
      <c r="D36">
        <v>5.0860000000000003</v>
      </c>
      <c r="E36">
        <v>3.1E-2</v>
      </c>
      <c r="F36" t="s">
        <v>62</v>
      </c>
    </row>
    <row r="37" spans="1:6" x14ac:dyDescent="0.2">
      <c r="A37" t="s">
        <v>72</v>
      </c>
      <c r="B37">
        <v>0.96399999999999997</v>
      </c>
      <c r="C37">
        <v>6</v>
      </c>
      <c r="D37">
        <v>4.819</v>
      </c>
      <c r="E37">
        <v>4.2999999999999997E-2</v>
      </c>
      <c r="F37" t="s">
        <v>62</v>
      </c>
    </row>
    <row r="38" spans="1:6" x14ac:dyDescent="0.2">
      <c r="A38" t="s">
        <v>73</v>
      </c>
      <c r="B38">
        <v>0.86399999999999999</v>
      </c>
      <c r="C38">
        <v>6</v>
      </c>
      <c r="D38">
        <v>4.0410000000000004</v>
      </c>
      <c r="E38">
        <v>0.109</v>
      </c>
      <c r="F38" t="s">
        <v>70</v>
      </c>
    </row>
    <row r="39" spans="1:6" x14ac:dyDescent="0.2">
      <c r="A39" t="s">
        <v>74</v>
      </c>
      <c r="B39">
        <v>0.76500000000000001</v>
      </c>
      <c r="C39">
        <v>6</v>
      </c>
      <c r="D39">
        <v>3.5779999999999998</v>
      </c>
      <c r="E39">
        <v>0.185</v>
      </c>
      <c r="F39" t="s">
        <v>71</v>
      </c>
    </row>
    <row r="40" spans="1:6" x14ac:dyDescent="0.2">
      <c r="A40" t="s">
        <v>85</v>
      </c>
      <c r="B40">
        <v>0.20899999999999999</v>
      </c>
      <c r="C40">
        <v>6</v>
      </c>
      <c r="D40">
        <v>0.97799999999999998</v>
      </c>
      <c r="E40">
        <v>0.98</v>
      </c>
      <c r="F40" t="s">
        <v>71</v>
      </c>
    </row>
    <row r="41" spans="1:6" x14ac:dyDescent="0.2">
      <c r="A41" t="s">
        <v>67</v>
      </c>
      <c r="B41">
        <v>0.755</v>
      </c>
      <c r="C41">
        <v>6</v>
      </c>
      <c r="D41">
        <v>3.7730000000000001</v>
      </c>
      <c r="E41">
        <v>0.14899999999999999</v>
      </c>
      <c r="F41" t="s">
        <v>70</v>
      </c>
    </row>
    <row r="42" spans="1:6" x14ac:dyDescent="0.2">
      <c r="A42" t="s">
        <v>68</v>
      </c>
      <c r="B42">
        <v>0.65500000000000003</v>
      </c>
      <c r="C42">
        <v>6</v>
      </c>
      <c r="D42">
        <v>3.0630000000000002</v>
      </c>
      <c r="E42">
        <v>0.315</v>
      </c>
      <c r="F42" t="s">
        <v>71</v>
      </c>
    </row>
    <row r="43" spans="1:6" x14ac:dyDescent="0.2">
      <c r="A43" t="s">
        <v>69</v>
      </c>
      <c r="B43">
        <v>0.55600000000000005</v>
      </c>
      <c r="C43">
        <v>6</v>
      </c>
      <c r="D43">
        <v>2.6</v>
      </c>
      <c r="E43">
        <v>0.47699999999999998</v>
      </c>
      <c r="F43" t="s">
        <v>71</v>
      </c>
    </row>
    <row r="44" spans="1:6" x14ac:dyDescent="0.2">
      <c r="A44" t="s">
        <v>75</v>
      </c>
      <c r="B44">
        <v>0.19900000000000001</v>
      </c>
      <c r="C44">
        <v>6</v>
      </c>
      <c r="D44">
        <v>0.99399999999999999</v>
      </c>
      <c r="E44">
        <v>0.97799999999999998</v>
      </c>
      <c r="F44" t="s">
        <v>71</v>
      </c>
    </row>
    <row r="45" spans="1:6" x14ac:dyDescent="0.2">
      <c r="A45" t="s">
        <v>76</v>
      </c>
      <c r="B45">
        <v>9.8900000000000002E-2</v>
      </c>
      <c r="C45">
        <v>6</v>
      </c>
      <c r="D45">
        <v>0.46200000000000002</v>
      </c>
      <c r="E45">
        <v>0.999</v>
      </c>
      <c r="F45" t="s">
        <v>71</v>
      </c>
    </row>
    <row r="46" spans="1:6" x14ac:dyDescent="0.2">
      <c r="A46" t="s">
        <v>77</v>
      </c>
      <c r="B46">
        <v>9.9900000000000003E-2</v>
      </c>
      <c r="C46">
        <v>6</v>
      </c>
      <c r="D46">
        <v>0.499</v>
      </c>
      <c r="E46">
        <v>0.999</v>
      </c>
      <c r="F46" t="s">
        <v>71</v>
      </c>
    </row>
    <row r="49" spans="1:1" x14ac:dyDescent="0.2">
      <c r="A49" t="s">
        <v>78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2051" r:id="rId3">
          <objectPr defaultSize="0" r:id="rId4">
            <anchor moveWithCells="1">
              <from>
                <xdr:col>7</xdr:col>
                <xdr:colOff>38100</xdr:colOff>
                <xdr:row>8</xdr:row>
                <xdr:rowOff>190500</xdr:rowOff>
              </from>
              <to>
                <xdr:col>17</xdr:col>
                <xdr:colOff>203200</xdr:colOff>
                <xdr:row>37</xdr:row>
                <xdr:rowOff>165100</xdr:rowOff>
              </to>
            </anchor>
          </objectPr>
        </oleObject>
      </mc:Choice>
      <mc:Fallback>
        <oleObject progId="SigmaPlotGraphicObject.9" shapeId="2051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0916</vt:lpstr>
      <vt:lpstr>IL-6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2020-06-18T15:27:36Z</dcterms:modified>
</cp:coreProperties>
</file>