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7616B264-A724-8348-A544-87BBB4E10B37}" xr6:coauthVersionLast="45" xr6:coauthVersionMax="45" xr10:uidLastSave="{00000000-0000-0000-0000-000000000000}"/>
  <bookViews>
    <workbookView xWindow="0" yWindow="460" windowWidth="20520" windowHeight="9420" firstSheet="1" activeTab="1" xr2:uid="{00000000-000D-0000-FFFF-FFFF00000000}"/>
  </bookViews>
  <sheets>
    <sheet name="COX2-NeuN" sheetId="1" r:id="rId1"/>
    <sheet name="Figure 11 (xi)-NeuN, COX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F4" i="2"/>
  <c r="C19" i="2" l="1"/>
  <c r="C18" i="2"/>
  <c r="C17" i="2"/>
  <c r="D37" i="1"/>
  <c r="D36" i="1"/>
  <c r="D35" i="1"/>
  <c r="D34" i="1"/>
  <c r="E37" i="1" s="1"/>
  <c r="H22" i="1"/>
  <c r="N17" i="1"/>
  <c r="N16" i="1"/>
  <c r="N15" i="1"/>
  <c r="N14" i="1"/>
  <c r="O13" i="1" s="1"/>
  <c r="N13" i="1"/>
  <c r="N12" i="1"/>
  <c r="N11" i="1"/>
  <c r="AC10" i="1"/>
  <c r="X10" i="1"/>
  <c r="N10" i="1"/>
  <c r="D10" i="1"/>
  <c r="AC9" i="1"/>
  <c r="X9" i="1"/>
  <c r="N9" i="1"/>
  <c r="O9" i="1" s="1"/>
  <c r="I9" i="1"/>
  <c r="D9" i="1"/>
  <c r="AC8" i="1"/>
  <c r="X8" i="1"/>
  <c r="Y8" i="1" s="1"/>
  <c r="S8" i="1"/>
  <c r="N8" i="1"/>
  <c r="I8" i="1"/>
  <c r="D8" i="1"/>
  <c r="AC7" i="1"/>
  <c r="X7" i="1"/>
  <c r="S7" i="1"/>
  <c r="N7" i="1"/>
  <c r="J7" i="1"/>
  <c r="I7" i="1"/>
  <c r="D7" i="1"/>
  <c r="AC6" i="1"/>
  <c r="X6" i="1"/>
  <c r="S6" i="1"/>
  <c r="T6" i="1" s="1"/>
  <c r="N6" i="1"/>
  <c r="I6" i="1"/>
  <c r="D6" i="1"/>
  <c r="AC5" i="1"/>
  <c r="AD5" i="1" s="1"/>
  <c r="X5" i="1"/>
  <c r="S5" i="1"/>
  <c r="N5" i="1"/>
  <c r="I5" i="1"/>
  <c r="J5" i="1" s="1"/>
  <c r="D5" i="1"/>
  <c r="AC4" i="1"/>
  <c r="X4" i="1"/>
  <c r="S4" i="1"/>
  <c r="N4" i="1"/>
  <c r="I4" i="1"/>
  <c r="D4" i="1"/>
  <c r="AC3" i="1"/>
  <c r="X3" i="1"/>
  <c r="S3" i="1"/>
  <c r="T3" i="1" s="1"/>
  <c r="N3" i="1"/>
  <c r="I3" i="1"/>
  <c r="D3" i="1"/>
  <c r="AC2" i="1"/>
  <c r="X2" i="1"/>
  <c r="Y2" i="1" s="1"/>
  <c r="S2" i="1"/>
  <c r="T2" i="1" s="1"/>
  <c r="N2" i="1"/>
  <c r="O2" i="1" s="1"/>
  <c r="I2" i="1"/>
  <c r="D2" i="1"/>
  <c r="E2" i="1" s="1"/>
  <c r="AD2" i="1" l="1"/>
  <c r="O6" i="1"/>
  <c r="E5" i="1"/>
  <c r="Y5" i="1"/>
  <c r="J2" i="1"/>
  <c r="E8" i="1"/>
  <c r="AD8" i="1"/>
  <c r="E36" i="1"/>
  <c r="E35" i="1"/>
</calcChain>
</file>

<file path=xl/sharedStrings.xml><?xml version="1.0" encoding="utf-8"?>
<sst xmlns="http://schemas.openxmlformats.org/spreadsheetml/2006/main" count="133" uniqueCount="107">
  <si>
    <t>sh</t>
  </si>
  <si>
    <t>COX2</t>
    <phoneticPr fontId="2" type="noConversion"/>
  </si>
  <si>
    <t>NeuN</t>
    <phoneticPr fontId="2" type="noConversion"/>
  </si>
  <si>
    <t>COX2/NeuN</t>
    <phoneticPr fontId="2" type="noConversion"/>
  </si>
  <si>
    <t>sh+DP0.5</t>
    <phoneticPr fontId="2" type="noConversion"/>
  </si>
  <si>
    <t>NeuN</t>
    <phoneticPr fontId="2" type="noConversion"/>
  </si>
  <si>
    <t>T24</t>
    <phoneticPr fontId="2" type="noConversion"/>
  </si>
  <si>
    <t>COX2</t>
    <phoneticPr fontId="2" type="noConversion"/>
  </si>
  <si>
    <t>COX2/NeuN</t>
    <phoneticPr fontId="2" type="noConversion"/>
  </si>
  <si>
    <t>T+Pom0.5</t>
    <phoneticPr fontId="2" type="noConversion"/>
  </si>
  <si>
    <t>T+DP0.5</t>
    <phoneticPr fontId="2" type="noConversion"/>
  </si>
  <si>
    <t>T+DP0.1</t>
    <phoneticPr fontId="2" type="noConversion"/>
  </si>
  <si>
    <t>151-1</t>
    <phoneticPr fontId="2" type="noConversion"/>
  </si>
  <si>
    <t>168-1</t>
    <phoneticPr fontId="2" type="noConversion"/>
  </si>
  <si>
    <t>171-1-1</t>
    <phoneticPr fontId="2" type="noConversion"/>
  </si>
  <si>
    <t>177-1</t>
    <phoneticPr fontId="2" type="noConversion"/>
  </si>
  <si>
    <t>192-1</t>
    <phoneticPr fontId="2" type="noConversion"/>
  </si>
  <si>
    <t>183-1</t>
    <phoneticPr fontId="2" type="noConversion"/>
  </si>
  <si>
    <t>151-2</t>
  </si>
  <si>
    <t>168-2</t>
  </si>
  <si>
    <t>171-2</t>
    <phoneticPr fontId="2" type="noConversion"/>
  </si>
  <si>
    <t>178-1</t>
    <phoneticPr fontId="2" type="noConversion"/>
  </si>
  <si>
    <t>192-2</t>
  </si>
  <si>
    <t>183-2</t>
  </si>
  <si>
    <t>151-3</t>
  </si>
  <si>
    <t>168-3</t>
  </si>
  <si>
    <t>171-3</t>
  </si>
  <si>
    <t>178-2</t>
  </si>
  <si>
    <t>192-3</t>
  </si>
  <si>
    <t>183-3</t>
  </si>
  <si>
    <t>137-1</t>
    <phoneticPr fontId="2" type="noConversion"/>
  </si>
  <si>
    <t>147-1</t>
    <phoneticPr fontId="2" type="noConversion"/>
  </si>
  <si>
    <t>171-4</t>
  </si>
  <si>
    <t>178-3</t>
  </si>
  <si>
    <t>143-1</t>
    <phoneticPr fontId="2" type="noConversion"/>
  </si>
  <si>
    <t>184-1</t>
    <phoneticPr fontId="2" type="noConversion"/>
  </si>
  <si>
    <t>137-2</t>
  </si>
  <si>
    <t>147-2</t>
  </si>
  <si>
    <t>172-1</t>
    <phoneticPr fontId="2" type="noConversion"/>
  </si>
  <si>
    <t>179-1</t>
    <phoneticPr fontId="2" type="noConversion"/>
  </si>
  <si>
    <t>143-2</t>
  </si>
  <si>
    <t>184-2</t>
  </si>
  <si>
    <t>137-3</t>
    <phoneticPr fontId="2" type="noConversion"/>
  </si>
  <si>
    <t>167-1</t>
    <phoneticPr fontId="2" type="noConversion"/>
  </si>
  <si>
    <t>172-2</t>
  </si>
  <si>
    <t>179-2</t>
  </si>
  <si>
    <t>143-3</t>
  </si>
  <si>
    <t>184-3</t>
  </si>
  <si>
    <t>152-1</t>
    <phoneticPr fontId="2" type="noConversion"/>
  </si>
  <si>
    <t>167-2</t>
  </si>
  <si>
    <t>172-3</t>
  </si>
  <si>
    <t>179-3</t>
  </si>
  <si>
    <t>193-1</t>
    <phoneticPr fontId="2" type="noConversion"/>
  </si>
  <si>
    <t>187-1</t>
    <phoneticPr fontId="2" type="noConversion"/>
  </si>
  <si>
    <t>152-2</t>
  </si>
  <si>
    <t>167-3</t>
  </si>
  <si>
    <t>135-1</t>
    <phoneticPr fontId="2" type="noConversion"/>
  </si>
  <si>
    <t>193-2</t>
  </si>
  <si>
    <t>187-2</t>
  </si>
  <si>
    <t>152-3</t>
  </si>
  <si>
    <t>135-2</t>
  </si>
  <si>
    <t>193-3</t>
  </si>
  <si>
    <t>187-3</t>
  </si>
  <si>
    <t>135-3</t>
  </si>
  <si>
    <t>135-4</t>
  </si>
  <si>
    <t>173-1</t>
    <phoneticPr fontId="2" type="noConversion"/>
  </si>
  <si>
    <t>173-2</t>
  </si>
  <si>
    <t>173-1</t>
    <phoneticPr fontId="2" type="noConversion"/>
  </si>
  <si>
    <t>173-3</t>
  </si>
  <si>
    <t>sham</t>
    <phoneticPr fontId="2" type="noConversion"/>
  </si>
  <si>
    <t>sham+DP(0.5)</t>
    <phoneticPr fontId="2" type="noConversion"/>
  </si>
  <si>
    <t>TBI+Veh</t>
    <phoneticPr fontId="2" type="noConversion"/>
  </si>
  <si>
    <t>TBI+Pom(0.5)</t>
    <phoneticPr fontId="2" type="noConversion"/>
  </si>
  <si>
    <t>TBI+DP(0.5)</t>
    <phoneticPr fontId="2" type="noConversion"/>
  </si>
  <si>
    <t>TBI+DP(0.1)</t>
    <phoneticPr fontId="2" type="noConversion"/>
  </si>
  <si>
    <t xml:space="preserve">Group Name </t>
  </si>
  <si>
    <t xml:space="preserve">N </t>
  </si>
  <si>
    <t>Missing</t>
  </si>
  <si>
    <t>Mean</t>
  </si>
  <si>
    <t>Std Dev</t>
  </si>
  <si>
    <t>SEM</t>
  </si>
  <si>
    <t>sham</t>
    <phoneticPr fontId="2" type="noConversion"/>
  </si>
  <si>
    <t>sham+DP(0.5)</t>
    <phoneticPr fontId="2" type="noConversion"/>
  </si>
  <si>
    <t>TBI+Veh</t>
    <phoneticPr fontId="2" type="noConversion"/>
  </si>
  <si>
    <t>TBI+DP(0.5)</t>
    <phoneticPr fontId="2" type="noConversion"/>
  </si>
  <si>
    <t>TBI+DP(0.1)</t>
    <phoneticPr fontId="2" type="noConversion"/>
  </si>
  <si>
    <t>TBI+Veh V.S. Sham</t>
    <phoneticPr fontId="2" type="noConversion"/>
  </si>
  <si>
    <t>TBI+Pom(0.5) V.S. Sham</t>
    <phoneticPr fontId="2" type="noConversion"/>
  </si>
  <si>
    <t>TBI+Pom(0.5) V.S. TBI+Veh</t>
    <phoneticPr fontId="2" type="noConversion"/>
  </si>
  <si>
    <t>TBI+DP(0.5) V.S. Sham</t>
    <phoneticPr fontId="2" type="noConversion"/>
  </si>
  <si>
    <t>TBI+DP(0.5) V.S. TBI+Veh</t>
    <phoneticPr fontId="2" type="noConversion"/>
  </si>
  <si>
    <t>TBI+DP(0.1) V.S. Sham</t>
    <phoneticPr fontId="2" type="noConversion"/>
  </si>
  <si>
    <t>TBI+DP(0.1) V.S. TBI+Veh</t>
    <phoneticPr fontId="2" type="noConversion"/>
  </si>
  <si>
    <t>NeuN/COX-2</t>
    <phoneticPr fontId="4" type="noConversion"/>
  </si>
  <si>
    <t>sham</t>
    <phoneticPr fontId="2" type="noConversion"/>
  </si>
  <si>
    <t>sham+DP(0.5)</t>
    <phoneticPr fontId="2" type="noConversion"/>
  </si>
  <si>
    <t>TBI+Veh</t>
    <phoneticPr fontId="2" type="noConversion"/>
  </si>
  <si>
    <t>TBI+Pom(0.5)</t>
    <phoneticPr fontId="2" type="noConversion"/>
  </si>
  <si>
    <t>TBI+DP(0.5)</t>
    <phoneticPr fontId="2" type="noConversion"/>
  </si>
  <si>
    <t>TBI+DP(0.1)</t>
    <phoneticPr fontId="2" type="noConversion"/>
  </si>
  <si>
    <t>TBI+Veh V.S. Sham</t>
    <phoneticPr fontId="2" type="noConversion"/>
  </si>
  <si>
    <t>TBI+Pom(0.5) V.S. Sham</t>
    <phoneticPr fontId="2" type="noConversion"/>
  </si>
  <si>
    <t>TBI+Pom(0.5) V.S. TBI+Veh</t>
    <phoneticPr fontId="2" type="noConversion"/>
  </si>
  <si>
    <t>TBI+DP(0.5) V.S. Sham</t>
    <phoneticPr fontId="2" type="noConversion"/>
  </si>
  <si>
    <t>TBI+DP(0.5) V.S. TBI+Veh</t>
    <phoneticPr fontId="2" type="noConversion"/>
  </si>
  <si>
    <t>TBI+DP(0.1) V.S. Sham</t>
    <phoneticPr fontId="2" type="noConversion"/>
  </si>
  <si>
    <t>TBI+DP(0.1) V.S. TBI+Veh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</si>
</sst>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2" fontId="0" fillId="0" borderId="0" xfId="0" applyNumberFormat="1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10" fontId="0" fillId="2" borderId="0" xfId="2" applyNumberFormat="1" applyFont="1" applyFill="1">
      <alignment vertical="center"/>
    </xf>
    <xf numFmtId="2" fontId="1" fillId="2" borderId="0" xfId="1" applyNumberFormat="1" applyFill="1">
      <alignment vertical="center"/>
    </xf>
  </cellXfs>
  <cellStyles count="3">
    <cellStyle name="Normal" xfId="0" builtinId="0"/>
    <cellStyle name="一般 2" xfId="1" xr:uid="{00000000-0005-0000-0000-000001000000}"/>
    <cellStyle name="百分比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workbookViewId="0">
      <selection activeCell="I19" sqref="I19"/>
    </sheetView>
  </sheetViews>
  <sheetFormatPr baseColWidth="10" defaultColWidth="8.83203125" defaultRowHeight="16" x14ac:dyDescent="0.2"/>
  <cols>
    <col min="3" max="3" width="23" bestFit="1" customWidth="1"/>
    <col min="4" max="4" width="13" bestFit="1" customWidth="1"/>
    <col min="5" max="5" width="12.83203125" customWidth="1"/>
    <col min="6" max="6" width="13.1640625" bestFit="1" customWidth="1"/>
    <col min="7" max="8" width="12.1640625" bestFit="1" customWidth="1"/>
    <col min="9" max="9" width="12.83203125" bestFit="1" customWidth="1"/>
    <col min="10" max="10" width="12.83203125" customWidth="1"/>
    <col min="14" max="14" width="12.83203125" bestFit="1" customWidth="1"/>
    <col min="15" max="15" width="12.83203125" customWidth="1"/>
    <col min="16" max="17" width="10.33203125" bestFit="1" customWidth="1"/>
    <col min="18" max="18" width="10.33203125" customWidth="1"/>
    <col min="19" max="19" width="12.83203125" bestFit="1" customWidth="1"/>
    <col min="20" max="20" width="12.83203125" customWidth="1"/>
    <col min="21" max="22" width="9.1640625" bestFit="1" customWidth="1"/>
    <col min="23" max="23" width="9.1640625" customWidth="1"/>
    <col min="24" max="24" width="12.83203125" bestFit="1" customWidth="1"/>
    <col min="25" max="25" width="12.83203125" customWidth="1"/>
    <col min="26" max="27" width="9.1640625" bestFit="1" customWidth="1"/>
    <col min="29" max="29" width="12.832031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1</v>
      </c>
      <c r="H1" t="s">
        <v>5</v>
      </c>
      <c r="I1" t="s">
        <v>3</v>
      </c>
      <c r="K1" t="s">
        <v>6</v>
      </c>
      <c r="L1" t="s">
        <v>7</v>
      </c>
      <c r="M1" t="s">
        <v>5</v>
      </c>
      <c r="N1" t="s">
        <v>8</v>
      </c>
      <c r="P1" t="s">
        <v>9</v>
      </c>
      <c r="Q1" t="s">
        <v>7</v>
      </c>
      <c r="R1" t="s">
        <v>5</v>
      </c>
      <c r="S1" t="s">
        <v>3</v>
      </c>
      <c r="U1" t="s">
        <v>10</v>
      </c>
      <c r="V1" t="s">
        <v>1</v>
      </c>
      <c r="W1" t="s">
        <v>2</v>
      </c>
      <c r="X1" t="s">
        <v>8</v>
      </c>
      <c r="Z1" t="s">
        <v>11</v>
      </c>
      <c r="AA1" t="s">
        <v>7</v>
      </c>
      <c r="AB1" t="s">
        <v>5</v>
      </c>
      <c r="AC1" t="s">
        <v>3</v>
      </c>
    </row>
    <row r="2" spans="1:30" x14ac:dyDescent="0.2">
      <c r="A2" t="s">
        <v>12</v>
      </c>
      <c r="B2">
        <v>6</v>
      </c>
      <c r="C2">
        <v>79</v>
      </c>
      <c r="D2">
        <f>B2/C2</f>
        <v>7.5949367088607597E-2</v>
      </c>
      <c r="E2">
        <f>AVERAGE(D2:D4)</f>
        <v>7.7525291037568E-2</v>
      </c>
      <c r="F2" t="s">
        <v>13</v>
      </c>
      <c r="G2">
        <v>6</v>
      </c>
      <c r="H2">
        <v>104</v>
      </c>
      <c r="I2">
        <f>G2/H2</f>
        <v>5.7692307692307696E-2</v>
      </c>
      <c r="J2">
        <f>AVERAGE(I2:I4)</f>
        <v>7.2982572982572977E-2</v>
      </c>
      <c r="K2" t="s">
        <v>14</v>
      </c>
      <c r="L2">
        <v>11</v>
      </c>
      <c r="M2">
        <v>52</v>
      </c>
      <c r="N2">
        <f>L2/M2</f>
        <v>0.21153846153846154</v>
      </c>
      <c r="O2">
        <f>AVERAGE(N2:N5)</f>
        <v>0.26682649401022895</v>
      </c>
      <c r="P2" t="s">
        <v>15</v>
      </c>
      <c r="Q2">
        <v>7</v>
      </c>
      <c r="R2">
        <v>41</v>
      </c>
      <c r="S2">
        <f>Q2/R2</f>
        <v>0.17073170731707318</v>
      </c>
      <c r="T2">
        <f>AVERAGE(S2)</f>
        <v>0.17073170731707318</v>
      </c>
      <c r="U2" t="s">
        <v>16</v>
      </c>
      <c r="V2">
        <v>8</v>
      </c>
      <c r="W2">
        <v>86</v>
      </c>
      <c r="X2">
        <f>V2/W2</f>
        <v>9.3023255813953487E-2</v>
      </c>
      <c r="Y2">
        <f>AVERAGE(X2:X4)</f>
        <v>0.13119293712316968</v>
      </c>
      <c r="Z2" t="s">
        <v>17</v>
      </c>
      <c r="AA2">
        <v>4</v>
      </c>
      <c r="AB2">
        <v>38</v>
      </c>
      <c r="AC2">
        <f>AA2/AB2</f>
        <v>0.10526315789473684</v>
      </c>
      <c r="AD2">
        <f>AVERAGE(AC2:AC4)</f>
        <v>0.15766267520653485</v>
      </c>
    </row>
    <row r="3" spans="1:30" x14ac:dyDescent="0.2">
      <c r="A3" t="s">
        <v>18</v>
      </c>
      <c r="B3">
        <v>7</v>
      </c>
      <c r="C3">
        <v>83</v>
      </c>
      <c r="D3">
        <f t="shared" ref="D3:D10" si="0">B3/C3</f>
        <v>8.4337349397590355E-2</v>
      </c>
      <c r="F3" t="s">
        <v>19</v>
      </c>
      <c r="G3">
        <v>6</v>
      </c>
      <c r="H3">
        <v>77</v>
      </c>
      <c r="I3">
        <f t="shared" ref="I3:I9" si="1">G3/H3</f>
        <v>7.792207792207792E-2</v>
      </c>
      <c r="K3" t="s">
        <v>20</v>
      </c>
      <c r="L3">
        <v>33</v>
      </c>
      <c r="M3">
        <v>120</v>
      </c>
      <c r="N3">
        <f t="shared" ref="N3:N17" si="2">L3/M3</f>
        <v>0.27500000000000002</v>
      </c>
      <c r="P3" t="s">
        <v>21</v>
      </c>
      <c r="Q3">
        <v>11</v>
      </c>
      <c r="R3">
        <v>89</v>
      </c>
      <c r="S3">
        <f t="shared" ref="S3:S8" si="3">Q3/R3</f>
        <v>0.12359550561797752</v>
      </c>
      <c r="T3">
        <f>AVERAGE(S3:S5)</f>
        <v>0.13829853445656271</v>
      </c>
      <c r="U3" t="s">
        <v>22</v>
      </c>
      <c r="V3">
        <v>6</v>
      </c>
      <c r="W3">
        <v>50</v>
      </c>
      <c r="X3">
        <f t="shared" ref="X3:X10" si="4">V3/W3</f>
        <v>0.12</v>
      </c>
      <c r="Z3" t="s">
        <v>23</v>
      </c>
      <c r="AA3">
        <v>10</v>
      </c>
      <c r="AB3">
        <v>42</v>
      </c>
      <c r="AC3">
        <f t="shared" ref="AC3:AC10" si="5">AA3/AB3</f>
        <v>0.23809523809523808</v>
      </c>
    </row>
    <row r="4" spans="1:30" x14ac:dyDescent="0.2">
      <c r="A4" t="s">
        <v>24</v>
      </c>
      <c r="B4">
        <v>6</v>
      </c>
      <c r="C4">
        <v>83</v>
      </c>
      <c r="D4">
        <f t="shared" si="0"/>
        <v>7.2289156626506021E-2</v>
      </c>
      <c r="F4" t="s">
        <v>25</v>
      </c>
      <c r="G4">
        <v>4</v>
      </c>
      <c r="H4">
        <v>48</v>
      </c>
      <c r="I4">
        <f t="shared" si="1"/>
        <v>8.3333333333333329E-2</v>
      </c>
      <c r="K4" t="s">
        <v>26</v>
      </c>
      <c r="L4">
        <v>19</v>
      </c>
      <c r="M4">
        <v>54</v>
      </c>
      <c r="N4">
        <f t="shared" si="2"/>
        <v>0.35185185185185186</v>
      </c>
      <c r="P4" t="s">
        <v>27</v>
      </c>
      <c r="Q4">
        <v>13</v>
      </c>
      <c r="R4">
        <v>93</v>
      </c>
      <c r="S4">
        <f t="shared" si="3"/>
        <v>0.13978494623655913</v>
      </c>
      <c r="U4" t="s">
        <v>28</v>
      </c>
      <c r="V4">
        <v>13</v>
      </c>
      <c r="W4">
        <v>72</v>
      </c>
      <c r="X4">
        <f t="shared" si="4"/>
        <v>0.18055555555555555</v>
      </c>
      <c r="Z4" t="s">
        <v>29</v>
      </c>
      <c r="AA4">
        <v>7</v>
      </c>
      <c r="AB4">
        <v>54</v>
      </c>
      <c r="AC4">
        <f t="shared" si="5"/>
        <v>0.12962962962962962</v>
      </c>
    </row>
    <row r="5" spans="1:30" x14ac:dyDescent="0.2">
      <c r="A5" t="s">
        <v>30</v>
      </c>
      <c r="B5">
        <v>6</v>
      </c>
      <c r="C5">
        <v>104</v>
      </c>
      <c r="D5">
        <f t="shared" si="0"/>
        <v>5.7692307692307696E-2</v>
      </c>
      <c r="E5">
        <f>AVERAGE(D5:D7)</f>
        <v>5.9753875024810978E-2</v>
      </c>
      <c r="F5" t="s">
        <v>31</v>
      </c>
      <c r="G5">
        <v>4</v>
      </c>
      <c r="H5">
        <v>58</v>
      </c>
      <c r="I5">
        <f t="shared" si="1"/>
        <v>6.8965517241379309E-2</v>
      </c>
      <c r="J5">
        <f>AVERAGE(I5:I6)</f>
        <v>6.5732758620689655E-2</v>
      </c>
      <c r="K5" t="s">
        <v>32</v>
      </c>
      <c r="L5">
        <v>19</v>
      </c>
      <c r="M5">
        <v>83</v>
      </c>
      <c r="N5">
        <f t="shared" si="2"/>
        <v>0.2289156626506024</v>
      </c>
      <c r="P5" t="s">
        <v>33</v>
      </c>
      <c r="Q5">
        <v>15</v>
      </c>
      <c r="R5">
        <v>99</v>
      </c>
      <c r="S5">
        <f t="shared" si="3"/>
        <v>0.15151515151515152</v>
      </c>
      <c r="U5" t="s">
        <v>34</v>
      </c>
      <c r="V5">
        <v>13</v>
      </c>
      <c r="W5">
        <v>132</v>
      </c>
      <c r="X5">
        <f t="shared" si="4"/>
        <v>9.8484848484848481E-2</v>
      </c>
      <c r="Y5">
        <f>AVERAGE(X5:X7)</f>
        <v>0.11296765565058248</v>
      </c>
      <c r="Z5" t="s">
        <v>35</v>
      </c>
      <c r="AA5">
        <v>8</v>
      </c>
      <c r="AB5">
        <v>113</v>
      </c>
      <c r="AC5">
        <f t="shared" si="5"/>
        <v>7.0796460176991149E-2</v>
      </c>
      <c r="AD5">
        <f>AVERAGE(AC5:AC7)</f>
        <v>0.11887659783677483</v>
      </c>
    </row>
    <row r="6" spans="1:30" x14ac:dyDescent="0.2">
      <c r="A6" t="s">
        <v>36</v>
      </c>
      <c r="B6">
        <v>7</v>
      </c>
      <c r="C6">
        <v>116</v>
      </c>
      <c r="D6">
        <f t="shared" si="0"/>
        <v>6.0344827586206899E-2</v>
      </c>
      <c r="F6" t="s">
        <v>37</v>
      </c>
      <c r="G6">
        <v>6</v>
      </c>
      <c r="H6">
        <v>96</v>
      </c>
      <c r="I6">
        <f t="shared" si="1"/>
        <v>6.25E-2</v>
      </c>
      <c r="K6" t="s">
        <v>38</v>
      </c>
      <c r="L6">
        <v>8</v>
      </c>
      <c r="M6">
        <v>29</v>
      </c>
      <c r="N6">
        <f t="shared" si="2"/>
        <v>0.27586206896551724</v>
      </c>
      <c r="O6">
        <f>AVERAGE(N7:N8)</f>
        <v>0.29579741379310343</v>
      </c>
      <c r="P6" t="s">
        <v>39</v>
      </c>
      <c r="Q6">
        <v>17</v>
      </c>
      <c r="R6">
        <v>90</v>
      </c>
      <c r="S6">
        <f t="shared" si="3"/>
        <v>0.18888888888888888</v>
      </c>
      <c r="T6">
        <f>AVERAGE(S6:S8)</f>
        <v>0.17893838538999829</v>
      </c>
      <c r="U6" t="s">
        <v>40</v>
      </c>
      <c r="V6">
        <v>10</v>
      </c>
      <c r="W6">
        <v>70</v>
      </c>
      <c r="X6">
        <f t="shared" si="4"/>
        <v>0.14285714285714285</v>
      </c>
      <c r="Z6" t="s">
        <v>41</v>
      </c>
      <c r="AA6">
        <v>13</v>
      </c>
      <c r="AB6">
        <v>75</v>
      </c>
      <c r="AC6">
        <f t="shared" si="5"/>
        <v>0.17333333333333334</v>
      </c>
    </row>
    <row r="7" spans="1:30" x14ac:dyDescent="0.2">
      <c r="A7" t="s">
        <v>42</v>
      </c>
      <c r="B7">
        <v>6</v>
      </c>
      <c r="C7">
        <v>98</v>
      </c>
      <c r="D7">
        <f t="shared" si="0"/>
        <v>6.1224489795918366E-2</v>
      </c>
      <c r="F7" t="s">
        <v>43</v>
      </c>
      <c r="G7">
        <v>6</v>
      </c>
      <c r="H7">
        <v>104</v>
      </c>
      <c r="I7">
        <f t="shared" si="1"/>
        <v>5.7692307692307696E-2</v>
      </c>
      <c r="J7">
        <f>AVERAGE(I7:I9)</f>
        <v>7.9137061064771905E-2</v>
      </c>
      <c r="K7" t="s">
        <v>44</v>
      </c>
      <c r="L7">
        <v>9</v>
      </c>
      <c r="M7">
        <v>32</v>
      </c>
      <c r="N7">
        <f t="shared" si="2"/>
        <v>0.28125</v>
      </c>
      <c r="P7" t="s">
        <v>45</v>
      </c>
      <c r="Q7">
        <v>21</v>
      </c>
      <c r="R7">
        <v>124</v>
      </c>
      <c r="S7">
        <f t="shared" si="3"/>
        <v>0.16935483870967741</v>
      </c>
      <c r="U7" t="s">
        <v>46</v>
      </c>
      <c r="V7">
        <v>4</v>
      </c>
      <c r="W7">
        <v>41</v>
      </c>
      <c r="X7">
        <f t="shared" si="4"/>
        <v>9.7560975609756101E-2</v>
      </c>
      <c r="Z7" t="s">
        <v>47</v>
      </c>
      <c r="AA7">
        <v>9</v>
      </c>
      <c r="AB7">
        <v>80</v>
      </c>
      <c r="AC7">
        <f t="shared" si="5"/>
        <v>0.1125</v>
      </c>
    </row>
    <row r="8" spans="1:30" x14ac:dyDescent="0.2">
      <c r="A8" t="s">
        <v>48</v>
      </c>
      <c r="B8">
        <v>5</v>
      </c>
      <c r="C8">
        <v>110</v>
      </c>
      <c r="D8">
        <f t="shared" si="0"/>
        <v>4.5454545454545456E-2</v>
      </c>
      <c r="E8">
        <f>AVERAGE(D8:D10)</f>
        <v>4.2894671685697862E-2</v>
      </c>
      <c r="F8" t="s">
        <v>49</v>
      </c>
      <c r="G8">
        <v>8</v>
      </c>
      <c r="H8">
        <v>83</v>
      </c>
      <c r="I8">
        <f t="shared" si="1"/>
        <v>9.6385542168674704E-2</v>
      </c>
      <c r="K8" t="s">
        <v>50</v>
      </c>
      <c r="L8">
        <v>9</v>
      </c>
      <c r="M8">
        <v>29</v>
      </c>
      <c r="N8">
        <f t="shared" si="2"/>
        <v>0.31034482758620691</v>
      </c>
      <c r="P8" t="s">
        <v>51</v>
      </c>
      <c r="Q8">
        <v>20</v>
      </c>
      <c r="R8">
        <v>112</v>
      </c>
      <c r="S8">
        <f t="shared" si="3"/>
        <v>0.17857142857142858</v>
      </c>
      <c r="U8" t="s">
        <v>52</v>
      </c>
      <c r="V8">
        <v>6</v>
      </c>
      <c r="W8">
        <v>98</v>
      </c>
      <c r="X8">
        <f t="shared" si="4"/>
        <v>6.1224489795918366E-2</v>
      </c>
      <c r="Y8">
        <f>AVERAGE(X8:X10)</f>
        <v>9.8451680618300189E-2</v>
      </c>
      <c r="Z8" t="s">
        <v>53</v>
      </c>
      <c r="AA8">
        <v>7</v>
      </c>
      <c r="AB8">
        <v>54</v>
      </c>
      <c r="AC8">
        <f t="shared" si="5"/>
        <v>0.12962962962962962</v>
      </c>
      <c r="AD8">
        <f>AVERAGE(AC8:AC10)</f>
        <v>0.13289555318540827</v>
      </c>
    </row>
    <row r="9" spans="1:30" x14ac:dyDescent="0.2">
      <c r="A9" t="s">
        <v>54</v>
      </c>
      <c r="B9">
        <v>2</v>
      </c>
      <c r="C9">
        <v>87</v>
      </c>
      <c r="D9">
        <f t="shared" si="0"/>
        <v>2.2988505747126436E-2</v>
      </c>
      <c r="F9" t="s">
        <v>55</v>
      </c>
      <c r="G9">
        <v>7</v>
      </c>
      <c r="H9">
        <v>84</v>
      </c>
      <c r="I9">
        <f t="shared" si="1"/>
        <v>8.3333333333333329E-2</v>
      </c>
      <c r="K9" t="s">
        <v>56</v>
      </c>
      <c r="L9">
        <v>44</v>
      </c>
      <c r="M9">
        <v>134</v>
      </c>
      <c r="N9">
        <f t="shared" si="2"/>
        <v>0.32835820895522388</v>
      </c>
      <c r="O9">
        <f>AVERAGE(N9:N12)</f>
        <v>0.41846754880607434</v>
      </c>
      <c r="U9" t="s">
        <v>57</v>
      </c>
      <c r="V9">
        <v>6</v>
      </c>
      <c r="W9">
        <v>67</v>
      </c>
      <c r="X9">
        <f t="shared" si="4"/>
        <v>8.9552238805970144E-2</v>
      </c>
      <c r="Z9" t="s">
        <v>58</v>
      </c>
      <c r="AA9">
        <v>7</v>
      </c>
      <c r="AB9">
        <v>46</v>
      </c>
      <c r="AC9">
        <f t="shared" si="5"/>
        <v>0.15217391304347827</v>
      </c>
    </row>
    <row r="10" spans="1:30" x14ac:dyDescent="0.2">
      <c r="A10" t="s">
        <v>59</v>
      </c>
      <c r="B10">
        <v>5</v>
      </c>
      <c r="C10">
        <v>83</v>
      </c>
      <c r="D10">
        <f t="shared" si="0"/>
        <v>6.0240963855421686E-2</v>
      </c>
      <c r="K10" t="s">
        <v>60</v>
      </c>
      <c r="L10">
        <v>30</v>
      </c>
      <c r="M10">
        <v>86</v>
      </c>
      <c r="N10">
        <f t="shared" si="2"/>
        <v>0.34883720930232559</v>
      </c>
      <c r="U10" t="s">
        <v>61</v>
      </c>
      <c r="V10">
        <v>12</v>
      </c>
      <c r="W10">
        <v>83</v>
      </c>
      <c r="X10">
        <f t="shared" si="4"/>
        <v>0.14457831325301204</v>
      </c>
      <c r="Z10" t="s">
        <v>62</v>
      </c>
      <c r="AA10">
        <v>9</v>
      </c>
      <c r="AB10">
        <v>77</v>
      </c>
      <c r="AC10">
        <f t="shared" si="5"/>
        <v>0.11688311688311688</v>
      </c>
    </row>
    <row r="11" spans="1:30" x14ac:dyDescent="0.2">
      <c r="K11" t="s">
        <v>63</v>
      </c>
      <c r="L11">
        <v>47</v>
      </c>
      <c r="M11">
        <v>90</v>
      </c>
      <c r="N11">
        <f t="shared" si="2"/>
        <v>0.52222222222222225</v>
      </c>
    </row>
    <row r="12" spans="1:30" x14ac:dyDescent="0.2">
      <c r="K12" t="s">
        <v>64</v>
      </c>
      <c r="L12">
        <v>65</v>
      </c>
      <c r="M12">
        <v>137</v>
      </c>
      <c r="N12">
        <f t="shared" si="2"/>
        <v>0.47445255474452552</v>
      </c>
    </row>
    <row r="13" spans="1:30" x14ac:dyDescent="0.2">
      <c r="K13" t="s">
        <v>65</v>
      </c>
      <c r="L13">
        <v>21</v>
      </c>
      <c r="M13">
        <v>52</v>
      </c>
      <c r="N13">
        <f t="shared" si="2"/>
        <v>0.40384615384615385</v>
      </c>
      <c r="O13">
        <f>AVERAGE(N13:N17)</f>
        <v>0.3540531813865147</v>
      </c>
    </row>
    <row r="14" spans="1:30" x14ac:dyDescent="0.2">
      <c r="K14" t="s">
        <v>66</v>
      </c>
      <c r="L14">
        <v>34</v>
      </c>
      <c r="M14">
        <v>81</v>
      </c>
      <c r="N14">
        <f t="shared" si="2"/>
        <v>0.41975308641975306</v>
      </c>
    </row>
    <row r="15" spans="1:30" x14ac:dyDescent="0.2">
      <c r="K15" t="s">
        <v>67</v>
      </c>
      <c r="L15">
        <v>7</v>
      </c>
      <c r="M15">
        <v>25</v>
      </c>
      <c r="N15">
        <f t="shared" si="2"/>
        <v>0.28000000000000003</v>
      </c>
    </row>
    <row r="16" spans="1:30" x14ac:dyDescent="0.2">
      <c r="K16" t="s">
        <v>66</v>
      </c>
      <c r="L16">
        <v>26</v>
      </c>
      <c r="M16">
        <v>78</v>
      </c>
      <c r="N16">
        <f t="shared" si="2"/>
        <v>0.33333333333333331</v>
      </c>
    </row>
    <row r="17" spans="3:14" x14ac:dyDescent="0.2">
      <c r="K17" t="s">
        <v>68</v>
      </c>
      <c r="L17">
        <v>17</v>
      </c>
      <c r="M17">
        <v>51</v>
      </c>
      <c r="N17">
        <f t="shared" si="2"/>
        <v>0.33333333333333331</v>
      </c>
    </row>
    <row r="20" spans="3:14" x14ac:dyDescent="0.2">
      <c r="C20" t="s">
        <v>69</v>
      </c>
      <c r="D20" t="s">
        <v>70</v>
      </c>
      <c r="E20" t="s">
        <v>71</v>
      </c>
      <c r="F20" t="s">
        <v>72</v>
      </c>
      <c r="G20" t="s">
        <v>73</v>
      </c>
      <c r="H20" t="s">
        <v>74</v>
      </c>
    </row>
    <row r="21" spans="3:14" x14ac:dyDescent="0.2">
      <c r="C21">
        <v>7.7525291037568E-2</v>
      </c>
      <c r="D21">
        <v>7.2982572982572977E-2</v>
      </c>
      <c r="E21">
        <v>0.26682649401022895</v>
      </c>
      <c r="F21">
        <v>0.17073170731707318</v>
      </c>
      <c r="G21">
        <v>0.13119293712316968</v>
      </c>
      <c r="H21">
        <v>0.15766267520653485</v>
      </c>
    </row>
    <row r="22" spans="3:14" x14ac:dyDescent="0.2">
      <c r="C22">
        <v>5.9753875024810978E-2</v>
      </c>
      <c r="D22">
        <v>6.5732758620689655E-2</v>
      </c>
      <c r="E22">
        <v>0.29579741379310343</v>
      </c>
      <c r="F22">
        <v>0.13829853445656271</v>
      </c>
      <c r="G22">
        <v>0.11296765565058248</v>
      </c>
      <c r="H22">
        <f>AVERAGE(G22:G24)</f>
        <v>0.10570966813444133</v>
      </c>
    </row>
    <row r="23" spans="3:14" x14ac:dyDescent="0.2">
      <c r="C23">
        <v>4.2894671685697862E-2</v>
      </c>
      <c r="D23">
        <v>7.9137061064771905E-2</v>
      </c>
      <c r="E23">
        <v>0.41846754880607434</v>
      </c>
      <c r="F23">
        <v>0.17893838538999829</v>
      </c>
      <c r="G23">
        <v>9.8451680618300189E-2</v>
      </c>
      <c r="H23">
        <v>0.13289555318540827</v>
      </c>
    </row>
    <row r="24" spans="3:14" x14ac:dyDescent="0.2">
      <c r="E24">
        <v>0.3540531813865147</v>
      </c>
    </row>
    <row r="26" spans="3:14" x14ac:dyDescent="0.2">
      <c r="C26" t="s">
        <v>75</v>
      </c>
      <c r="D26" t="s">
        <v>76</v>
      </c>
      <c r="E26" t="s">
        <v>77</v>
      </c>
      <c r="F26" t="s">
        <v>78</v>
      </c>
      <c r="G26" t="s">
        <v>79</v>
      </c>
      <c r="H26" t="s">
        <v>80</v>
      </c>
    </row>
    <row r="27" spans="3:14" x14ac:dyDescent="0.2">
      <c r="C27" t="s">
        <v>81</v>
      </c>
      <c r="D27">
        <v>3</v>
      </c>
      <c r="E27">
        <v>0</v>
      </c>
      <c r="F27" s="1">
        <v>6.0100000000000001E-2</v>
      </c>
      <c r="G27">
        <v>1.7299999999999999E-2</v>
      </c>
      <c r="H27">
        <v>0.01</v>
      </c>
    </row>
    <row r="28" spans="3:14" x14ac:dyDescent="0.2">
      <c r="C28" t="s">
        <v>82</v>
      </c>
      <c r="D28">
        <v>3</v>
      </c>
      <c r="E28">
        <v>0</v>
      </c>
      <c r="F28">
        <v>7.2599999999999998E-2</v>
      </c>
      <c r="G28">
        <v>6.7099999999999998E-3</v>
      </c>
      <c r="H28">
        <v>3.8700000000000002E-3</v>
      </c>
    </row>
    <row r="29" spans="3:14" x14ac:dyDescent="0.2">
      <c r="C29" t="s">
        <v>83</v>
      </c>
      <c r="D29">
        <v>4</v>
      </c>
      <c r="E29">
        <v>0</v>
      </c>
      <c r="F29" s="1">
        <v>0.33400000000000002</v>
      </c>
      <c r="G29">
        <v>6.7100000000000007E-2</v>
      </c>
      <c r="H29">
        <v>3.3599999999999998E-2</v>
      </c>
    </row>
    <row r="30" spans="3:14" x14ac:dyDescent="0.2">
      <c r="C30" t="s">
        <v>72</v>
      </c>
      <c r="D30">
        <v>3</v>
      </c>
      <c r="E30">
        <v>0</v>
      </c>
      <c r="F30">
        <v>0.16300000000000001</v>
      </c>
      <c r="G30">
        <v>2.1499999999999998E-2</v>
      </c>
      <c r="H30">
        <v>1.24E-2</v>
      </c>
    </row>
    <row r="31" spans="3:14" x14ac:dyDescent="0.2">
      <c r="C31" t="s">
        <v>84</v>
      </c>
      <c r="D31">
        <v>3</v>
      </c>
      <c r="E31">
        <v>0</v>
      </c>
      <c r="F31">
        <v>0.114</v>
      </c>
      <c r="G31">
        <v>1.6400000000000001E-2</v>
      </c>
      <c r="H31">
        <v>9.4699999999999993E-3</v>
      </c>
    </row>
    <row r="32" spans="3:14" x14ac:dyDescent="0.2">
      <c r="C32" t="s">
        <v>85</v>
      </c>
      <c r="D32">
        <v>3</v>
      </c>
      <c r="E32">
        <v>0</v>
      </c>
      <c r="F32">
        <v>0.13200000000000001</v>
      </c>
      <c r="G32">
        <v>2.5999999999999999E-2</v>
      </c>
      <c r="H32">
        <v>1.4999999999999999E-2</v>
      </c>
    </row>
    <row r="34" spans="3:6" x14ac:dyDescent="0.2">
      <c r="C34" t="s">
        <v>86</v>
      </c>
      <c r="D34">
        <f>(F29-$F$27)/$F$27</f>
        <v>4.5574043261231285</v>
      </c>
    </row>
    <row r="35" spans="3:6" x14ac:dyDescent="0.2">
      <c r="C35" t="s">
        <v>87</v>
      </c>
      <c r="D35">
        <f t="shared" ref="D35:D37" si="6">(F30-$F$27)/$F$27</f>
        <v>1.7121464226289518</v>
      </c>
      <c r="E35" s="2">
        <f>($D$34-D35)/$D$34*100</f>
        <v>62.431544359255199</v>
      </c>
      <c r="F35" t="s">
        <v>88</v>
      </c>
    </row>
    <row r="36" spans="3:6" x14ac:dyDescent="0.2">
      <c r="C36" t="s">
        <v>89</v>
      </c>
      <c r="D36">
        <f t="shared" si="6"/>
        <v>0.89683860232945101</v>
      </c>
      <c r="E36" s="2">
        <f t="shared" ref="E36:E37" si="7">($D$34-D36)/$D$34*100</f>
        <v>80.321285140562253</v>
      </c>
      <c r="F36" t="s">
        <v>90</v>
      </c>
    </row>
    <row r="37" spans="3:6" x14ac:dyDescent="0.2">
      <c r="C37" t="s">
        <v>91</v>
      </c>
      <c r="D37">
        <f t="shared" si="6"/>
        <v>1.1963394342762064</v>
      </c>
      <c r="E37" s="2">
        <f t="shared" si="7"/>
        <v>73.749543629061705</v>
      </c>
      <c r="F37" t="s">
        <v>92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>
      <selection activeCell="E27" sqref="E27"/>
    </sheetView>
  </sheetViews>
  <sheetFormatPr baseColWidth="10" defaultColWidth="9" defaultRowHeight="16" x14ac:dyDescent="0.2"/>
  <cols>
    <col min="1" max="1" width="23" style="4" bestFit="1" customWidth="1"/>
    <col min="2" max="2" width="13" style="4" bestFit="1" customWidth="1"/>
    <col min="3" max="3" width="12.1640625" style="4" bestFit="1" customWidth="1"/>
    <col min="4" max="4" width="26.33203125" style="4" bestFit="1" customWidth="1"/>
    <col min="5" max="6" width="12.1640625" style="4" bestFit="1" customWidth="1"/>
    <col min="7" max="16384" width="9" style="4"/>
  </cols>
  <sheetData>
    <row r="1" spans="1:6" ht="21" x14ac:dyDescent="0.2">
      <c r="A1" s="3" t="s">
        <v>93</v>
      </c>
    </row>
    <row r="2" spans="1:6" x14ac:dyDescent="0.2">
      <c r="A2" s="4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</row>
    <row r="3" spans="1:6" x14ac:dyDescent="0.2">
      <c r="A3" s="4">
        <v>7.7525291037568E-2</v>
      </c>
      <c r="B3" s="4">
        <v>7.2982572982572977E-2</v>
      </c>
      <c r="C3" s="4">
        <v>0.26682649401022895</v>
      </c>
      <c r="D3" s="4">
        <v>0.17073170731707318</v>
      </c>
      <c r="E3" s="4">
        <v>0.13119293712316968</v>
      </c>
      <c r="F3" s="4">
        <v>0.15766267520653485</v>
      </c>
    </row>
    <row r="4" spans="1:6" x14ac:dyDescent="0.2">
      <c r="A4" s="4">
        <v>5.9753875024810978E-2</v>
      </c>
      <c r="B4" s="4">
        <v>6.5732758620689655E-2</v>
      </c>
      <c r="C4" s="4">
        <v>0.29579741379310343</v>
      </c>
      <c r="D4" s="4">
        <v>0.13829853445656271</v>
      </c>
      <c r="E4" s="4">
        <v>0.11296765565058248</v>
      </c>
      <c r="F4" s="4">
        <f>AVERAGE(E4:E6)</f>
        <v>0.10570966813444133</v>
      </c>
    </row>
    <row r="5" spans="1:6" x14ac:dyDescent="0.2">
      <c r="A5" s="4">
        <v>4.2894671685697862E-2</v>
      </c>
      <c r="B5" s="4">
        <v>7.9137061064771905E-2</v>
      </c>
      <c r="C5" s="4">
        <v>0.41846754880607434</v>
      </c>
      <c r="D5" s="4">
        <v>0.17893838538999829</v>
      </c>
      <c r="E5" s="4">
        <v>9.8451680618300189E-2</v>
      </c>
      <c r="F5" s="4">
        <v>0.13289555318540827</v>
      </c>
    </row>
    <row r="6" spans="1:6" x14ac:dyDescent="0.2">
      <c r="C6" s="4">
        <v>0.3540531813865147</v>
      </c>
    </row>
    <row r="8" spans="1:6" x14ac:dyDescent="0.2">
      <c r="A8" s="4" t="s">
        <v>75</v>
      </c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</row>
    <row r="9" spans="1:6" x14ac:dyDescent="0.2">
      <c r="A9" s="4" t="s">
        <v>94</v>
      </c>
      <c r="B9" s="4">
        <v>3</v>
      </c>
      <c r="C9" s="4">
        <v>0</v>
      </c>
      <c r="D9" s="5">
        <v>6.0100000000000001E-2</v>
      </c>
      <c r="E9" s="4">
        <v>1.7299999999999999E-2</v>
      </c>
      <c r="F9" s="4">
        <v>0.01</v>
      </c>
    </row>
    <row r="10" spans="1:6" x14ac:dyDescent="0.2">
      <c r="A10" s="4" t="s">
        <v>95</v>
      </c>
      <c r="B10" s="4">
        <v>3</v>
      </c>
      <c r="C10" s="4">
        <v>0</v>
      </c>
      <c r="D10" s="4">
        <v>7.2599999999999998E-2</v>
      </c>
      <c r="E10" s="4">
        <v>6.7099999999999998E-3</v>
      </c>
      <c r="F10" s="4">
        <v>3.8700000000000002E-3</v>
      </c>
    </row>
    <row r="11" spans="1:6" x14ac:dyDescent="0.2">
      <c r="A11" s="4" t="s">
        <v>96</v>
      </c>
      <c r="B11" s="4">
        <v>4</v>
      </c>
      <c r="C11" s="4">
        <v>0</v>
      </c>
      <c r="D11" s="5">
        <v>0.33400000000000002</v>
      </c>
      <c r="E11" s="4">
        <v>6.7100000000000007E-2</v>
      </c>
      <c r="F11" s="4">
        <v>3.3599999999999998E-2</v>
      </c>
    </row>
    <row r="12" spans="1:6" x14ac:dyDescent="0.2">
      <c r="A12" s="4" t="s">
        <v>97</v>
      </c>
      <c r="B12" s="4">
        <v>3</v>
      </c>
      <c r="C12" s="4">
        <v>0</v>
      </c>
      <c r="D12" s="4">
        <v>0.16300000000000001</v>
      </c>
      <c r="E12" s="4">
        <v>2.1499999999999998E-2</v>
      </c>
      <c r="F12" s="4">
        <v>1.24E-2</v>
      </c>
    </row>
    <row r="13" spans="1:6" x14ac:dyDescent="0.2">
      <c r="A13" s="4" t="s">
        <v>98</v>
      </c>
      <c r="B13" s="4">
        <v>3</v>
      </c>
      <c r="C13" s="4">
        <v>0</v>
      </c>
      <c r="D13" s="4">
        <v>0.114</v>
      </c>
      <c r="E13" s="4">
        <v>1.6400000000000001E-2</v>
      </c>
      <c r="F13" s="4">
        <v>9.4699999999999993E-3</v>
      </c>
    </row>
    <row r="14" spans="1:6" x14ac:dyDescent="0.2">
      <c r="A14" s="4" t="s">
        <v>99</v>
      </c>
      <c r="B14" s="4">
        <v>3</v>
      </c>
      <c r="C14" s="4">
        <v>0</v>
      </c>
      <c r="D14" s="4">
        <v>0.13200000000000001</v>
      </c>
      <c r="E14" s="4">
        <v>2.5999999999999999E-2</v>
      </c>
      <c r="F14" s="4">
        <v>1.4999999999999999E-2</v>
      </c>
    </row>
    <row r="16" spans="1:6" x14ac:dyDescent="0.2">
      <c r="A16" s="4" t="s">
        <v>100</v>
      </c>
      <c r="B16" s="4">
        <f>(D11-$D$9)/$D$9</f>
        <v>4.5574043261231285</v>
      </c>
    </row>
    <row r="17" spans="1:4" x14ac:dyDescent="0.2">
      <c r="A17" s="4" t="s">
        <v>101</v>
      </c>
      <c r="B17" s="4">
        <f t="shared" ref="B17:B19" si="0">(D12-$D$9)/$D$9</f>
        <v>1.7121464226289518</v>
      </c>
      <c r="C17" s="6">
        <f>($B$16-B17)/$B$16*100</f>
        <v>62.431544359255199</v>
      </c>
      <c r="D17" s="4" t="s">
        <v>102</v>
      </c>
    </row>
    <row r="18" spans="1:4" x14ac:dyDescent="0.2">
      <c r="A18" s="4" t="s">
        <v>103</v>
      </c>
      <c r="B18" s="4">
        <f t="shared" si="0"/>
        <v>0.89683860232945101</v>
      </c>
      <c r="C18" s="6">
        <f t="shared" ref="C18:C19" si="1">($B$16-B18)/$B$16*100</f>
        <v>80.321285140562253</v>
      </c>
      <c r="D18" s="4" t="s">
        <v>104</v>
      </c>
    </row>
    <row r="19" spans="1:4" x14ac:dyDescent="0.2">
      <c r="A19" s="4" t="s">
        <v>105</v>
      </c>
      <c r="B19" s="4">
        <f t="shared" si="0"/>
        <v>1.1963394342762064</v>
      </c>
      <c r="C19" s="6">
        <f t="shared" si="1"/>
        <v>73.749543629061705</v>
      </c>
      <c r="D19" s="4" t="s">
        <v>106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COX2-NeuN</vt:lpstr>
      <vt:lpstr>Figure 11 (xi)-NeuN, COX-2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2020-05-05T14:46:41Z</dcterms:created>
  <dcterms:modified xsi:type="dcterms:W3CDTF">2020-06-18T15:35:54Z</dcterms:modified>
</cp:coreProperties>
</file>