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/>
  <mc:AlternateContent xmlns:mc="http://schemas.openxmlformats.org/markup-compatibility/2006">
    <mc:Choice Requires="x15">
      <x15ac:absPath xmlns:x15ac="http://schemas.microsoft.com/office/spreadsheetml/2010/11/ac" url="/Users/greign/Documents/Barry Hoffer/3,6'-DithioPOM TBI manuscript Sept 2018/Elife 3,6'-DithioPOM manuscript 2019/TOP/Submission 12.2019/Resubmission/TOP for resubmission/JOYCE Figures and Raw data 06.2020/"/>
    </mc:Choice>
  </mc:AlternateContent>
  <xr:revisionPtr revIDLastSave="0" documentId="8_{78F77EE3-B157-494E-B9B0-5F82E8EEC551}" xr6:coauthVersionLast="45" xr6:coauthVersionMax="45" xr10:uidLastSave="{00000000-0000-0000-0000-000000000000}"/>
  <bookViews>
    <workbookView xWindow="0" yWindow="460" windowWidth="20520" windowHeight="9420" xr2:uid="{00000000-000D-0000-FFFF-FFFF00000000}"/>
  </bookViews>
  <sheets>
    <sheet name="FJC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0" i="2" l="1"/>
  <c r="H70" i="2" s="1"/>
  <c r="H69" i="2"/>
  <c r="H68" i="2"/>
  <c r="F67" i="2"/>
  <c r="H67" i="2" s="1"/>
  <c r="H66" i="2"/>
  <c r="H65" i="2"/>
  <c r="H64" i="2"/>
  <c r="F63" i="2"/>
  <c r="H63" i="2" s="1"/>
  <c r="F62" i="2"/>
  <c r="H62" i="2" s="1"/>
  <c r="H61" i="2"/>
  <c r="F60" i="2"/>
  <c r="H60" i="2" s="1"/>
  <c r="F59" i="2"/>
  <c r="H59" i="2" s="1"/>
  <c r="F58" i="2"/>
  <c r="H58" i="2" s="1"/>
  <c r="F57" i="2"/>
  <c r="H57" i="2" s="1"/>
  <c r="H56" i="2"/>
  <c r="H55" i="2"/>
  <c r="F54" i="2"/>
  <c r="H54" i="2" s="1"/>
  <c r="F53" i="2"/>
  <c r="H53" i="2" s="1"/>
  <c r="F52" i="2"/>
  <c r="H52" i="2" s="1"/>
  <c r="F51" i="2"/>
  <c r="H51" i="2" s="1"/>
  <c r="F50" i="2"/>
  <c r="H50" i="2" s="1"/>
  <c r="H49" i="2"/>
  <c r="H48" i="2"/>
  <c r="F47" i="2"/>
  <c r="H47" i="2" s="1"/>
  <c r="H46" i="2"/>
  <c r="H45" i="2"/>
  <c r="F44" i="2"/>
  <c r="H44" i="2" s="1"/>
  <c r="H43" i="2"/>
  <c r="H42" i="2"/>
  <c r="F41" i="2"/>
  <c r="H41" i="2" s="1"/>
  <c r="H40" i="2"/>
  <c r="H39" i="2"/>
  <c r="F38" i="2"/>
  <c r="H38" i="2" s="1"/>
  <c r="H37" i="2"/>
  <c r="H36" i="2"/>
  <c r="F35" i="2"/>
  <c r="H35" i="2" s="1"/>
  <c r="H34" i="2"/>
  <c r="H33" i="2"/>
  <c r="F32" i="2"/>
  <c r="H32" i="2" s="1"/>
  <c r="H31" i="2"/>
  <c r="H30" i="2"/>
  <c r="F29" i="2"/>
  <c r="H29" i="2" s="1"/>
  <c r="H28" i="2"/>
  <c r="H27" i="2"/>
  <c r="F26" i="2"/>
  <c r="H26" i="2" s="1"/>
  <c r="H25" i="2"/>
  <c r="H24" i="2"/>
  <c r="F23" i="2"/>
  <c r="H23" i="2" s="1"/>
  <c r="H22" i="2"/>
  <c r="H21" i="2"/>
  <c r="F20" i="2"/>
  <c r="H20" i="2" s="1"/>
  <c r="H19" i="2"/>
  <c r="H18" i="2"/>
  <c r="F17" i="2"/>
  <c r="H17" i="2" s="1"/>
  <c r="H16" i="2"/>
  <c r="H15" i="2"/>
  <c r="F14" i="2"/>
  <c r="H14" i="2" s="1"/>
  <c r="H13" i="2"/>
  <c r="H12" i="2"/>
  <c r="F11" i="2"/>
  <c r="H11" i="2" s="1"/>
  <c r="H10" i="2"/>
  <c r="H9" i="2"/>
  <c r="F8" i="2"/>
  <c r="H8" i="2" s="1"/>
  <c r="H7" i="2"/>
  <c r="H6" i="2"/>
  <c r="F5" i="2"/>
  <c r="H5" i="2" s="1"/>
  <c r="H4" i="2"/>
  <c r="H3" i="2"/>
  <c r="F2" i="2"/>
  <c r="H2" i="2" s="1"/>
</calcChain>
</file>

<file path=xl/sharedStrings.xml><?xml version="1.0" encoding="utf-8"?>
<sst xmlns="http://schemas.openxmlformats.org/spreadsheetml/2006/main" count="37" uniqueCount="31">
  <si>
    <t>GROUP</t>
    <phoneticPr fontId="3" type="noConversion"/>
  </si>
  <si>
    <t>NAME</t>
    <phoneticPr fontId="3" type="noConversion"/>
  </si>
  <si>
    <t>FJC+</t>
    <phoneticPr fontId="3" type="noConversion"/>
  </si>
  <si>
    <t>AVERAGE</t>
    <phoneticPr fontId="3" type="noConversion"/>
  </si>
  <si>
    <t>200X</t>
    <phoneticPr fontId="3" type="noConversion"/>
  </si>
  <si>
    <t>Sham</t>
    <phoneticPr fontId="3" type="noConversion"/>
  </si>
  <si>
    <t>Sham + DP</t>
    <phoneticPr fontId="3" type="noConversion"/>
  </si>
  <si>
    <t>TBI + Veh</t>
    <phoneticPr fontId="3" type="noConversion"/>
  </si>
  <si>
    <t>TBI + Pom</t>
    <phoneticPr fontId="3" type="noConversion"/>
  </si>
  <si>
    <t>TBI + DP</t>
    <phoneticPr fontId="3" type="noConversion"/>
  </si>
  <si>
    <t>TBI + Veh</t>
    <phoneticPr fontId="3" type="noConversion"/>
  </si>
  <si>
    <t>Group Name</t>
  </si>
  <si>
    <t>N</t>
  </si>
  <si>
    <t>Missing</t>
  </si>
  <si>
    <t>Mean</t>
  </si>
  <si>
    <t>Std Dev</t>
  </si>
  <si>
    <t>SEM</t>
  </si>
  <si>
    <t>Col 1</t>
  </si>
  <si>
    <t>Col 2</t>
  </si>
  <si>
    <t>Col 3</t>
  </si>
  <si>
    <t>Col 4</t>
  </si>
  <si>
    <t>Col 5</t>
  </si>
  <si>
    <t>TBI + Pom</t>
    <phoneticPr fontId="3" type="noConversion"/>
  </si>
  <si>
    <t>(P = 0.038)</t>
  </si>
  <si>
    <t>Sham</t>
    <phoneticPr fontId="3" type="noConversion"/>
  </si>
  <si>
    <t>Sham + DP</t>
    <phoneticPr fontId="3" type="noConversion"/>
  </si>
  <si>
    <t>T+DP0.1</t>
    <phoneticPr fontId="3" type="noConversion"/>
  </si>
  <si>
    <t>Sham + DP</t>
    <phoneticPr fontId="3" type="noConversion"/>
  </si>
  <si>
    <t>TBI + Veh</t>
    <phoneticPr fontId="3" type="noConversion"/>
  </si>
  <si>
    <t>TBI + DP0.5</t>
    <phoneticPr fontId="3" type="noConversion"/>
  </si>
  <si>
    <t>TBI + DP0.1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</si>
</sst>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charset val="136"/>
      <scheme val="minor"/>
    </font>
    <font>
      <sz val="12"/>
      <color rgb="FF006100"/>
      <name val="Calibri"/>
      <family val="2"/>
      <charset val="136"/>
      <scheme val="minor"/>
    </font>
    <font>
      <sz val="12"/>
      <color theme="1"/>
      <name val="Calibri"/>
      <family val="1"/>
      <charset val="136"/>
      <scheme val="minor"/>
    </font>
    <font>
      <sz val="9"/>
      <name val="Calibri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3">
    <xf numFmtId="0" fontId="0" fillId="0" borderId="0" xfId="0">
      <alignment vertical="center"/>
    </xf>
    <xf numFmtId="0" fontId="2" fillId="0" borderId="0" xfId="2">
      <alignment vertical="center"/>
    </xf>
    <xf numFmtId="0" fontId="1" fillId="2" borderId="0" xfId="1">
      <alignment vertical="center"/>
    </xf>
  </cellXfs>
  <cellStyles count="3">
    <cellStyle name="Good" xfId="1" builtinId="26"/>
    <cellStyle name="Normal" xfId="0" builtinId="0"/>
    <cellStyle name="一般 2" xfId="2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1"/>
  <sheetViews>
    <sheetView tabSelected="1" workbookViewId="0">
      <selection activeCell="H2" sqref="H2"/>
    </sheetView>
  </sheetViews>
  <sheetFormatPr baseColWidth="10" defaultColWidth="9" defaultRowHeight="16" x14ac:dyDescent="0.2"/>
  <cols>
    <col min="1" max="1" width="11.33203125" style="1" bestFit="1" customWidth="1"/>
    <col min="2" max="2" width="9" style="1"/>
    <col min="3" max="3" width="0" style="1" hidden="1" customWidth="1"/>
    <col min="4" max="11" width="9" style="1"/>
    <col min="12" max="12" width="6.1640625" style="1" bestFit="1" customWidth="1"/>
    <col min="13" max="17" width="12.83203125" style="1" bestFit="1" customWidth="1"/>
    <col min="18" max="18" width="12.6640625" style="1" bestFit="1" customWidth="1"/>
    <col min="19" max="16384" width="9" style="1"/>
  </cols>
  <sheetData>
    <row r="1" spans="1:17" x14ac:dyDescent="0.2">
      <c r="A1" s="1" t="s">
        <v>0</v>
      </c>
      <c r="B1" s="1" t="s">
        <v>1</v>
      </c>
      <c r="C1" s="1" t="s">
        <v>1</v>
      </c>
      <c r="E1" s="1" t="s">
        <v>2</v>
      </c>
      <c r="F1" s="1" t="s">
        <v>3</v>
      </c>
      <c r="H1" s="1" t="s">
        <v>4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9</v>
      </c>
    </row>
    <row r="2" spans="1:17" x14ac:dyDescent="0.2">
      <c r="A2" s="1" t="s">
        <v>10</v>
      </c>
      <c r="B2" s="1">
        <v>7</v>
      </c>
      <c r="D2" s="1">
        <v>1</v>
      </c>
      <c r="E2" s="1">
        <v>119</v>
      </c>
      <c r="F2" s="1">
        <f>AVERAGE(E2:E4)</f>
        <v>113</v>
      </c>
      <c r="H2" s="1">
        <f>F2/0.284</f>
        <v>397.88732394366201</v>
      </c>
      <c r="L2" s="1">
        <v>16.431924882629112</v>
      </c>
      <c r="M2" s="1">
        <v>15.258215962441314</v>
      </c>
      <c r="N2" s="1">
        <v>397.88732394366201</v>
      </c>
      <c r="O2" s="1">
        <v>239.43661971830988</v>
      </c>
      <c r="P2" s="1">
        <v>132.04225352112678</v>
      </c>
    </row>
    <row r="3" spans="1:17" x14ac:dyDescent="0.2">
      <c r="D3" s="1">
        <v>2</v>
      </c>
      <c r="E3" s="1">
        <v>116</v>
      </c>
      <c r="H3" s="1">
        <f t="shared" ref="H3:H66" si="0">F3/0.284</f>
        <v>0</v>
      </c>
      <c r="L3" s="1">
        <v>10.563380281690142</v>
      </c>
      <c r="M3" s="1">
        <v>21.126760563380284</v>
      </c>
      <c r="N3" s="1">
        <v>517.6056338028169</v>
      </c>
      <c r="O3" s="1">
        <v>257.04225352112678</v>
      </c>
      <c r="P3" s="1">
        <v>169.01408450704227</v>
      </c>
    </row>
    <row r="4" spans="1:17" x14ac:dyDescent="0.2">
      <c r="D4" s="1">
        <v>3</v>
      </c>
      <c r="E4" s="1">
        <v>104</v>
      </c>
      <c r="H4" s="1">
        <f t="shared" si="0"/>
        <v>0</v>
      </c>
      <c r="L4" s="1">
        <v>14.084507042253522</v>
      </c>
      <c r="M4" s="1">
        <v>10.563380281690142</v>
      </c>
      <c r="N4" s="1">
        <v>612.67605633802827</v>
      </c>
      <c r="O4" s="1">
        <v>246.47887323943664</v>
      </c>
      <c r="P4" s="1">
        <v>214.78873239436621</v>
      </c>
    </row>
    <row r="5" spans="1:17" x14ac:dyDescent="0.2">
      <c r="B5" s="1">
        <v>135</v>
      </c>
      <c r="D5" s="1">
        <v>1</v>
      </c>
      <c r="E5" s="1">
        <v>195</v>
      </c>
      <c r="F5" s="1">
        <f>AVERAGE(E5:E7)</f>
        <v>147</v>
      </c>
      <c r="H5" s="1">
        <f t="shared" si="0"/>
        <v>517.6056338028169</v>
      </c>
      <c r="L5" s="1">
        <v>17.605633802816904</v>
      </c>
      <c r="M5" s="1">
        <v>17.605633802816904</v>
      </c>
      <c r="N5" s="1">
        <v>552.8169014084508</v>
      </c>
      <c r="O5" s="1">
        <v>154.92957746478874</v>
      </c>
      <c r="P5" s="1">
        <v>179.57746478873241</v>
      </c>
    </row>
    <row r="6" spans="1:17" x14ac:dyDescent="0.2">
      <c r="D6" s="1">
        <v>2</v>
      </c>
      <c r="E6" s="1">
        <v>102</v>
      </c>
      <c r="H6" s="1">
        <f t="shared" si="0"/>
        <v>0</v>
      </c>
      <c r="L6" s="1">
        <v>17.605633802816904</v>
      </c>
      <c r="M6" s="1">
        <v>21.126760563380284</v>
      </c>
      <c r="N6" s="1">
        <v>619.71830985915494</v>
      </c>
      <c r="O6" s="1">
        <v>257.04225352112678</v>
      </c>
      <c r="P6" s="1">
        <v>169.01408450704227</v>
      </c>
    </row>
    <row r="7" spans="1:17" x14ac:dyDescent="0.2">
      <c r="D7" s="1">
        <v>3</v>
      </c>
      <c r="E7" s="1">
        <v>144</v>
      </c>
      <c r="H7" s="1">
        <f t="shared" si="0"/>
        <v>0</v>
      </c>
    </row>
    <row r="8" spans="1:17" x14ac:dyDescent="0.2">
      <c r="B8" s="1">
        <v>136</v>
      </c>
      <c r="D8" s="1">
        <v>1</v>
      </c>
      <c r="F8" s="1">
        <f>AVERAGE(E8:E10)</f>
        <v>174</v>
      </c>
      <c r="H8" s="1">
        <f t="shared" si="0"/>
        <v>612.67605633802827</v>
      </c>
    </row>
    <row r="9" spans="1:17" x14ac:dyDescent="0.2">
      <c r="D9" s="1">
        <v>2</v>
      </c>
      <c r="E9" s="1">
        <v>198</v>
      </c>
      <c r="H9" s="1">
        <f t="shared" si="0"/>
        <v>0</v>
      </c>
    </row>
    <row r="10" spans="1:17" x14ac:dyDescent="0.2">
      <c r="D10" s="1">
        <v>3</v>
      </c>
      <c r="E10" s="1">
        <v>150</v>
      </c>
      <c r="H10" s="1">
        <f t="shared" si="0"/>
        <v>0</v>
      </c>
      <c r="L10" s="1" t="s">
        <v>11</v>
      </c>
      <c r="M10" s="1" t="s">
        <v>12</v>
      </c>
      <c r="N10" s="1" t="s">
        <v>13</v>
      </c>
      <c r="O10" s="1" t="s">
        <v>14</v>
      </c>
      <c r="P10" s="1" t="s">
        <v>15</v>
      </c>
      <c r="Q10" s="1" t="s">
        <v>16</v>
      </c>
    </row>
    <row r="11" spans="1:17" x14ac:dyDescent="0.2">
      <c r="B11" s="1">
        <v>133</v>
      </c>
      <c r="D11" s="1">
        <v>1</v>
      </c>
      <c r="F11" s="1">
        <f>AVERAGE(E12,E13)</f>
        <v>157</v>
      </c>
      <c r="H11" s="1">
        <f t="shared" si="0"/>
        <v>552.8169014084508</v>
      </c>
      <c r="L11" s="1" t="s">
        <v>17</v>
      </c>
      <c r="M11" s="1">
        <v>6</v>
      </c>
      <c r="N11" s="1">
        <v>1</v>
      </c>
      <c r="O11" s="1">
        <v>15.257999999999999</v>
      </c>
      <c r="P11" s="1">
        <v>2.992</v>
      </c>
      <c r="Q11" s="1">
        <v>1.3380000000000001</v>
      </c>
    </row>
    <row r="12" spans="1:17" x14ac:dyDescent="0.2">
      <c r="D12" s="1">
        <v>2</v>
      </c>
      <c r="E12" s="1">
        <v>185</v>
      </c>
      <c r="H12" s="1">
        <f t="shared" si="0"/>
        <v>0</v>
      </c>
      <c r="L12" s="1" t="s">
        <v>18</v>
      </c>
      <c r="M12" s="1">
        <v>6</v>
      </c>
      <c r="N12" s="1">
        <v>1</v>
      </c>
      <c r="O12" s="1">
        <v>17.135999999999999</v>
      </c>
      <c r="P12" s="1">
        <v>4.4379999999999997</v>
      </c>
      <c r="Q12" s="1">
        <v>1.9850000000000001</v>
      </c>
    </row>
    <row r="13" spans="1:17" x14ac:dyDescent="0.2">
      <c r="D13" s="1">
        <v>3</v>
      </c>
      <c r="E13" s="1">
        <v>129</v>
      </c>
      <c r="H13" s="1">
        <f t="shared" si="0"/>
        <v>0</v>
      </c>
      <c r="L13" s="1" t="s">
        <v>19</v>
      </c>
      <c r="M13" s="1">
        <v>6</v>
      </c>
      <c r="N13" s="1">
        <v>1</v>
      </c>
      <c r="O13" s="1">
        <v>472.887</v>
      </c>
      <c r="P13" s="1">
        <v>109.422</v>
      </c>
      <c r="Q13" s="1">
        <v>48.935000000000002</v>
      </c>
    </row>
    <row r="14" spans="1:17" x14ac:dyDescent="0.2">
      <c r="B14" s="2">
        <v>134</v>
      </c>
      <c r="D14" s="1">
        <v>1</v>
      </c>
      <c r="E14" s="1">
        <v>174</v>
      </c>
      <c r="F14" s="1">
        <f>AVERAGE(E14:E16)</f>
        <v>176</v>
      </c>
      <c r="H14" s="1">
        <f t="shared" si="0"/>
        <v>619.71830985915494</v>
      </c>
      <c r="L14" s="1" t="s">
        <v>20</v>
      </c>
      <c r="M14" s="1">
        <v>6</v>
      </c>
      <c r="N14" s="1">
        <v>1</v>
      </c>
      <c r="O14" s="1">
        <v>230.98599999999999</v>
      </c>
      <c r="P14" s="1">
        <v>43.167999999999999</v>
      </c>
      <c r="Q14" s="1">
        <v>19.305</v>
      </c>
    </row>
    <row r="15" spans="1:17" x14ac:dyDescent="0.2">
      <c r="D15" s="1">
        <v>2</v>
      </c>
      <c r="E15" s="1">
        <v>168</v>
      </c>
      <c r="H15" s="1">
        <f t="shared" si="0"/>
        <v>0</v>
      </c>
      <c r="L15" s="1" t="s">
        <v>21</v>
      </c>
      <c r="M15" s="1">
        <v>6</v>
      </c>
      <c r="N15" s="1">
        <v>1</v>
      </c>
      <c r="O15" s="1">
        <v>172.887</v>
      </c>
      <c r="P15" s="1">
        <v>29.574999999999999</v>
      </c>
      <c r="Q15" s="1">
        <v>13.227</v>
      </c>
    </row>
    <row r="16" spans="1:17" x14ac:dyDescent="0.2">
      <c r="D16" s="1">
        <v>3</v>
      </c>
      <c r="E16" s="1">
        <v>186</v>
      </c>
      <c r="H16" s="1">
        <f t="shared" si="0"/>
        <v>0</v>
      </c>
    </row>
    <row r="17" spans="1:13" x14ac:dyDescent="0.2">
      <c r="A17" s="1" t="s">
        <v>22</v>
      </c>
      <c r="B17" s="1">
        <v>78</v>
      </c>
      <c r="D17" s="1">
        <v>1</v>
      </c>
      <c r="E17" s="1">
        <v>96</v>
      </c>
      <c r="F17" s="1">
        <f>AVERAGE(E17:E19)</f>
        <v>68</v>
      </c>
      <c r="H17" s="1">
        <f t="shared" si="0"/>
        <v>239.43661971830988</v>
      </c>
    </row>
    <row r="18" spans="1:13" x14ac:dyDescent="0.2">
      <c r="D18" s="1">
        <v>2</v>
      </c>
      <c r="E18" s="1">
        <v>45</v>
      </c>
      <c r="H18" s="1">
        <f t="shared" si="0"/>
        <v>0</v>
      </c>
    </row>
    <row r="19" spans="1:13" x14ac:dyDescent="0.2">
      <c r="D19" s="1">
        <v>3</v>
      </c>
      <c r="E19" s="1">
        <v>63</v>
      </c>
      <c r="H19" s="1">
        <f t="shared" si="0"/>
        <v>0</v>
      </c>
      <c r="L19" s="1" t="s">
        <v>20</v>
      </c>
      <c r="M19" s="1" t="s">
        <v>23</v>
      </c>
    </row>
    <row r="20" spans="1:13" x14ac:dyDescent="0.2">
      <c r="B20" s="1">
        <v>77</v>
      </c>
      <c r="D20" s="1">
        <v>1</v>
      </c>
      <c r="E20" s="1">
        <v>96</v>
      </c>
      <c r="F20" s="1">
        <f>AVERAGE(E20:E22)</f>
        <v>73</v>
      </c>
      <c r="H20" s="1">
        <f t="shared" si="0"/>
        <v>257.04225352112678</v>
      </c>
      <c r="L20" s="1" t="s">
        <v>21</v>
      </c>
    </row>
    <row r="21" spans="1:13" x14ac:dyDescent="0.2">
      <c r="D21" s="1">
        <v>2</v>
      </c>
      <c r="E21" s="1">
        <v>69</v>
      </c>
      <c r="H21" s="1">
        <f t="shared" si="0"/>
        <v>0</v>
      </c>
    </row>
    <row r="22" spans="1:13" x14ac:dyDescent="0.2">
      <c r="D22" s="1">
        <v>3</v>
      </c>
      <c r="E22" s="1">
        <v>54</v>
      </c>
      <c r="H22" s="1">
        <f t="shared" si="0"/>
        <v>0</v>
      </c>
    </row>
    <row r="23" spans="1:13" x14ac:dyDescent="0.2">
      <c r="B23" s="2">
        <v>79</v>
      </c>
      <c r="D23" s="1">
        <v>1</v>
      </c>
      <c r="E23" s="1">
        <v>96</v>
      </c>
      <c r="F23" s="1">
        <f>AVERAGE(E23:E25)</f>
        <v>70</v>
      </c>
      <c r="H23" s="1">
        <f t="shared" si="0"/>
        <v>246.47887323943664</v>
      </c>
    </row>
    <row r="24" spans="1:13" x14ac:dyDescent="0.2">
      <c r="D24" s="1">
        <v>2</v>
      </c>
      <c r="E24" s="1">
        <v>57</v>
      </c>
      <c r="H24" s="1">
        <f t="shared" si="0"/>
        <v>0</v>
      </c>
    </row>
    <row r="25" spans="1:13" x14ac:dyDescent="0.2">
      <c r="D25" s="1">
        <v>3</v>
      </c>
      <c r="E25" s="1">
        <v>57</v>
      </c>
      <c r="H25" s="1">
        <f t="shared" si="0"/>
        <v>0</v>
      </c>
    </row>
    <row r="26" spans="1:13" x14ac:dyDescent="0.2">
      <c r="B26" s="1">
        <v>101</v>
      </c>
      <c r="D26" s="1">
        <v>1</v>
      </c>
      <c r="E26" s="1">
        <v>30</v>
      </c>
      <c r="F26" s="1">
        <f>AVERAGE(E26:E28)</f>
        <v>44</v>
      </c>
      <c r="H26" s="1">
        <f t="shared" si="0"/>
        <v>154.92957746478874</v>
      </c>
    </row>
    <row r="27" spans="1:13" x14ac:dyDescent="0.2">
      <c r="D27" s="1">
        <v>2</v>
      </c>
      <c r="E27" s="1">
        <v>60</v>
      </c>
      <c r="H27" s="1">
        <f t="shared" si="0"/>
        <v>0</v>
      </c>
    </row>
    <row r="28" spans="1:13" x14ac:dyDescent="0.2">
      <c r="D28" s="1">
        <v>3</v>
      </c>
      <c r="E28" s="1">
        <v>42</v>
      </c>
      <c r="H28" s="1">
        <f t="shared" si="0"/>
        <v>0</v>
      </c>
    </row>
    <row r="29" spans="1:13" x14ac:dyDescent="0.2">
      <c r="B29" s="1">
        <v>111</v>
      </c>
      <c r="D29" s="1">
        <v>1</v>
      </c>
      <c r="E29" s="1">
        <v>69</v>
      </c>
      <c r="F29" s="1">
        <f>AVERAGE(E29:E31)</f>
        <v>73</v>
      </c>
      <c r="H29" s="1">
        <f t="shared" si="0"/>
        <v>257.04225352112678</v>
      </c>
    </row>
    <row r="30" spans="1:13" x14ac:dyDescent="0.2">
      <c r="D30" s="1">
        <v>2</v>
      </c>
      <c r="E30" s="1">
        <v>72</v>
      </c>
      <c r="H30" s="1">
        <f t="shared" si="0"/>
        <v>0</v>
      </c>
    </row>
    <row r="31" spans="1:13" x14ac:dyDescent="0.2">
      <c r="D31" s="1">
        <v>3</v>
      </c>
      <c r="E31" s="1">
        <v>78</v>
      </c>
      <c r="H31" s="1">
        <f t="shared" si="0"/>
        <v>0</v>
      </c>
    </row>
    <row r="32" spans="1:13" x14ac:dyDescent="0.2">
      <c r="A32" s="1" t="s">
        <v>9</v>
      </c>
      <c r="B32" s="1">
        <v>142</v>
      </c>
      <c r="D32" s="1">
        <v>1</v>
      </c>
      <c r="E32" s="1">
        <v>33</v>
      </c>
      <c r="F32" s="1">
        <f>AVERAGE(E32:E34)</f>
        <v>37.5</v>
      </c>
      <c r="H32" s="1">
        <f t="shared" si="0"/>
        <v>132.04225352112678</v>
      </c>
    </row>
    <row r="33" spans="1:8" x14ac:dyDescent="0.2">
      <c r="D33" s="1">
        <v>2</v>
      </c>
      <c r="E33" s="1">
        <v>42</v>
      </c>
      <c r="H33" s="1">
        <f t="shared" si="0"/>
        <v>0</v>
      </c>
    </row>
    <row r="34" spans="1:8" x14ac:dyDescent="0.2">
      <c r="D34" s="1">
        <v>3</v>
      </c>
      <c r="H34" s="1">
        <f t="shared" si="0"/>
        <v>0</v>
      </c>
    </row>
    <row r="35" spans="1:8" x14ac:dyDescent="0.2">
      <c r="B35" s="1">
        <v>141</v>
      </c>
      <c r="D35" s="1">
        <v>1</v>
      </c>
      <c r="E35" s="1">
        <v>42</v>
      </c>
      <c r="F35" s="1">
        <f>AVERAGE(E35:E37)</f>
        <v>48</v>
      </c>
      <c r="H35" s="1">
        <f t="shared" si="0"/>
        <v>169.01408450704227</v>
      </c>
    </row>
    <row r="36" spans="1:8" x14ac:dyDescent="0.2">
      <c r="D36" s="1">
        <v>2</v>
      </c>
      <c r="E36" s="1">
        <v>54</v>
      </c>
      <c r="H36" s="1">
        <f t="shared" si="0"/>
        <v>0</v>
      </c>
    </row>
    <row r="37" spans="1:8" x14ac:dyDescent="0.2">
      <c r="D37" s="1">
        <v>3</v>
      </c>
      <c r="H37" s="1">
        <f t="shared" si="0"/>
        <v>0</v>
      </c>
    </row>
    <row r="38" spans="1:8" x14ac:dyDescent="0.2">
      <c r="B38" s="2">
        <v>143</v>
      </c>
      <c r="D38" s="1">
        <v>1</v>
      </c>
      <c r="E38" s="1">
        <v>75</v>
      </c>
      <c r="F38" s="1">
        <f>AVERAGE(E38:E40)</f>
        <v>61</v>
      </c>
      <c r="H38" s="1">
        <f t="shared" si="0"/>
        <v>214.78873239436621</v>
      </c>
    </row>
    <row r="39" spans="1:8" x14ac:dyDescent="0.2">
      <c r="D39" s="1">
        <v>2</v>
      </c>
      <c r="E39" s="1">
        <v>63</v>
      </c>
      <c r="H39" s="1">
        <f t="shared" si="0"/>
        <v>0</v>
      </c>
    </row>
    <row r="40" spans="1:8" x14ac:dyDescent="0.2">
      <c r="D40" s="1">
        <v>3</v>
      </c>
      <c r="E40" s="1">
        <v>45</v>
      </c>
      <c r="H40" s="1">
        <f t="shared" si="0"/>
        <v>0</v>
      </c>
    </row>
    <row r="41" spans="1:8" x14ac:dyDescent="0.2">
      <c r="B41" s="1">
        <v>144</v>
      </c>
      <c r="D41" s="1">
        <v>1</v>
      </c>
      <c r="E41" s="1">
        <v>48</v>
      </c>
      <c r="F41" s="1">
        <f>AVERAGE(E41:E43)</f>
        <v>51</v>
      </c>
      <c r="H41" s="1">
        <f t="shared" si="0"/>
        <v>179.57746478873241</v>
      </c>
    </row>
    <row r="42" spans="1:8" x14ac:dyDescent="0.2">
      <c r="D42" s="1">
        <v>2</v>
      </c>
      <c r="E42" s="1">
        <v>87</v>
      </c>
      <c r="H42" s="1">
        <f t="shared" si="0"/>
        <v>0</v>
      </c>
    </row>
    <row r="43" spans="1:8" x14ac:dyDescent="0.2">
      <c r="D43" s="1">
        <v>3</v>
      </c>
      <c r="E43" s="1">
        <v>18</v>
      </c>
      <c r="H43" s="1">
        <f t="shared" si="0"/>
        <v>0</v>
      </c>
    </row>
    <row r="44" spans="1:8" x14ac:dyDescent="0.2">
      <c r="B44" s="1">
        <v>145</v>
      </c>
      <c r="D44" s="1">
        <v>1</v>
      </c>
      <c r="E44" s="1">
        <v>51</v>
      </c>
      <c r="F44" s="1">
        <f>AVERAGE(E44:E46)</f>
        <v>48</v>
      </c>
      <c r="H44" s="1">
        <f t="shared" si="0"/>
        <v>169.01408450704227</v>
      </c>
    </row>
    <row r="45" spans="1:8" x14ac:dyDescent="0.2">
      <c r="D45" s="1">
        <v>2</v>
      </c>
      <c r="E45" s="1">
        <v>42</v>
      </c>
      <c r="H45" s="1">
        <f t="shared" si="0"/>
        <v>0</v>
      </c>
    </row>
    <row r="46" spans="1:8" x14ac:dyDescent="0.2">
      <c r="D46" s="1">
        <v>3</v>
      </c>
      <c r="E46" s="1">
        <v>51</v>
      </c>
      <c r="H46" s="1">
        <f t="shared" si="0"/>
        <v>0</v>
      </c>
    </row>
    <row r="47" spans="1:8" x14ac:dyDescent="0.2">
      <c r="A47" s="1" t="s">
        <v>24</v>
      </c>
      <c r="B47" s="1">
        <v>137</v>
      </c>
      <c r="D47" s="1">
        <v>1</v>
      </c>
      <c r="E47" s="1">
        <v>5</v>
      </c>
      <c r="F47" s="1">
        <f>AVERAGE(E47:E49)</f>
        <v>4.666666666666667</v>
      </c>
      <c r="H47" s="1">
        <f t="shared" si="0"/>
        <v>16.431924882629112</v>
      </c>
    </row>
    <row r="48" spans="1:8" x14ac:dyDescent="0.2">
      <c r="D48" s="1">
        <v>2</v>
      </c>
      <c r="E48" s="1">
        <v>3</v>
      </c>
      <c r="H48" s="1">
        <f t="shared" si="0"/>
        <v>0</v>
      </c>
    </row>
    <row r="49" spans="1:18" x14ac:dyDescent="0.2">
      <c r="D49" s="1">
        <v>3</v>
      </c>
      <c r="E49" s="1">
        <v>6</v>
      </c>
      <c r="H49" s="1">
        <f t="shared" si="0"/>
        <v>0</v>
      </c>
    </row>
    <row r="50" spans="1:18" x14ac:dyDescent="0.2">
      <c r="B50" s="2">
        <v>138</v>
      </c>
      <c r="D50" s="1">
        <v>1</v>
      </c>
      <c r="E50" s="1">
        <v>3</v>
      </c>
      <c r="F50" s="1">
        <f>AVERAGE(E50)</f>
        <v>3</v>
      </c>
      <c r="H50" s="1">
        <f t="shared" si="0"/>
        <v>10.563380281690142</v>
      </c>
    </row>
    <row r="51" spans="1:18" x14ac:dyDescent="0.2">
      <c r="B51" s="1">
        <v>139</v>
      </c>
      <c r="D51" s="1">
        <v>1</v>
      </c>
      <c r="E51" s="1">
        <v>4</v>
      </c>
      <c r="F51" s="1">
        <f>AVERAGE(E51)</f>
        <v>4</v>
      </c>
      <c r="H51" s="1">
        <f t="shared" si="0"/>
        <v>14.084507042253522</v>
      </c>
    </row>
    <row r="52" spans="1:18" x14ac:dyDescent="0.2">
      <c r="B52" s="1">
        <v>140</v>
      </c>
      <c r="D52" s="1">
        <v>1</v>
      </c>
      <c r="E52" s="1">
        <v>5</v>
      </c>
      <c r="F52" s="1">
        <f>AVERAGE(E52)</f>
        <v>5</v>
      </c>
      <c r="H52" s="1">
        <f t="shared" si="0"/>
        <v>17.605633802816904</v>
      </c>
    </row>
    <row r="53" spans="1:18" x14ac:dyDescent="0.2">
      <c r="B53" s="1">
        <v>17</v>
      </c>
      <c r="D53" s="1">
        <v>1</v>
      </c>
      <c r="E53" s="1">
        <v>5</v>
      </c>
      <c r="F53" s="1">
        <f>AVERAGE(E53)</f>
        <v>5</v>
      </c>
      <c r="H53" s="1">
        <f t="shared" si="0"/>
        <v>17.605633802816904</v>
      </c>
    </row>
    <row r="54" spans="1:18" x14ac:dyDescent="0.2">
      <c r="A54" s="1" t="s">
        <v>25</v>
      </c>
      <c r="B54" s="1">
        <v>146</v>
      </c>
      <c r="D54" s="1">
        <v>1</v>
      </c>
      <c r="E54" s="1">
        <v>7</v>
      </c>
      <c r="F54" s="1">
        <f>AVERAGE(E54:E56)</f>
        <v>4.333333333333333</v>
      </c>
      <c r="H54" s="1">
        <f t="shared" si="0"/>
        <v>15.258215962441314</v>
      </c>
    </row>
    <row r="55" spans="1:18" x14ac:dyDescent="0.2">
      <c r="D55" s="1">
        <v>2</v>
      </c>
      <c r="E55" s="1">
        <v>3</v>
      </c>
      <c r="H55" s="1">
        <f t="shared" si="0"/>
        <v>0</v>
      </c>
    </row>
    <row r="56" spans="1:18" x14ac:dyDescent="0.2">
      <c r="D56" s="1">
        <v>3</v>
      </c>
      <c r="E56" s="1">
        <v>3</v>
      </c>
      <c r="H56" s="1">
        <f t="shared" si="0"/>
        <v>0</v>
      </c>
    </row>
    <row r="57" spans="1:18" x14ac:dyDescent="0.2">
      <c r="B57" s="1">
        <v>147</v>
      </c>
      <c r="D57" s="1">
        <v>1</v>
      </c>
      <c r="E57" s="1">
        <v>6</v>
      </c>
      <c r="F57" s="1">
        <f>AVERAGE(E57)</f>
        <v>6</v>
      </c>
      <c r="H57" s="1">
        <f t="shared" si="0"/>
        <v>21.126760563380284</v>
      </c>
    </row>
    <row r="58" spans="1:18" x14ac:dyDescent="0.2">
      <c r="B58" s="2">
        <v>148</v>
      </c>
      <c r="D58" s="1">
        <v>1</v>
      </c>
      <c r="E58" s="1">
        <v>3</v>
      </c>
      <c r="F58" s="1">
        <f>AVERAGE(E58)</f>
        <v>3</v>
      </c>
      <c r="H58" s="1">
        <f t="shared" si="0"/>
        <v>10.563380281690142</v>
      </c>
    </row>
    <row r="59" spans="1:18" x14ac:dyDescent="0.2">
      <c r="B59" s="1">
        <v>149</v>
      </c>
      <c r="D59" s="1">
        <v>1</v>
      </c>
      <c r="E59" s="1">
        <v>5</v>
      </c>
      <c r="F59" s="1">
        <f>AVERAGE(E59)</f>
        <v>5</v>
      </c>
      <c r="H59" s="1">
        <f t="shared" si="0"/>
        <v>17.605633802816904</v>
      </c>
    </row>
    <row r="60" spans="1:18" x14ac:dyDescent="0.2">
      <c r="B60" s="1">
        <v>150</v>
      </c>
      <c r="D60" s="1">
        <v>1</v>
      </c>
      <c r="E60" s="1">
        <v>6</v>
      </c>
      <c r="F60" s="1">
        <f>AVERAGE(E60)</f>
        <v>6</v>
      </c>
      <c r="H60" s="1">
        <f t="shared" si="0"/>
        <v>21.126760563380284</v>
      </c>
    </row>
    <row r="61" spans="1:18" x14ac:dyDescent="0.2">
      <c r="H61" s="1">
        <f t="shared" si="0"/>
        <v>0</v>
      </c>
    </row>
    <row r="62" spans="1:18" x14ac:dyDescent="0.2">
      <c r="A62" s="1" t="s">
        <v>26</v>
      </c>
      <c r="B62" s="1">
        <v>185</v>
      </c>
      <c r="D62" s="1">
        <v>1</v>
      </c>
      <c r="E62" s="1">
        <v>59</v>
      </c>
      <c r="F62" s="1">
        <f>AVERAGE(E62)</f>
        <v>59</v>
      </c>
      <c r="H62" s="1">
        <f t="shared" si="0"/>
        <v>207.74647887323945</v>
      </c>
      <c r="M62" s="1" t="s">
        <v>5</v>
      </c>
      <c r="N62" s="1" t="s">
        <v>27</v>
      </c>
      <c r="O62" s="1" t="s">
        <v>28</v>
      </c>
      <c r="P62" s="1" t="s">
        <v>8</v>
      </c>
      <c r="Q62" s="1" t="s">
        <v>29</v>
      </c>
      <c r="R62" s="1" t="s">
        <v>30</v>
      </c>
    </row>
    <row r="63" spans="1:18" x14ac:dyDescent="0.2">
      <c r="B63" s="1">
        <v>186</v>
      </c>
      <c r="D63" s="1">
        <v>1</v>
      </c>
      <c r="E63" s="1">
        <v>52</v>
      </c>
      <c r="F63" s="1">
        <f>AVERAGE(E63:E66)</f>
        <v>47.75</v>
      </c>
      <c r="H63" s="1">
        <f t="shared" si="0"/>
        <v>168.13380281690144</v>
      </c>
      <c r="M63" s="1">
        <v>16.431924882629112</v>
      </c>
      <c r="N63" s="1">
        <v>15.258215962441314</v>
      </c>
      <c r="O63" s="1">
        <v>397.88732394366201</v>
      </c>
      <c r="P63" s="1">
        <v>239.43661971830988</v>
      </c>
      <c r="Q63" s="1">
        <v>132.04225352112678</v>
      </c>
      <c r="R63" s="1">
        <v>207.74647887323945</v>
      </c>
    </row>
    <row r="64" spans="1:18" x14ac:dyDescent="0.2">
      <c r="D64" s="1">
        <v>2</v>
      </c>
      <c r="E64" s="1">
        <v>46</v>
      </c>
      <c r="H64" s="1">
        <f t="shared" si="0"/>
        <v>0</v>
      </c>
      <c r="M64" s="1">
        <v>10.563380281690142</v>
      </c>
      <c r="N64" s="1">
        <v>21.126760563380284</v>
      </c>
      <c r="O64" s="1">
        <v>517.6056338028169</v>
      </c>
      <c r="P64" s="1">
        <v>257.04225352112678</v>
      </c>
      <c r="Q64" s="1">
        <v>169.01408450704227</v>
      </c>
      <c r="R64" s="1">
        <v>168.13380281690144</v>
      </c>
    </row>
    <row r="65" spans="2:18" x14ac:dyDescent="0.2">
      <c r="D65" s="1">
        <v>3</v>
      </c>
      <c r="E65" s="1">
        <v>50</v>
      </c>
      <c r="H65" s="1">
        <f t="shared" si="0"/>
        <v>0</v>
      </c>
      <c r="M65" s="1">
        <v>14.084507042253522</v>
      </c>
      <c r="N65" s="1">
        <v>10.563380281690142</v>
      </c>
      <c r="O65" s="1">
        <v>612.67605633802827</v>
      </c>
      <c r="P65" s="1">
        <v>246.47887323943664</v>
      </c>
      <c r="Q65" s="1">
        <v>214.78873239436621</v>
      </c>
      <c r="R65" s="1">
        <v>159.62441314553993</v>
      </c>
    </row>
    <row r="66" spans="2:18" x14ac:dyDescent="0.2">
      <c r="E66" s="1">
        <v>43</v>
      </c>
      <c r="H66" s="1">
        <f t="shared" si="0"/>
        <v>0</v>
      </c>
      <c r="M66" s="1">
        <v>17.605633802816904</v>
      </c>
      <c r="N66" s="1">
        <v>17.605633802816904</v>
      </c>
      <c r="O66" s="1">
        <v>552.8169014084508</v>
      </c>
      <c r="P66" s="1">
        <v>154.92957746478874</v>
      </c>
      <c r="Q66" s="1">
        <v>179.57746478873241</v>
      </c>
      <c r="R66" s="1">
        <v>169.01408450704227</v>
      </c>
    </row>
    <row r="67" spans="2:18" x14ac:dyDescent="0.2">
      <c r="B67" s="1">
        <v>187</v>
      </c>
      <c r="D67" s="1">
        <v>1</v>
      </c>
      <c r="E67" s="1">
        <v>47</v>
      </c>
      <c r="F67" s="1">
        <f>AVERAGE(E67:E69)</f>
        <v>45.333333333333336</v>
      </c>
      <c r="H67" s="1">
        <f>F67/0.284</f>
        <v>159.62441314553993</v>
      </c>
      <c r="M67" s="1">
        <v>17.605633802816904</v>
      </c>
      <c r="N67" s="1">
        <v>21.126760563380284</v>
      </c>
      <c r="O67" s="1">
        <v>619.71830985915494</v>
      </c>
      <c r="P67" s="1">
        <v>257.04225352112678</v>
      </c>
      <c r="Q67" s="1">
        <v>169.01408450704227</v>
      </c>
    </row>
    <row r="68" spans="2:18" x14ac:dyDescent="0.2">
      <c r="D68" s="1">
        <v>2</v>
      </c>
      <c r="E68" s="1">
        <v>37</v>
      </c>
      <c r="H68" s="1">
        <f>F68/0.284</f>
        <v>0</v>
      </c>
    </row>
    <row r="69" spans="2:18" x14ac:dyDescent="0.2">
      <c r="D69" s="1">
        <v>3</v>
      </c>
      <c r="E69" s="1">
        <v>52</v>
      </c>
      <c r="H69" s="1">
        <f>F69/0.284</f>
        <v>0</v>
      </c>
    </row>
    <row r="70" spans="2:18" x14ac:dyDescent="0.2">
      <c r="B70" s="1">
        <v>188</v>
      </c>
      <c r="D70" s="1">
        <v>1</v>
      </c>
      <c r="E70" s="1">
        <v>34</v>
      </c>
      <c r="F70" s="1">
        <f>AVERAGE(E70:E71)</f>
        <v>48</v>
      </c>
      <c r="H70" s="1">
        <f>F70/0.284</f>
        <v>169.01408450704227</v>
      </c>
    </row>
    <row r="71" spans="2:18" x14ac:dyDescent="0.2">
      <c r="D71" s="1">
        <v>2</v>
      </c>
      <c r="E71" s="1">
        <v>62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FJC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benso</dc:creator>
  <cp:lastModifiedBy>Microsoft Office User</cp:lastModifiedBy>
  <dcterms:created xsi:type="dcterms:W3CDTF">2020-05-05T14:33:07Z</dcterms:created>
  <dcterms:modified xsi:type="dcterms:W3CDTF">2020-06-18T12:51:13Z</dcterms:modified>
</cp:coreProperties>
</file>