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reign/Documents/Barry Hoffer/3,6'-DithioPOM TBI manuscript Sept 2018/Elife 3,6'-DithioPOM manuscript 2019/TOP/Submission 12.2019/Resubmission/TOP for resubmission/JOYCE Figures and Raw data 06.2020/"/>
    </mc:Choice>
  </mc:AlternateContent>
  <xr:revisionPtr revIDLastSave="0" documentId="8_{B1DD0BCC-3AA5-4045-B28D-EA523A6FFE7C}" xr6:coauthVersionLast="45" xr6:coauthVersionMax="45" xr10:uidLastSave="{00000000-0000-0000-0000-000000000000}"/>
  <bookViews>
    <workbookView xWindow="840" yWindow="520" windowWidth="19160" windowHeight="7360" activeTab="1" xr2:uid="{00000000-000D-0000-FFFF-FFFF00000000}"/>
  </bookViews>
  <sheets>
    <sheet name="0330" sheetId="3" r:id="rId1"/>
    <sheet name="Caspase-3" sheetId="5" r:id="rId2"/>
    <sheet name="Figure 6 (vi)-caspase (mRNA)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6" l="1"/>
  <c r="K11" i="6"/>
  <c r="I12" i="6"/>
  <c r="K12" i="6"/>
  <c r="I13" i="6"/>
  <c r="K13" i="6"/>
  <c r="I14" i="6"/>
  <c r="K14" i="6"/>
  <c r="I15" i="6"/>
  <c r="K15" i="6"/>
  <c r="K15" i="5" l="1"/>
  <c r="K14" i="5"/>
  <c r="K13" i="5"/>
  <c r="K12" i="5"/>
  <c r="K11" i="5"/>
  <c r="I15" i="5"/>
  <c r="I14" i="5"/>
  <c r="I13" i="5"/>
  <c r="I12" i="5"/>
  <c r="I11" i="5"/>
  <c r="E3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H43" i="3" s="1"/>
  <c r="E23" i="3" l="1"/>
  <c r="E24" i="3"/>
  <c r="E25" i="3"/>
  <c r="E26" i="3"/>
  <c r="E27" i="3"/>
  <c r="E28" i="3"/>
  <c r="E29" i="3"/>
  <c r="E10" i="3"/>
  <c r="E11" i="3"/>
  <c r="E30" i="3" l="1"/>
  <c r="E31" i="3"/>
  <c r="E32" i="3"/>
  <c r="E33" i="3"/>
  <c r="E34" i="3"/>
  <c r="E35" i="3"/>
  <c r="E4" i="3" l="1"/>
  <c r="H3" i="3" s="1"/>
  <c r="F3" i="3" s="1"/>
  <c r="E5" i="3"/>
  <c r="E6" i="3"/>
  <c r="E7" i="3"/>
  <c r="E8" i="3"/>
  <c r="E9" i="3"/>
  <c r="E12" i="3"/>
  <c r="E13" i="3"/>
  <c r="E14" i="3"/>
  <c r="E15" i="3"/>
  <c r="E16" i="3"/>
  <c r="E17" i="3"/>
  <c r="I13" i="3" l="1"/>
  <c r="J13" i="3" s="1"/>
  <c r="F75" i="3"/>
  <c r="G75" i="3" s="1"/>
  <c r="F67" i="3"/>
  <c r="G67" i="3" s="1"/>
  <c r="I53" i="3"/>
  <c r="J53" i="3" s="1"/>
  <c r="F43" i="3"/>
  <c r="G43" i="3" s="1"/>
  <c r="I73" i="3"/>
  <c r="J73" i="3" s="1"/>
  <c r="F70" i="3"/>
  <c r="G70" i="3" s="1"/>
  <c r="F69" i="3"/>
  <c r="G69" i="3" s="1"/>
  <c r="I65" i="3"/>
  <c r="J65" i="3" s="1"/>
  <c r="F62" i="3"/>
  <c r="G62" i="3" s="1"/>
  <c r="F58" i="3"/>
  <c r="G58" i="3" s="1"/>
  <c r="F54" i="3"/>
  <c r="G54" i="3" s="1"/>
  <c r="F50" i="3"/>
  <c r="G50" i="3" s="1"/>
  <c r="F46" i="3"/>
  <c r="G46" i="3" s="1"/>
  <c r="F73" i="3"/>
  <c r="G73" i="3" s="1"/>
  <c r="I69" i="3"/>
  <c r="J69" i="3" s="1"/>
  <c r="F65" i="3"/>
  <c r="G65" i="3" s="1"/>
  <c r="I61" i="3"/>
  <c r="J61" i="3" s="1"/>
  <c r="I57" i="3"/>
  <c r="J57" i="3" s="1"/>
  <c r="F71" i="3"/>
  <c r="G71" i="3" s="1"/>
  <c r="F63" i="3"/>
  <c r="G63" i="3" s="1"/>
  <c r="F59" i="3"/>
  <c r="G59" i="3" s="1"/>
  <c r="F55" i="3"/>
  <c r="G55" i="3" s="1"/>
  <c r="F51" i="3"/>
  <c r="G51" i="3" s="1"/>
  <c r="F47" i="3"/>
  <c r="G47" i="3" s="1"/>
  <c r="F74" i="3"/>
  <c r="G74" i="3" s="1"/>
  <c r="F66" i="3"/>
  <c r="G66" i="3" s="1"/>
  <c r="I49" i="3"/>
  <c r="J49" i="3" s="1"/>
  <c r="I45" i="3"/>
  <c r="J45" i="3" s="1"/>
  <c r="I55" i="3"/>
  <c r="J55" i="3" s="1"/>
  <c r="I50" i="3"/>
  <c r="J50" i="3" s="1"/>
  <c r="I70" i="3"/>
  <c r="J70" i="3" s="1"/>
  <c r="I48" i="3"/>
  <c r="J48" i="3" s="1"/>
  <c r="I64" i="3"/>
  <c r="J64" i="3" s="1"/>
  <c r="I59" i="3"/>
  <c r="J59" i="3" s="1"/>
  <c r="F49" i="3"/>
  <c r="G49" i="3" s="1"/>
  <c r="I66" i="3"/>
  <c r="J66" i="3" s="1"/>
  <c r="F48" i="3"/>
  <c r="G48" i="3" s="1"/>
  <c r="F64" i="3"/>
  <c r="G64" i="3" s="1"/>
  <c r="I75" i="3"/>
  <c r="J75" i="3" s="1"/>
  <c r="F44" i="3"/>
  <c r="G44" i="3" s="1"/>
  <c r="I63" i="3"/>
  <c r="J63" i="3" s="1"/>
  <c r="I54" i="3"/>
  <c r="J54" i="3" s="1"/>
  <c r="I47" i="3"/>
  <c r="J47" i="3" s="1"/>
  <c r="I52" i="3"/>
  <c r="J52" i="3" s="1"/>
  <c r="I67" i="3"/>
  <c r="J67" i="3" s="1"/>
  <c r="I68" i="3"/>
  <c r="J68" i="3" s="1"/>
  <c r="F53" i="3"/>
  <c r="G53" i="3" s="1"/>
  <c r="I74" i="3"/>
  <c r="J74" i="3" s="1"/>
  <c r="F52" i="3"/>
  <c r="G52" i="3" s="1"/>
  <c r="F68" i="3"/>
  <c r="G68" i="3" s="1"/>
  <c r="I62" i="3"/>
  <c r="J62" i="3" s="1"/>
  <c r="I44" i="3"/>
  <c r="J44" i="3" s="1"/>
  <c r="F45" i="3"/>
  <c r="G45" i="3" s="1"/>
  <c r="F60" i="3"/>
  <c r="G60" i="3" s="1"/>
  <c r="I71" i="3"/>
  <c r="J71" i="3" s="1"/>
  <c r="I58" i="3"/>
  <c r="J58" i="3" s="1"/>
  <c r="I51" i="3"/>
  <c r="J51" i="3" s="1"/>
  <c r="I56" i="3"/>
  <c r="J56" i="3" s="1"/>
  <c r="I72" i="3"/>
  <c r="J72" i="3" s="1"/>
  <c r="I43" i="3"/>
  <c r="J43" i="3" s="1"/>
  <c r="F57" i="3"/>
  <c r="G57" i="3" s="1"/>
  <c r="F56" i="3"/>
  <c r="G56" i="3" s="1"/>
  <c r="F72" i="3"/>
  <c r="G72" i="3" s="1"/>
  <c r="I46" i="3"/>
  <c r="J46" i="3" s="1"/>
  <c r="I60" i="3"/>
  <c r="J60" i="3" s="1"/>
  <c r="F61" i="3"/>
  <c r="G61" i="3" s="1"/>
  <c r="F4" i="3"/>
  <c r="G4" i="3" s="1"/>
  <c r="I14" i="3"/>
  <c r="J14" i="3" s="1"/>
  <c r="F15" i="3"/>
  <c r="I6" i="3"/>
  <c r="J6" i="3" s="1"/>
  <c r="I15" i="3"/>
  <c r="J15" i="3" s="1"/>
  <c r="I7" i="3"/>
  <c r="J7" i="3" s="1"/>
  <c r="I12" i="3"/>
  <c r="J12" i="3" s="1"/>
  <c r="F6" i="3"/>
  <c r="G6" i="3" s="1"/>
  <c r="F7" i="3"/>
  <c r="G7" i="3" s="1"/>
  <c r="F12" i="3"/>
  <c r="G12" i="3" s="1"/>
  <c r="I4" i="3"/>
  <c r="J4" i="3" s="1"/>
  <c r="F14" i="3"/>
  <c r="F8" i="3"/>
  <c r="G8" i="3" s="1"/>
  <c r="I5" i="3"/>
  <c r="J5" i="3" s="1"/>
  <c r="F16" i="3"/>
  <c r="I9" i="3"/>
  <c r="J9" i="3" s="1"/>
  <c r="I17" i="3"/>
  <c r="J17" i="3" s="1"/>
  <c r="I10" i="3"/>
  <c r="J10" i="3" s="1"/>
  <c r="I26" i="3"/>
  <c r="J26" i="3" s="1"/>
  <c r="G3" i="3"/>
  <c r="F25" i="3"/>
  <c r="G25" i="3" s="1"/>
  <c r="I28" i="3"/>
  <c r="J28" i="3" s="1"/>
  <c r="I23" i="3"/>
  <c r="J23" i="3" s="1"/>
  <c r="F26" i="3"/>
  <c r="G26" i="3" s="1"/>
  <c r="I29" i="3"/>
  <c r="J29" i="3" s="1"/>
  <c r="I11" i="3"/>
  <c r="J11" i="3" s="1"/>
  <c r="F10" i="3"/>
  <c r="G10" i="3" s="1"/>
  <c r="I24" i="3"/>
  <c r="J24" i="3" s="1"/>
  <c r="F29" i="3"/>
  <c r="G29" i="3" s="1"/>
  <c r="I3" i="3"/>
  <c r="J3" i="3" s="1"/>
  <c r="F27" i="3"/>
  <c r="G27" i="3" s="1"/>
  <c r="F23" i="3"/>
  <c r="G23" i="3" s="1"/>
  <c r="F11" i="3"/>
  <c r="G11" i="3" s="1"/>
  <c r="I25" i="3"/>
  <c r="J25" i="3" s="1"/>
  <c r="I27" i="3"/>
  <c r="J27" i="3" s="1"/>
  <c r="F28" i="3"/>
  <c r="G28" i="3" s="1"/>
  <c r="F24" i="3"/>
  <c r="G24" i="3" s="1"/>
  <c r="I30" i="3"/>
  <c r="J30" i="3" s="1"/>
  <c r="I34" i="3"/>
  <c r="J34" i="3" s="1"/>
  <c r="I35" i="3"/>
  <c r="J35" i="3" s="1"/>
  <c r="F32" i="3"/>
  <c r="G32" i="3" s="1"/>
  <c r="F30" i="3"/>
  <c r="G30" i="3" s="1"/>
  <c r="F34" i="3"/>
  <c r="F35" i="3"/>
  <c r="F33" i="3"/>
  <c r="F31" i="3"/>
  <c r="G31" i="3" s="1"/>
  <c r="I33" i="3"/>
  <c r="J33" i="3" s="1"/>
  <c r="I32" i="3"/>
  <c r="J32" i="3" s="1"/>
  <c r="I31" i="3"/>
  <c r="J31" i="3" s="1"/>
  <c r="I8" i="3"/>
  <c r="J8" i="3" s="1"/>
  <c r="F5" i="3"/>
  <c r="G5" i="3" s="1"/>
  <c r="I16" i="3"/>
  <c r="J16" i="3" s="1"/>
  <c r="F9" i="3"/>
  <c r="G9" i="3" s="1"/>
  <c r="F17" i="3"/>
  <c r="G17" i="3" s="1"/>
  <c r="F13" i="3"/>
  <c r="G13" i="3" s="1"/>
  <c r="G35" i="3"/>
  <c r="G33" i="3"/>
  <c r="G34" i="3"/>
  <c r="G16" i="3"/>
  <c r="G15" i="3"/>
  <c r="G14" i="3"/>
  <c r="E19" i="3"/>
  <c r="E20" i="3"/>
  <c r="E21" i="3"/>
  <c r="E22" i="3"/>
  <c r="I19" i="3" l="1"/>
  <c r="J19" i="3" s="1"/>
  <c r="F19" i="3"/>
  <c r="F22" i="3"/>
  <c r="I22" i="3"/>
  <c r="J22" i="3" s="1"/>
  <c r="F21" i="3"/>
  <c r="I21" i="3"/>
  <c r="J21" i="3" s="1"/>
  <c r="I20" i="3"/>
  <c r="J20" i="3" s="1"/>
  <c r="F20" i="3"/>
  <c r="G22" i="3"/>
  <c r="E18" i="3"/>
  <c r="F18" i="3" l="1"/>
  <c r="I18" i="3"/>
  <c r="J18" i="3" s="1"/>
  <c r="G19" i="3"/>
  <c r="G20" i="3"/>
  <c r="G21" i="3"/>
  <c r="G18" i="3"/>
</calcChain>
</file>

<file path=xl/sharedStrings.xml><?xml version="1.0" encoding="utf-8"?>
<sst xmlns="http://schemas.openxmlformats.org/spreadsheetml/2006/main" count="262" uniqueCount="109">
  <si>
    <t>Name</t>
  </si>
  <si>
    <t>Ct</t>
  </si>
  <si>
    <t>delta CT</t>
  </si>
  <si>
    <t>(-ΔΔCt)</t>
  </si>
  <si>
    <t>2^(-ΔΔCt)</t>
  </si>
  <si>
    <t>sham</t>
    <phoneticPr fontId="18" type="noConversion"/>
  </si>
  <si>
    <t>T+VE</t>
    <phoneticPr fontId="18" type="noConversion"/>
  </si>
  <si>
    <t>NO.</t>
    <phoneticPr fontId="18" type="noConversion"/>
  </si>
  <si>
    <t>T24ve5h-11</t>
    <phoneticPr fontId="18" type="noConversion"/>
  </si>
  <si>
    <t>T24ve5h-12</t>
    <phoneticPr fontId="18" type="noConversion"/>
  </si>
  <si>
    <t>T24ve5h-13</t>
  </si>
  <si>
    <t>T24ve5h-14</t>
  </si>
  <si>
    <t>T24ve5h-15</t>
  </si>
  <si>
    <t>T24ve5h-16</t>
  </si>
  <si>
    <t>sh24-6</t>
    <phoneticPr fontId="21" type="noConversion"/>
  </si>
  <si>
    <t>sh24-7</t>
    <phoneticPr fontId="18" type="noConversion"/>
  </si>
  <si>
    <t>sh24-8</t>
  </si>
  <si>
    <t>sh24-9</t>
  </si>
  <si>
    <t>T24DP5h-1</t>
    <phoneticPr fontId="18" type="noConversion"/>
  </si>
  <si>
    <t>T24DP5h-2</t>
    <phoneticPr fontId="18" type="noConversion"/>
  </si>
  <si>
    <t>T24DP5h-3</t>
  </si>
  <si>
    <t>T24DP5h-4</t>
  </si>
  <si>
    <t>T24DP5h-5</t>
  </si>
  <si>
    <t>sh24DP5h-1</t>
    <phoneticPr fontId="18" type="noConversion"/>
  </si>
  <si>
    <t>sh24DP5h-2</t>
    <phoneticPr fontId="18" type="noConversion"/>
  </si>
  <si>
    <t>sh24DP5h-4</t>
  </si>
  <si>
    <t>sh24DP5h-5</t>
  </si>
  <si>
    <t>T24P5h5-7</t>
    <phoneticPr fontId="21" type="noConversion"/>
  </si>
  <si>
    <t>T24P5h5-8</t>
  </si>
  <si>
    <t>T24P5h5-9</t>
  </si>
  <si>
    <t>sham+DP</t>
    <phoneticPr fontId="18" type="noConversion"/>
  </si>
  <si>
    <t>T+DP</t>
    <phoneticPr fontId="18" type="noConversion"/>
  </si>
  <si>
    <t>T+Pom</t>
    <phoneticPr fontId="18" type="noConversion"/>
  </si>
  <si>
    <t>One Way Analysis of Variance</t>
  </si>
  <si>
    <t>Normality Test:</t>
  </si>
  <si>
    <t>Passed</t>
  </si>
  <si>
    <t>Equal Variance Test:</t>
  </si>
  <si>
    <t xml:space="preserve">Group Name </t>
  </si>
  <si>
    <t xml:space="preserve">N </t>
  </si>
  <si>
    <t>Missing</t>
  </si>
  <si>
    <t>Mean</t>
  </si>
  <si>
    <t>Std Dev</t>
  </si>
  <si>
    <t>SEM</t>
  </si>
  <si>
    <t>Col 2</t>
  </si>
  <si>
    <t>Col 3</t>
  </si>
  <si>
    <t>Col 5</t>
  </si>
  <si>
    <t>Source of Variation</t>
  </si>
  <si>
    <t xml:space="preserve"> DF </t>
  </si>
  <si>
    <t xml:space="preserve"> SS </t>
  </si>
  <si>
    <t xml:space="preserve"> MS </t>
  </si>
  <si>
    <t xml:space="preserve">  F </t>
  </si>
  <si>
    <t xml:space="preserve">  P </t>
  </si>
  <si>
    <t>Between Groups</t>
  </si>
  <si>
    <t>Residual</t>
  </si>
  <si>
    <t>Total</t>
  </si>
  <si>
    <t>All Pairwise Multiple Comparison Procedures (Tukey Test):</t>
  </si>
  <si>
    <t xml:space="preserve">Comparisons for factor: </t>
  </si>
  <si>
    <t>Comparison</t>
  </si>
  <si>
    <t>Diff of Means</t>
  </si>
  <si>
    <t>p</t>
  </si>
  <si>
    <t>q</t>
  </si>
  <si>
    <t>P</t>
  </si>
  <si>
    <t>P&lt;0.050</t>
  </si>
  <si>
    <t>Yes</t>
  </si>
  <si>
    <t>No</t>
  </si>
  <si>
    <t>Col 4</t>
  </si>
  <si>
    <t>sham</t>
  </si>
  <si>
    <t>sham+DP</t>
  </si>
  <si>
    <t>T+VE</t>
  </si>
  <si>
    <t>T+DP</t>
  </si>
  <si>
    <t>T24Ve5h-2</t>
  </si>
  <si>
    <t>T24Ve5h-3</t>
  </si>
  <si>
    <t>T24Ve5h-4</t>
  </si>
  <si>
    <t>T24Ve5h-5</t>
  </si>
  <si>
    <t>T24Ve5h-6</t>
  </si>
  <si>
    <t>T24P5h5-5</t>
  </si>
  <si>
    <t>T24P5h-3</t>
  </si>
  <si>
    <t>T24P5h-4</t>
  </si>
  <si>
    <t>T+Pom</t>
  </si>
  <si>
    <t>&lt;0.001</t>
  </si>
  <si>
    <t>The differences in the mean values among the treatment groups are greater than would be expected by chance; there is a statistically significant difference  (P = &lt;0.001).</t>
  </si>
  <si>
    <t>sh24-3</t>
  </si>
  <si>
    <t>sh24DP5h-3</t>
  </si>
  <si>
    <t>T24P5h5-6</t>
  </si>
  <si>
    <t>Col 6</t>
  </si>
  <si>
    <t>Col 3 vs. Col 6</t>
  </si>
  <si>
    <t>Col 2 vs. Col 6</t>
  </si>
  <si>
    <t>LC3</t>
    <phoneticPr fontId="18" type="noConversion"/>
  </si>
  <si>
    <t>Caspase-3</t>
  </si>
  <si>
    <t>Caspase-3</t>
    <phoneticPr fontId="18" type="noConversion"/>
  </si>
  <si>
    <t>actin-Ct</t>
    <phoneticPr fontId="18" type="noConversion"/>
  </si>
  <si>
    <t>actin-Ct</t>
    <phoneticPr fontId="18" type="noConversion"/>
  </si>
  <si>
    <t>Power of performed test with alpha = 0.050: 0.997</t>
  </si>
  <si>
    <t>Col 4 vs. Col 6</t>
  </si>
  <si>
    <t>Col 4 vs. Col 3</t>
  </si>
  <si>
    <t>Col 4 vs. Col 2</t>
  </si>
  <si>
    <t>Col 4 vs. Col 5</t>
  </si>
  <si>
    <t>Col 5 vs. Col 6</t>
  </si>
  <si>
    <t>Col 5 vs. Col 3</t>
  </si>
  <si>
    <t>Do Not Test</t>
  </si>
  <si>
    <t>Col 5 vs. Col 2</t>
  </si>
  <si>
    <t>Col 2 vs. Col 3</t>
  </si>
  <si>
    <t>A result of "Do Not Test" occurs for a comparison when no significant difference is found between two means that enclose that comparison.  For example, if you had four means sorted in order, and found no difference between means 4 vs. 2, then you would not test 4 vs. 3 and 3 vs. 2, but still test 4 vs. 1 and 3 vs. 1 (4 vs. 3 and 3 vs. 2 are enclosed by 4 vs. 2: 4 3 2 1).  Note that not testing the enclosed means is a procedural rule, and a result of Do Not Test should be treated as if there is no significant difference between the means, even though one may appear to exist.</t>
  </si>
  <si>
    <t>星期二, 四月 03, 2018, 下午 04:09:41</t>
  </si>
  <si>
    <t>Data source: Data 1 in 20180330 Caspase-3</t>
  </si>
  <si>
    <t>(P = 0.087)</t>
  </si>
  <si>
    <t>(P = 0.355)</t>
  </si>
  <si>
    <t>T+Veh v.s. sham</t>
    <phoneticPr fontId="18" type="noConversion"/>
  </si>
  <si>
    <t>T+Veh v.s. sham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</si>
</sst>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23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Calibri"/>
      <family val="2"/>
      <charset val="136"/>
      <scheme val="minor"/>
    </font>
    <font>
      <b/>
      <sz val="13"/>
      <color theme="3"/>
      <name val="Calibri"/>
      <family val="2"/>
      <charset val="136"/>
      <scheme val="minor"/>
    </font>
    <font>
      <b/>
      <sz val="11"/>
      <color theme="3"/>
      <name val="Calibri"/>
      <family val="2"/>
      <charset val="136"/>
      <scheme val="minor"/>
    </font>
    <font>
      <sz val="12"/>
      <color rgb="FF006100"/>
      <name val="Calibri"/>
      <family val="2"/>
      <charset val="136"/>
      <scheme val="minor"/>
    </font>
    <font>
      <sz val="12"/>
      <color rgb="FF9C0006"/>
      <name val="Calibri"/>
      <family val="2"/>
      <charset val="136"/>
      <scheme val="minor"/>
    </font>
    <font>
      <sz val="12"/>
      <color rgb="FF9C6500"/>
      <name val="Calibri"/>
      <family val="2"/>
      <charset val="136"/>
      <scheme val="minor"/>
    </font>
    <font>
      <sz val="12"/>
      <color rgb="FF3F3F76"/>
      <name val="Calibri"/>
      <family val="2"/>
      <charset val="136"/>
      <scheme val="minor"/>
    </font>
    <font>
      <b/>
      <sz val="12"/>
      <color rgb="FF3F3F3F"/>
      <name val="Calibri"/>
      <family val="2"/>
      <charset val="136"/>
      <scheme val="minor"/>
    </font>
    <font>
      <b/>
      <sz val="12"/>
      <color rgb="FFFA7D00"/>
      <name val="Calibri"/>
      <family val="2"/>
      <charset val="136"/>
      <scheme val="minor"/>
    </font>
    <font>
      <sz val="12"/>
      <color rgb="FFFA7D00"/>
      <name val="Calibri"/>
      <family val="2"/>
      <charset val="136"/>
      <scheme val="minor"/>
    </font>
    <font>
      <b/>
      <sz val="12"/>
      <color theme="0"/>
      <name val="Calibri"/>
      <family val="2"/>
      <charset val="136"/>
      <scheme val="minor"/>
    </font>
    <font>
      <sz val="12"/>
      <color rgb="FFFF0000"/>
      <name val="Calibri"/>
      <family val="2"/>
      <charset val="136"/>
      <scheme val="minor"/>
    </font>
    <font>
      <i/>
      <sz val="12"/>
      <color rgb="FF7F7F7F"/>
      <name val="Calibri"/>
      <family val="2"/>
      <charset val="136"/>
      <scheme val="minor"/>
    </font>
    <font>
      <b/>
      <sz val="12"/>
      <color theme="1"/>
      <name val="Calibri"/>
      <family val="2"/>
      <charset val="136"/>
      <scheme val="minor"/>
    </font>
    <font>
      <sz val="12"/>
      <color theme="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2"/>
      <color theme="1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9"/>
      <name val="新細明體"/>
      <family val="1"/>
      <charset val="136"/>
    </font>
    <font>
      <sz val="18"/>
      <color theme="3"/>
      <name val="Cambria"/>
      <family val="2"/>
      <charset val="136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9" fillId="0" borderId="0" xfId="42">
      <alignment vertical="center"/>
    </xf>
    <xf numFmtId="164" fontId="19" fillId="0" borderId="0" xfId="42" applyNumberFormat="1">
      <alignment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0" fillId="0" borderId="0" xfId="0">
      <alignment vertical="center"/>
    </xf>
    <xf numFmtId="0" fontId="0" fillId="0" borderId="0" xfId="43" applyFont="1" applyBorder="1" applyAlignment="1">
      <alignment horizontal="center" vertical="center"/>
    </xf>
    <xf numFmtId="0" fontId="0" fillId="0" borderId="0" xfId="43" applyFont="1" applyFill="1" applyBorder="1" applyAlignment="1">
      <alignment horizontal="center" vertical="center"/>
    </xf>
    <xf numFmtId="0" fontId="7" fillId="3" borderId="0" xfId="7">
      <alignment vertical="center"/>
    </xf>
    <xf numFmtId="0" fontId="0" fillId="0" borderId="0" xfId="0">
      <alignment vertical="center"/>
    </xf>
    <xf numFmtId="0" fontId="19" fillId="0" borderId="0" xfId="43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4" borderId="0" xfId="8" applyAlignment="1">
      <alignment horizontal="center" vertical="center"/>
    </xf>
    <xf numFmtId="0" fontId="8" fillId="4" borderId="0" xfId="8">
      <alignment vertical="center"/>
    </xf>
    <xf numFmtId="0" fontId="8" fillId="4" borderId="0" xfId="8" applyBorder="1" applyAlignment="1">
      <alignment horizontal="center" vertical="center"/>
    </xf>
    <xf numFmtId="0" fontId="6" fillId="2" borderId="0" xfId="6" applyBorder="1" applyAlignment="1">
      <alignment horizontal="center" vertical="center"/>
    </xf>
    <xf numFmtId="0" fontId="6" fillId="2" borderId="0" xfId="6">
      <alignment vertical="center"/>
    </xf>
    <xf numFmtId="0" fontId="1" fillId="14" borderId="0" xfId="23" applyBorder="1" applyAlignment="1">
      <alignment horizontal="center" vertical="center"/>
    </xf>
    <xf numFmtId="0" fontId="1" fillId="14" borderId="0" xfId="23" applyAlignment="1">
      <alignment horizontal="center" vertical="center"/>
    </xf>
    <xf numFmtId="0" fontId="1" fillId="14" borderId="0" xfId="23">
      <alignment vertical="center"/>
    </xf>
    <xf numFmtId="0" fontId="1" fillId="18" borderId="0" xfId="27" applyBorder="1" applyAlignment="1">
      <alignment horizontal="center" vertical="center"/>
    </xf>
    <xf numFmtId="0" fontId="1" fillId="18" borderId="0" xfId="27" applyAlignment="1">
      <alignment horizontal="center" vertical="center"/>
    </xf>
    <xf numFmtId="0" fontId="1" fillId="18" borderId="0" xfId="27">
      <alignment vertical="center"/>
    </xf>
    <xf numFmtId="0" fontId="1" fillId="18" borderId="10" xfId="27" applyBorder="1" applyAlignment="1">
      <alignment horizontal="center" vertical="center"/>
    </xf>
    <xf numFmtId="0" fontId="1" fillId="26" borderId="0" xfId="35" applyBorder="1" applyAlignment="1">
      <alignment horizontal="center" vertical="center"/>
    </xf>
    <xf numFmtId="0" fontId="1" fillId="26" borderId="0" xfId="35">
      <alignment vertical="center"/>
    </xf>
    <xf numFmtId="0" fontId="0" fillId="33" borderId="0" xfId="0" applyFill="1">
      <alignment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  <cellStyle name="一般 2" xfId="42" xr:uid="{00000000-0005-0000-0000-000013000000}"/>
    <cellStyle name="一般 4" xfId="43" xr:uid="{00000000-0005-0000-0000-000014000000}"/>
    <cellStyle name="標題 5" xfId="44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23</xdr:row>
          <xdr:rowOff>139700</xdr:rowOff>
        </xdr:from>
        <xdr:to>
          <xdr:col>18</xdr:col>
          <xdr:colOff>254000</xdr:colOff>
          <xdr:row>47</xdr:row>
          <xdr:rowOff>114300</xdr:rowOff>
        </xdr:to>
        <xdr:sp macro="" textlink="">
          <xdr:nvSpPr>
            <xdr:cNvPr id="7172" name="Object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23</xdr:row>
          <xdr:rowOff>139700</xdr:rowOff>
        </xdr:from>
        <xdr:to>
          <xdr:col>18</xdr:col>
          <xdr:colOff>254000</xdr:colOff>
          <xdr:row>47</xdr:row>
          <xdr:rowOff>114300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5"/>
  <sheetViews>
    <sheetView topLeftCell="A34" workbookViewId="0">
      <selection activeCell="J43" sqref="J43"/>
    </sheetView>
  </sheetViews>
  <sheetFormatPr baseColWidth="10" defaultColWidth="9" defaultRowHeight="16"/>
  <cols>
    <col min="1" max="1" width="10.5" style="9" bestFit="1" customWidth="1"/>
    <col min="2" max="2" width="26.6640625" style="12" customWidth="1"/>
    <col min="3" max="10" width="9" style="5"/>
    <col min="11" max="11" width="11.6640625" style="5" customWidth="1"/>
    <col min="12" max="12" width="9" style="5"/>
    <col min="13" max="13" width="9" style="9"/>
    <col min="14" max="14" width="9" style="5"/>
    <col min="15" max="15" width="9" style="9"/>
    <col min="16" max="16384" width="9" style="5"/>
  </cols>
  <sheetData>
    <row r="1" spans="1:16" s="9" customFormat="1">
      <c r="A1" s="9" t="s">
        <v>87</v>
      </c>
      <c r="B1" s="9" t="s">
        <v>87</v>
      </c>
      <c r="C1" s="9" t="s">
        <v>87</v>
      </c>
    </row>
    <row r="2" spans="1:16">
      <c r="A2" s="9" t="s">
        <v>7</v>
      </c>
      <c r="B2" s="12" t="s">
        <v>0</v>
      </c>
      <c r="C2" s="5" t="s">
        <v>1</v>
      </c>
      <c r="D2" s="1" t="s">
        <v>90</v>
      </c>
      <c r="E2" s="1" t="s">
        <v>2</v>
      </c>
      <c r="F2" s="2" t="s">
        <v>3</v>
      </c>
      <c r="G2" s="1" t="s">
        <v>4</v>
      </c>
      <c r="K2" s="9" t="s">
        <v>87</v>
      </c>
      <c r="L2" s="9" t="s">
        <v>5</v>
      </c>
      <c r="M2" s="9" t="s">
        <v>30</v>
      </c>
      <c r="N2" s="9" t="s">
        <v>6</v>
      </c>
      <c r="O2" s="9" t="s">
        <v>32</v>
      </c>
      <c r="P2" s="9" t="s">
        <v>31</v>
      </c>
    </row>
    <row r="3" spans="1:16" s="9" customFormat="1">
      <c r="A3" s="13">
        <v>17</v>
      </c>
      <c r="B3" s="13" t="s">
        <v>81</v>
      </c>
      <c r="C3" s="14">
        <v>21.14</v>
      </c>
      <c r="D3" s="14">
        <v>18.93</v>
      </c>
      <c r="E3" s="14">
        <f>C3-D3</f>
        <v>2.2100000000000009</v>
      </c>
      <c r="F3" s="14">
        <f>-(E3-$H$3)</f>
        <v>0.99799999999999889</v>
      </c>
      <c r="G3" s="14">
        <f>POWER(2,F3)</f>
        <v>1.9972293322020562</v>
      </c>
      <c r="H3" s="14">
        <f>AVERAGE(E3:E7)</f>
        <v>3.2079999999999997</v>
      </c>
      <c r="I3" s="14">
        <f>-(E3-$H$3)</f>
        <v>0.99799999999999889</v>
      </c>
      <c r="J3" s="14">
        <f>POWER(2,I3)</f>
        <v>1.9972293322020562</v>
      </c>
      <c r="L3" s="9">
        <v>1.9972293322020562</v>
      </c>
      <c r="M3" s="9">
        <v>0.55018930468306837</v>
      </c>
      <c r="N3" s="9">
        <v>0.93174042930477374</v>
      </c>
      <c r="O3" s="9">
        <v>1.0195976829981905</v>
      </c>
      <c r="P3" s="9">
        <v>0.50627740367524654</v>
      </c>
    </row>
    <row r="4" spans="1:16">
      <c r="A4" s="15">
        <v>137</v>
      </c>
      <c r="B4" s="15" t="s">
        <v>14</v>
      </c>
      <c r="C4" s="14">
        <v>19.37</v>
      </c>
      <c r="D4" s="14">
        <v>16.07</v>
      </c>
      <c r="E4" s="14">
        <f t="shared" ref="E4:E8" si="0">C4-D4</f>
        <v>3.3000000000000007</v>
      </c>
      <c r="F4" s="14">
        <f>-(E4-$H$3)</f>
        <v>-9.200000000000097E-2</v>
      </c>
      <c r="G4" s="14">
        <f>POWER(2,F4)</f>
        <v>0.9382211965006706</v>
      </c>
      <c r="H4" s="14"/>
      <c r="I4" s="14">
        <f>-(E4-$H$3)</f>
        <v>-9.200000000000097E-2</v>
      </c>
      <c r="J4" s="14">
        <f>POWER(2,I4)</f>
        <v>0.9382211965006706</v>
      </c>
      <c r="K4" s="9"/>
      <c r="L4" s="9">
        <v>0.9382211965006706</v>
      </c>
      <c r="M4" s="9">
        <v>0.71103870529363578</v>
      </c>
      <c r="N4" s="9">
        <v>1.8378257669580971</v>
      </c>
      <c r="O4" s="9">
        <v>0.44380566863474863</v>
      </c>
      <c r="P4" s="9">
        <v>0.28877144613839639</v>
      </c>
    </row>
    <row r="5" spans="1:16">
      <c r="A5" s="15">
        <v>138</v>
      </c>
      <c r="B5" s="15" t="s">
        <v>15</v>
      </c>
      <c r="C5" s="14">
        <v>20.27</v>
      </c>
      <c r="D5" s="14">
        <v>17.170000000000002</v>
      </c>
      <c r="E5" s="14">
        <f t="shared" si="0"/>
        <v>3.0999999999999979</v>
      </c>
      <c r="F5" s="14">
        <f>-(E5-$H$3)</f>
        <v>0.10800000000000187</v>
      </c>
      <c r="G5" s="14">
        <f t="shared" ref="G5:G17" si="1">POWER(2,F5)</f>
        <v>1.0777331450436722</v>
      </c>
      <c r="H5" s="14"/>
      <c r="I5" s="14">
        <f>-(E5-$H$3)</f>
        <v>0.10800000000000187</v>
      </c>
      <c r="J5" s="14">
        <f t="shared" ref="J5:J35" si="2">POWER(2,I5)</f>
        <v>1.0777331450436722</v>
      </c>
      <c r="K5" s="9"/>
      <c r="L5" s="9">
        <v>1.0777331450436722</v>
      </c>
      <c r="M5" s="9">
        <v>1.2995390624554379</v>
      </c>
      <c r="N5" s="9">
        <v>0.92530442803785184</v>
      </c>
      <c r="O5" s="9">
        <v>1.281647924160193</v>
      </c>
      <c r="P5" s="9">
        <v>0.65428903572750641</v>
      </c>
    </row>
    <row r="6" spans="1:16">
      <c r="A6" s="15">
        <v>139</v>
      </c>
      <c r="B6" s="15" t="s">
        <v>16</v>
      </c>
      <c r="C6" s="14">
        <v>19.690000000000001</v>
      </c>
      <c r="D6" s="14">
        <v>16.079999999999998</v>
      </c>
      <c r="E6" s="14">
        <f t="shared" si="0"/>
        <v>3.610000000000003</v>
      </c>
      <c r="F6" s="14">
        <f t="shared" ref="F6:F35" si="3">-(E6-$H$3)</f>
        <v>-0.40200000000000324</v>
      </c>
      <c r="G6" s="14">
        <f>POWER(2,F6)</f>
        <v>0.75680839648478793</v>
      </c>
      <c r="H6" s="14"/>
      <c r="I6" s="14">
        <f t="shared" ref="I6:I35" si="4">-(E6-$H$3)</f>
        <v>-0.40200000000000324</v>
      </c>
      <c r="J6" s="14">
        <f t="shared" si="2"/>
        <v>0.75680839648478793</v>
      </c>
      <c r="K6" s="9"/>
      <c r="L6" s="9">
        <v>0.75680839648478793</v>
      </c>
      <c r="M6" s="9">
        <v>0.78349718694934134</v>
      </c>
      <c r="N6" s="9">
        <v>1.1234999030316455</v>
      </c>
      <c r="O6" s="9">
        <v>1.2995390624554413</v>
      </c>
      <c r="P6" s="9">
        <v>0.59790989838806152</v>
      </c>
    </row>
    <row r="7" spans="1:16">
      <c r="A7" s="15">
        <v>140</v>
      </c>
      <c r="B7" s="15" t="s">
        <v>17</v>
      </c>
      <c r="C7" s="14">
        <v>19.559999999999999</v>
      </c>
      <c r="D7" s="14">
        <v>15.74</v>
      </c>
      <c r="E7" s="14">
        <f t="shared" si="0"/>
        <v>3.8199999999999985</v>
      </c>
      <c r="F7" s="14">
        <f t="shared" si="3"/>
        <v>-0.61199999999999877</v>
      </c>
      <c r="G7" s="14">
        <f t="shared" si="1"/>
        <v>0.65428903572750574</v>
      </c>
      <c r="H7" s="14"/>
      <c r="I7" s="14">
        <f t="shared" si="4"/>
        <v>-0.61199999999999877</v>
      </c>
      <c r="J7" s="14">
        <f t="shared" si="2"/>
        <v>0.65428903572750574</v>
      </c>
      <c r="K7" s="9"/>
      <c r="L7" s="9">
        <v>0.65428903572750574</v>
      </c>
      <c r="M7" s="9">
        <v>0.88761133726949826</v>
      </c>
      <c r="N7" s="9">
        <v>0.61047325633456628</v>
      </c>
      <c r="O7" s="9">
        <v>0.63639746763797156</v>
      </c>
      <c r="P7" s="9">
        <v>0.41986574647207037</v>
      </c>
    </row>
    <row r="8" spans="1:16">
      <c r="A8" s="16">
        <v>146</v>
      </c>
      <c r="B8" s="16" t="s">
        <v>23</v>
      </c>
      <c r="C8" s="17">
        <v>19.93</v>
      </c>
      <c r="D8" s="17">
        <v>15.86</v>
      </c>
      <c r="E8" s="17">
        <f t="shared" si="0"/>
        <v>4.07</v>
      </c>
      <c r="F8" s="17">
        <f t="shared" si="3"/>
        <v>-0.86200000000000054</v>
      </c>
      <c r="G8" s="17">
        <f t="shared" si="1"/>
        <v>0.55018930468306837</v>
      </c>
      <c r="H8" s="17"/>
      <c r="I8" s="17">
        <f t="shared" si="4"/>
        <v>-0.86200000000000054</v>
      </c>
      <c r="J8" s="17">
        <f t="shared" si="2"/>
        <v>0.55018930468306837</v>
      </c>
      <c r="K8" s="9"/>
      <c r="L8" s="9"/>
      <c r="N8" s="9">
        <v>0.4407400789535848</v>
      </c>
      <c r="O8" s="9">
        <v>0.58156002077392455</v>
      </c>
      <c r="P8" s="9"/>
    </row>
    <row r="9" spans="1:16">
      <c r="A9" s="16">
        <v>147</v>
      </c>
      <c r="B9" s="16" t="s">
        <v>24</v>
      </c>
      <c r="C9" s="17">
        <v>19.760000000000002</v>
      </c>
      <c r="D9" s="17">
        <v>16.059999999999999</v>
      </c>
      <c r="E9" s="17">
        <f t="shared" ref="E9:E17" si="5">C9-D9</f>
        <v>3.7000000000000028</v>
      </c>
      <c r="F9" s="17">
        <f t="shared" si="3"/>
        <v>-0.4920000000000031</v>
      </c>
      <c r="G9" s="17">
        <f t="shared" si="1"/>
        <v>0.71103870529363578</v>
      </c>
      <c r="H9" s="17"/>
      <c r="I9" s="17">
        <f t="shared" si="4"/>
        <v>-0.4920000000000031</v>
      </c>
      <c r="J9" s="17">
        <f t="shared" si="2"/>
        <v>0.71103870529363578</v>
      </c>
      <c r="K9" s="9"/>
      <c r="L9" s="9"/>
      <c r="N9" s="9">
        <v>0.52413123775846404</v>
      </c>
      <c r="O9" s="9">
        <v>0.61047325633456628</v>
      </c>
      <c r="P9" s="9"/>
    </row>
    <row r="10" spans="1:16" s="9" customFormat="1">
      <c r="A10" s="16">
        <v>148</v>
      </c>
      <c r="B10" s="16" t="s">
        <v>82</v>
      </c>
      <c r="C10" s="17">
        <v>20.170000000000002</v>
      </c>
      <c r="D10" s="17">
        <v>17.34</v>
      </c>
      <c r="E10" s="17">
        <f t="shared" si="5"/>
        <v>2.8300000000000018</v>
      </c>
      <c r="F10" s="17">
        <f t="shared" si="3"/>
        <v>0.37799999999999789</v>
      </c>
      <c r="G10" s="17">
        <f t="shared" si="1"/>
        <v>1.2995390624554379</v>
      </c>
      <c r="H10" s="17"/>
      <c r="I10" s="17">
        <f t="shared" si="4"/>
        <v>0.37799999999999789</v>
      </c>
      <c r="J10" s="17">
        <f t="shared" si="2"/>
        <v>1.2995390624554379</v>
      </c>
      <c r="N10" s="9">
        <v>0.50278029019923431</v>
      </c>
    </row>
    <row r="11" spans="1:16">
      <c r="A11" s="16">
        <v>149</v>
      </c>
      <c r="B11" s="16" t="s">
        <v>25</v>
      </c>
      <c r="C11" s="17">
        <v>20.309999999999999</v>
      </c>
      <c r="D11" s="17">
        <v>16.75</v>
      </c>
      <c r="E11" s="17">
        <f t="shared" si="5"/>
        <v>3.5599999999999987</v>
      </c>
      <c r="F11" s="17">
        <f t="shared" si="3"/>
        <v>-0.35199999999999898</v>
      </c>
      <c r="G11" s="17">
        <f t="shared" si="1"/>
        <v>0.78349718694934134</v>
      </c>
      <c r="H11" s="17"/>
      <c r="I11" s="17">
        <f t="shared" si="4"/>
        <v>-0.35199999999999898</v>
      </c>
      <c r="J11" s="17">
        <f t="shared" si="2"/>
        <v>0.78349718694934134</v>
      </c>
      <c r="K11" s="9"/>
      <c r="L11" s="9"/>
      <c r="N11" s="9">
        <v>0.53144783717927679</v>
      </c>
      <c r="P11" s="9"/>
    </row>
    <row r="12" spans="1:16">
      <c r="A12" s="16">
        <v>150</v>
      </c>
      <c r="B12" s="16" t="s">
        <v>26</v>
      </c>
      <c r="C12" s="17">
        <v>19.579999999999998</v>
      </c>
      <c r="D12" s="17">
        <v>16.2</v>
      </c>
      <c r="E12" s="17">
        <f t="shared" si="5"/>
        <v>3.379999999999999</v>
      </c>
      <c r="F12" s="17">
        <f t="shared" si="3"/>
        <v>-0.17199999999999926</v>
      </c>
      <c r="G12" s="17">
        <f t="shared" si="1"/>
        <v>0.88761133726949826</v>
      </c>
      <c r="H12" s="17"/>
      <c r="I12" s="17">
        <f t="shared" si="4"/>
        <v>-0.17199999999999926</v>
      </c>
      <c r="J12" s="17">
        <f t="shared" si="2"/>
        <v>0.88761133726949826</v>
      </c>
      <c r="L12" s="9"/>
      <c r="N12" s="9">
        <v>0.34579765725274114</v>
      </c>
      <c r="P12" s="9"/>
    </row>
    <row r="13" spans="1:16">
      <c r="A13" s="18">
        <v>5</v>
      </c>
      <c r="B13" s="19" t="s">
        <v>70</v>
      </c>
      <c r="C13" s="20">
        <v>19.98</v>
      </c>
      <c r="D13" s="20">
        <v>16.670000000000002</v>
      </c>
      <c r="E13" s="20">
        <f t="shared" si="5"/>
        <v>3.3099999999999987</v>
      </c>
      <c r="F13" s="20">
        <f t="shared" si="3"/>
        <v>-0.10199999999999898</v>
      </c>
      <c r="G13" s="20">
        <f t="shared" si="1"/>
        <v>0.93174042930477374</v>
      </c>
      <c r="H13" s="20"/>
      <c r="I13" s="20">
        <f t="shared" si="4"/>
        <v>-0.10199999999999898</v>
      </c>
      <c r="J13" s="20">
        <f t="shared" si="2"/>
        <v>0.93174042930477374</v>
      </c>
      <c r="L13" s="9"/>
      <c r="N13" s="9">
        <v>0.38368652400022163</v>
      </c>
      <c r="P13" s="9"/>
    </row>
    <row r="14" spans="1:16">
      <c r="A14" s="18">
        <v>6</v>
      </c>
      <c r="B14" s="19" t="s">
        <v>71</v>
      </c>
      <c r="C14" s="20">
        <v>19.82</v>
      </c>
      <c r="D14" s="20">
        <v>17.489999999999998</v>
      </c>
      <c r="E14" s="20">
        <f t="shared" si="5"/>
        <v>2.3300000000000018</v>
      </c>
      <c r="F14" s="20">
        <f t="shared" si="3"/>
        <v>0.87799999999999789</v>
      </c>
      <c r="G14" s="20">
        <f t="shared" si="1"/>
        <v>1.8378257669580971</v>
      </c>
      <c r="H14" s="20"/>
      <c r="I14" s="20">
        <f t="shared" si="4"/>
        <v>0.87799999999999789</v>
      </c>
      <c r="J14" s="20">
        <f t="shared" si="2"/>
        <v>1.8378257669580971</v>
      </c>
      <c r="L14" s="9"/>
      <c r="N14" s="9"/>
      <c r="P14" s="9"/>
    </row>
    <row r="15" spans="1:16">
      <c r="A15" s="18">
        <v>7</v>
      </c>
      <c r="B15" s="19" t="s">
        <v>72</v>
      </c>
      <c r="C15" s="20">
        <v>20.72</v>
      </c>
      <c r="D15" s="20">
        <v>17.399999999999999</v>
      </c>
      <c r="E15" s="20">
        <f t="shared" si="5"/>
        <v>3.3200000000000003</v>
      </c>
      <c r="F15" s="20">
        <f t="shared" si="3"/>
        <v>-0.11200000000000054</v>
      </c>
      <c r="G15" s="20">
        <f t="shared" si="1"/>
        <v>0.92530442803785184</v>
      </c>
      <c r="H15" s="20"/>
      <c r="I15" s="20">
        <f t="shared" si="4"/>
        <v>-0.11200000000000054</v>
      </c>
      <c r="J15" s="20">
        <f t="shared" si="2"/>
        <v>0.92530442803785184</v>
      </c>
      <c r="L15" s="9"/>
      <c r="N15" s="9"/>
      <c r="P15" s="9"/>
    </row>
    <row r="16" spans="1:16">
      <c r="A16" s="18">
        <v>12</v>
      </c>
      <c r="B16" s="19" t="s">
        <v>73</v>
      </c>
      <c r="C16" s="20">
        <v>19.579999999999998</v>
      </c>
      <c r="D16" s="20">
        <v>16.54</v>
      </c>
      <c r="E16" s="20">
        <f t="shared" si="5"/>
        <v>3.0399999999999991</v>
      </c>
      <c r="F16" s="20">
        <f t="shared" si="3"/>
        <v>0.16800000000000059</v>
      </c>
      <c r="G16" s="20">
        <f t="shared" si="1"/>
        <v>1.1234999030316455</v>
      </c>
      <c r="H16" s="20"/>
      <c r="I16" s="20">
        <f t="shared" si="4"/>
        <v>0.16800000000000059</v>
      </c>
      <c r="J16" s="20">
        <f t="shared" si="2"/>
        <v>1.1234999030316455</v>
      </c>
      <c r="L16" s="9"/>
      <c r="N16" s="9"/>
      <c r="P16" s="9"/>
    </row>
    <row r="17" spans="1:17">
      <c r="A17" s="18">
        <v>19</v>
      </c>
      <c r="B17" s="19" t="s">
        <v>74</v>
      </c>
      <c r="C17" s="20">
        <v>19.87</v>
      </c>
      <c r="D17" s="20">
        <v>15.95</v>
      </c>
      <c r="E17" s="20">
        <f t="shared" si="5"/>
        <v>3.9200000000000017</v>
      </c>
      <c r="F17" s="20">
        <f t="shared" si="3"/>
        <v>-0.71200000000000196</v>
      </c>
      <c r="G17" s="20">
        <f t="shared" si="1"/>
        <v>0.61047325633456628</v>
      </c>
      <c r="H17" s="20"/>
      <c r="I17" s="20">
        <f t="shared" si="4"/>
        <v>-0.71200000000000196</v>
      </c>
      <c r="J17" s="20">
        <f t="shared" si="2"/>
        <v>0.61047325633456628</v>
      </c>
      <c r="K17" s="9"/>
      <c r="L17" s="9"/>
      <c r="N17" s="9"/>
      <c r="P17" s="9"/>
    </row>
    <row r="18" spans="1:17">
      <c r="A18" s="18">
        <v>131</v>
      </c>
      <c r="B18" s="18" t="s">
        <v>8</v>
      </c>
      <c r="C18" s="20">
        <v>19.73</v>
      </c>
      <c r="D18" s="20">
        <v>15.34</v>
      </c>
      <c r="E18" s="20">
        <f t="shared" ref="E18:E35" si="6">C18-D18</f>
        <v>4.3900000000000006</v>
      </c>
      <c r="F18" s="20">
        <f t="shared" si="3"/>
        <v>-1.1820000000000008</v>
      </c>
      <c r="G18" s="20">
        <f t="shared" ref="G18:G35" si="7">POWER(2,F18)</f>
        <v>0.4407400789535848</v>
      </c>
      <c r="H18" s="20"/>
      <c r="I18" s="20">
        <f t="shared" si="4"/>
        <v>-1.1820000000000008</v>
      </c>
      <c r="J18" s="20">
        <f t="shared" si="2"/>
        <v>0.4407400789535848</v>
      </c>
      <c r="K18" s="9" t="s">
        <v>87</v>
      </c>
      <c r="L18" s="9" t="s">
        <v>5</v>
      </c>
      <c r="M18" s="9" t="s">
        <v>30</v>
      </c>
      <c r="N18" s="9" t="s">
        <v>6</v>
      </c>
      <c r="O18" s="9" t="s">
        <v>32</v>
      </c>
      <c r="P18" s="9" t="s">
        <v>31</v>
      </c>
      <c r="Q18" s="1"/>
    </row>
    <row r="19" spans="1:17">
      <c r="A19" s="18">
        <v>132</v>
      </c>
      <c r="B19" s="18" t="s">
        <v>9</v>
      </c>
      <c r="C19" s="20">
        <v>19.03</v>
      </c>
      <c r="D19" s="20">
        <v>14.89</v>
      </c>
      <c r="E19" s="20">
        <f t="shared" si="6"/>
        <v>4.1400000000000006</v>
      </c>
      <c r="F19" s="20">
        <f t="shared" si="3"/>
        <v>-0.93200000000000083</v>
      </c>
      <c r="G19" s="20">
        <f t="shared" si="7"/>
        <v>0.52413123775846404</v>
      </c>
      <c r="H19" s="20"/>
      <c r="I19" s="20">
        <f t="shared" si="4"/>
        <v>-0.93200000000000083</v>
      </c>
      <c r="J19" s="20">
        <f t="shared" si="2"/>
        <v>0.52413123775846404</v>
      </c>
      <c r="K19" s="9"/>
      <c r="L19" s="9">
        <v>1.9972293322020562</v>
      </c>
      <c r="M19" s="9">
        <v>0.55018930468306837</v>
      </c>
      <c r="N19" s="9">
        <v>0.93174042930477374</v>
      </c>
      <c r="O19" s="9">
        <v>1.0195976829981905</v>
      </c>
      <c r="P19" s="9">
        <v>0.50627740367524654</v>
      </c>
      <c r="Q19" s="1"/>
    </row>
    <row r="20" spans="1:17">
      <c r="A20" s="18">
        <v>133</v>
      </c>
      <c r="B20" s="18" t="s">
        <v>10</v>
      </c>
      <c r="C20" s="20">
        <v>19.75</v>
      </c>
      <c r="D20" s="20">
        <v>15.55</v>
      </c>
      <c r="E20" s="20">
        <f t="shared" si="6"/>
        <v>4.1999999999999993</v>
      </c>
      <c r="F20" s="20">
        <f t="shared" si="3"/>
        <v>-0.99199999999999955</v>
      </c>
      <c r="G20" s="20">
        <f t="shared" si="7"/>
        <v>0.50278029019923431</v>
      </c>
      <c r="H20" s="20"/>
      <c r="I20" s="20">
        <f t="shared" si="4"/>
        <v>-0.99199999999999955</v>
      </c>
      <c r="J20" s="20">
        <f t="shared" si="2"/>
        <v>0.50278029019923431</v>
      </c>
      <c r="K20" s="9"/>
      <c r="L20" s="9">
        <v>0.9382211965006706</v>
      </c>
      <c r="M20" s="9">
        <v>0.71103870529363578</v>
      </c>
      <c r="N20" s="9">
        <v>1.8378257669580971</v>
      </c>
      <c r="O20" s="9">
        <v>0.44380566863474863</v>
      </c>
      <c r="P20" s="9">
        <v>0.28877144613839639</v>
      </c>
      <c r="Q20" s="1"/>
    </row>
    <row r="21" spans="1:17">
      <c r="A21" s="18">
        <v>134</v>
      </c>
      <c r="B21" s="18" t="s">
        <v>11</v>
      </c>
      <c r="C21" s="20">
        <v>19.59</v>
      </c>
      <c r="D21" s="20">
        <v>15.47</v>
      </c>
      <c r="E21" s="20">
        <f t="shared" si="6"/>
        <v>4.1199999999999992</v>
      </c>
      <c r="F21" s="20">
        <f t="shared" si="3"/>
        <v>-0.91199999999999948</v>
      </c>
      <c r="G21" s="20">
        <f t="shared" si="7"/>
        <v>0.53144783717927679</v>
      </c>
      <c r="H21" s="20"/>
      <c r="I21" s="20">
        <f t="shared" si="4"/>
        <v>-0.91199999999999948</v>
      </c>
      <c r="J21" s="20">
        <f t="shared" si="2"/>
        <v>0.53144783717927679</v>
      </c>
      <c r="K21" s="9"/>
      <c r="L21" s="9">
        <v>1.0777331450436722</v>
      </c>
      <c r="M21" s="9">
        <v>1.2995390624554379</v>
      </c>
      <c r="N21" s="9">
        <v>0.92530442803785184</v>
      </c>
      <c r="O21" s="9">
        <v>1.281647924160193</v>
      </c>
      <c r="P21" s="9">
        <v>0.65428903572750641</v>
      </c>
      <c r="Q21" s="1"/>
    </row>
    <row r="22" spans="1:17">
      <c r="A22" s="18">
        <v>135</v>
      </c>
      <c r="B22" s="18" t="s">
        <v>12</v>
      </c>
      <c r="C22" s="20">
        <v>19.82</v>
      </c>
      <c r="D22" s="20">
        <v>15.08</v>
      </c>
      <c r="E22" s="20">
        <f t="shared" si="6"/>
        <v>4.74</v>
      </c>
      <c r="F22" s="20">
        <f t="shared" si="3"/>
        <v>-1.5320000000000005</v>
      </c>
      <c r="G22" s="20">
        <f t="shared" si="7"/>
        <v>0.34579765725274114</v>
      </c>
      <c r="H22" s="20"/>
      <c r="I22" s="20">
        <f t="shared" si="4"/>
        <v>-1.5320000000000005</v>
      </c>
      <c r="J22" s="20">
        <f t="shared" si="2"/>
        <v>0.34579765725274114</v>
      </c>
      <c r="K22" s="9"/>
      <c r="L22" s="9">
        <v>0.75680839648478793</v>
      </c>
      <c r="M22" s="9">
        <v>0.78349718694934134</v>
      </c>
      <c r="N22" s="9">
        <v>1.1234999030316455</v>
      </c>
      <c r="O22" s="9">
        <v>1.2995390624554413</v>
      </c>
      <c r="P22" s="9">
        <v>0.59790989838806152</v>
      </c>
      <c r="Q22" s="1"/>
    </row>
    <row r="23" spans="1:17">
      <c r="A23" s="18">
        <v>136</v>
      </c>
      <c r="B23" s="18" t="s">
        <v>13</v>
      </c>
      <c r="C23" s="20">
        <v>19.57</v>
      </c>
      <c r="D23" s="20">
        <v>14.98</v>
      </c>
      <c r="E23" s="20">
        <f t="shared" si="6"/>
        <v>4.59</v>
      </c>
      <c r="F23" s="20">
        <f t="shared" si="3"/>
        <v>-1.3820000000000001</v>
      </c>
      <c r="G23" s="20">
        <f t="shared" si="7"/>
        <v>0.38368652400022163</v>
      </c>
      <c r="H23" s="20"/>
      <c r="I23" s="20">
        <f t="shared" si="4"/>
        <v>-1.3820000000000001</v>
      </c>
      <c r="J23" s="20">
        <f t="shared" si="2"/>
        <v>0.38368652400022163</v>
      </c>
      <c r="K23" s="9"/>
      <c r="L23" s="9">
        <v>0.65428903572750574</v>
      </c>
      <c r="M23" s="9">
        <v>0.88761133726949826</v>
      </c>
      <c r="N23" s="9">
        <v>0.61047325633456628</v>
      </c>
      <c r="O23" s="9">
        <v>0.63639746763797156</v>
      </c>
      <c r="P23" s="9">
        <v>0.41986574647207037</v>
      </c>
      <c r="Q23" s="1"/>
    </row>
    <row r="24" spans="1:17">
      <c r="A24" s="21">
        <v>21</v>
      </c>
      <c r="B24" s="22" t="s">
        <v>75</v>
      </c>
      <c r="C24" s="23">
        <v>20.74</v>
      </c>
      <c r="D24" s="23">
        <v>17.559999999999999</v>
      </c>
      <c r="E24" s="23">
        <f t="shared" si="6"/>
        <v>3.1799999999999997</v>
      </c>
      <c r="F24" s="23">
        <f t="shared" si="3"/>
        <v>2.8000000000000025E-2</v>
      </c>
      <c r="G24" s="23">
        <f t="shared" si="7"/>
        <v>1.0195976829981905</v>
      </c>
      <c r="H24" s="23"/>
      <c r="I24" s="23">
        <f t="shared" si="4"/>
        <v>2.8000000000000025E-2</v>
      </c>
      <c r="J24" s="23">
        <f t="shared" si="2"/>
        <v>1.0195976829981905</v>
      </c>
      <c r="K24" s="9"/>
      <c r="L24" s="9"/>
      <c r="N24" s="9">
        <v>0.4407400789535848</v>
      </c>
      <c r="O24" s="9">
        <v>0.58156002077392455</v>
      </c>
      <c r="P24" s="9"/>
    </row>
    <row r="25" spans="1:17" s="9" customFormat="1">
      <c r="A25" s="21">
        <v>23</v>
      </c>
      <c r="B25" s="22" t="s">
        <v>83</v>
      </c>
      <c r="C25" s="23">
        <v>19.260000000000002</v>
      </c>
      <c r="D25" s="23">
        <v>14.88</v>
      </c>
      <c r="E25" s="23">
        <f t="shared" si="6"/>
        <v>4.3800000000000008</v>
      </c>
      <c r="F25" s="23">
        <f t="shared" si="3"/>
        <v>-1.172000000000001</v>
      </c>
      <c r="G25" s="23">
        <f t="shared" si="7"/>
        <v>0.44380566863474863</v>
      </c>
      <c r="H25" s="23"/>
      <c r="I25" s="23">
        <f t="shared" si="4"/>
        <v>-1.172000000000001</v>
      </c>
      <c r="J25" s="23">
        <f t="shared" si="2"/>
        <v>0.44380566863474863</v>
      </c>
      <c r="N25" s="9">
        <v>0.52413123775846404</v>
      </c>
      <c r="O25" s="9">
        <v>0.61047325633456628</v>
      </c>
    </row>
    <row r="26" spans="1:17">
      <c r="A26" s="21">
        <v>110</v>
      </c>
      <c r="B26" s="24" t="s">
        <v>76</v>
      </c>
      <c r="C26" s="23">
        <v>18.2</v>
      </c>
      <c r="D26" s="23">
        <v>15.35</v>
      </c>
      <c r="E26" s="23">
        <f t="shared" si="6"/>
        <v>2.8499999999999996</v>
      </c>
      <c r="F26" s="23">
        <f t="shared" si="3"/>
        <v>0.3580000000000001</v>
      </c>
      <c r="G26" s="23">
        <f t="shared" si="7"/>
        <v>1.281647924160193</v>
      </c>
      <c r="H26" s="23"/>
      <c r="I26" s="23">
        <f t="shared" si="4"/>
        <v>0.3580000000000001</v>
      </c>
      <c r="J26" s="23">
        <f t="shared" si="2"/>
        <v>1.281647924160193</v>
      </c>
      <c r="K26" s="9"/>
      <c r="L26" s="9"/>
      <c r="N26" s="9">
        <v>0.50278029019923431</v>
      </c>
      <c r="P26" s="9"/>
    </row>
    <row r="27" spans="1:17">
      <c r="A27" s="21">
        <v>111</v>
      </c>
      <c r="B27" s="24" t="s">
        <v>77</v>
      </c>
      <c r="C27" s="23">
        <v>18.72</v>
      </c>
      <c r="D27" s="23">
        <v>15.89</v>
      </c>
      <c r="E27" s="23">
        <f t="shared" si="6"/>
        <v>2.8299999999999983</v>
      </c>
      <c r="F27" s="23">
        <f t="shared" si="3"/>
        <v>0.37800000000000145</v>
      </c>
      <c r="G27" s="23">
        <f t="shared" si="7"/>
        <v>1.2995390624554413</v>
      </c>
      <c r="H27" s="23"/>
      <c r="I27" s="23">
        <f t="shared" si="4"/>
        <v>0.37800000000000145</v>
      </c>
      <c r="J27" s="23">
        <f t="shared" si="2"/>
        <v>1.2995390624554413</v>
      </c>
      <c r="K27" s="9"/>
      <c r="L27" s="9"/>
      <c r="N27" s="9">
        <v>0.53144783717927679</v>
      </c>
      <c r="P27" s="9"/>
    </row>
    <row r="28" spans="1:17">
      <c r="A28" s="21">
        <v>77</v>
      </c>
      <c r="B28" s="21" t="s">
        <v>27</v>
      </c>
      <c r="C28" s="23">
        <v>19.45</v>
      </c>
      <c r="D28" s="23">
        <v>15.59</v>
      </c>
      <c r="E28" s="23">
        <f t="shared" si="6"/>
        <v>3.8599999999999994</v>
      </c>
      <c r="F28" s="23">
        <f t="shared" si="3"/>
        <v>-0.65199999999999969</v>
      </c>
      <c r="G28" s="23">
        <f t="shared" si="7"/>
        <v>0.63639746763797156</v>
      </c>
      <c r="H28" s="23"/>
      <c r="I28" s="23">
        <f t="shared" si="4"/>
        <v>-0.65199999999999969</v>
      </c>
      <c r="J28" s="23">
        <f t="shared" si="2"/>
        <v>0.63639746763797156</v>
      </c>
      <c r="K28" s="9"/>
      <c r="L28" s="9"/>
      <c r="N28" s="9">
        <v>0.34579765725274114</v>
      </c>
      <c r="P28" s="9"/>
    </row>
    <row r="29" spans="1:17">
      <c r="A29" s="21">
        <v>78</v>
      </c>
      <c r="B29" s="21" t="s">
        <v>28</v>
      </c>
      <c r="C29" s="23">
        <v>19.690000000000001</v>
      </c>
      <c r="D29" s="23">
        <v>15.7</v>
      </c>
      <c r="E29" s="23">
        <f t="shared" si="6"/>
        <v>3.990000000000002</v>
      </c>
      <c r="F29" s="23">
        <f>-(E29-$H$3)</f>
        <v>-0.78200000000000225</v>
      </c>
      <c r="G29" s="23">
        <f t="shared" si="7"/>
        <v>0.58156002077392455</v>
      </c>
      <c r="H29" s="23"/>
      <c r="I29" s="23">
        <f t="shared" si="4"/>
        <v>-0.78200000000000225</v>
      </c>
      <c r="J29" s="23">
        <f t="shared" si="2"/>
        <v>0.58156002077392455</v>
      </c>
      <c r="K29" s="9"/>
      <c r="L29" s="9"/>
      <c r="N29" s="9">
        <v>0.38368652400022163</v>
      </c>
      <c r="P29" s="9"/>
    </row>
    <row r="30" spans="1:17">
      <c r="A30" s="21">
        <v>79</v>
      </c>
      <c r="B30" s="21" t="s">
        <v>29</v>
      </c>
      <c r="C30" s="23">
        <v>20.260000000000002</v>
      </c>
      <c r="D30" s="23">
        <v>16.34</v>
      </c>
      <c r="E30" s="23">
        <f t="shared" si="6"/>
        <v>3.9200000000000017</v>
      </c>
      <c r="F30" s="23">
        <f t="shared" si="3"/>
        <v>-0.71200000000000196</v>
      </c>
      <c r="G30" s="23">
        <f t="shared" si="7"/>
        <v>0.61047325633456628</v>
      </c>
      <c r="H30" s="23"/>
      <c r="I30" s="23">
        <f t="shared" si="4"/>
        <v>-0.71200000000000196</v>
      </c>
      <c r="J30" s="23">
        <f t="shared" si="2"/>
        <v>0.61047325633456628</v>
      </c>
      <c r="K30" s="9"/>
      <c r="L30" s="9"/>
      <c r="N30" s="9"/>
      <c r="P30" s="9"/>
    </row>
    <row r="31" spans="1:17" s="9" customFormat="1">
      <c r="A31" s="25">
        <v>141</v>
      </c>
      <c r="B31" s="25" t="s">
        <v>18</v>
      </c>
      <c r="C31" s="25">
        <v>20.09</v>
      </c>
      <c r="D31" s="26">
        <v>15.9</v>
      </c>
      <c r="E31" s="26">
        <f t="shared" si="6"/>
        <v>4.1899999999999995</v>
      </c>
      <c r="F31" s="26">
        <f t="shared" si="3"/>
        <v>-0.98199999999999976</v>
      </c>
      <c r="G31" s="26">
        <f t="shared" si="7"/>
        <v>0.50627740367524654</v>
      </c>
      <c r="H31" s="26"/>
      <c r="I31" s="26">
        <f t="shared" si="4"/>
        <v>-0.98199999999999976</v>
      </c>
      <c r="J31" s="26">
        <f t="shared" si="2"/>
        <v>0.50627740367524654</v>
      </c>
      <c r="K31" s="7"/>
    </row>
    <row r="32" spans="1:17">
      <c r="A32" s="25">
        <v>142</v>
      </c>
      <c r="B32" s="25" t="s">
        <v>19</v>
      </c>
      <c r="C32" s="26">
        <v>19.47</v>
      </c>
      <c r="D32" s="26">
        <v>14.47</v>
      </c>
      <c r="E32" s="26">
        <f t="shared" si="6"/>
        <v>4.9999999999999982</v>
      </c>
      <c r="F32" s="26">
        <f t="shared" si="3"/>
        <v>-1.7919999999999985</v>
      </c>
      <c r="G32" s="26">
        <f t="shared" si="7"/>
        <v>0.28877144613839639</v>
      </c>
      <c r="H32" s="26"/>
      <c r="I32" s="26">
        <f t="shared" si="4"/>
        <v>-1.7919999999999985</v>
      </c>
      <c r="J32" s="26">
        <f t="shared" si="2"/>
        <v>0.28877144613839639</v>
      </c>
      <c r="K32" s="7"/>
      <c r="L32" s="9"/>
      <c r="N32" s="9"/>
      <c r="P32" s="9"/>
    </row>
    <row r="33" spans="1:19">
      <c r="A33" s="25">
        <v>143</v>
      </c>
      <c r="B33" s="25" t="s">
        <v>20</v>
      </c>
      <c r="C33" s="26">
        <v>19.829999999999998</v>
      </c>
      <c r="D33" s="26">
        <v>16.010000000000002</v>
      </c>
      <c r="E33" s="26">
        <f t="shared" si="6"/>
        <v>3.8199999999999967</v>
      </c>
      <c r="F33" s="26">
        <f t="shared" si="3"/>
        <v>-0.61199999999999699</v>
      </c>
      <c r="G33" s="26">
        <f t="shared" si="7"/>
        <v>0.65428903572750641</v>
      </c>
      <c r="H33" s="26"/>
      <c r="I33" s="26">
        <f t="shared" si="4"/>
        <v>-0.61199999999999699</v>
      </c>
      <c r="J33" s="26">
        <f t="shared" si="2"/>
        <v>0.65428903572750641</v>
      </c>
      <c r="L33" s="9"/>
      <c r="N33" s="9"/>
      <c r="P33" s="9"/>
      <c r="Q33" s="9"/>
      <c r="R33" s="9"/>
      <c r="S33" s="4"/>
    </row>
    <row r="34" spans="1:19">
      <c r="A34" s="25">
        <v>144</v>
      </c>
      <c r="B34" s="25" t="s">
        <v>21</v>
      </c>
      <c r="C34" s="26">
        <v>19.940000000000001</v>
      </c>
      <c r="D34" s="26">
        <v>15.99</v>
      </c>
      <c r="E34" s="26">
        <f t="shared" si="6"/>
        <v>3.9500000000000011</v>
      </c>
      <c r="F34" s="26">
        <f t="shared" si="3"/>
        <v>-0.74200000000000133</v>
      </c>
      <c r="G34" s="26">
        <f t="shared" si="7"/>
        <v>0.59790989838806152</v>
      </c>
      <c r="H34" s="26"/>
      <c r="I34" s="26">
        <f t="shared" si="4"/>
        <v>-0.74200000000000133</v>
      </c>
      <c r="J34" s="26">
        <f t="shared" si="2"/>
        <v>0.59790989838806152</v>
      </c>
      <c r="L34" s="9"/>
      <c r="N34" s="9"/>
      <c r="P34" s="9"/>
      <c r="Q34" s="9"/>
      <c r="R34" s="9"/>
    </row>
    <row r="35" spans="1:19">
      <c r="A35" s="25">
        <v>145</v>
      </c>
      <c r="B35" s="25" t="s">
        <v>22</v>
      </c>
      <c r="C35" s="26">
        <v>20.11</v>
      </c>
      <c r="D35" s="26">
        <v>15.65</v>
      </c>
      <c r="E35" s="26">
        <f t="shared" si="6"/>
        <v>4.4599999999999991</v>
      </c>
      <c r="F35" s="26">
        <f t="shared" si="3"/>
        <v>-1.2519999999999993</v>
      </c>
      <c r="G35" s="26">
        <f t="shared" si="7"/>
        <v>0.41986574647207037</v>
      </c>
      <c r="H35" s="26"/>
      <c r="I35" s="26">
        <f t="shared" si="4"/>
        <v>-1.2519999999999993</v>
      </c>
      <c r="J35" s="26">
        <f t="shared" si="2"/>
        <v>0.41986574647207037</v>
      </c>
      <c r="L35" s="9"/>
      <c r="N35" s="9"/>
      <c r="P35" s="9"/>
      <c r="Q35" s="9"/>
      <c r="R35" s="9"/>
    </row>
    <row r="36" spans="1:19">
      <c r="A36" s="11"/>
      <c r="B36" s="7"/>
      <c r="D36" s="9"/>
      <c r="E36" s="4"/>
      <c r="F36" s="4"/>
      <c r="G36" s="4"/>
      <c r="I36" s="3"/>
      <c r="J36" s="3"/>
      <c r="L36" s="9"/>
      <c r="N36" s="9"/>
      <c r="P36" s="9"/>
      <c r="Q36" s="9"/>
      <c r="R36" s="9"/>
    </row>
    <row r="37" spans="1:19">
      <c r="A37" s="11"/>
      <c r="B37" s="7"/>
      <c r="D37" s="9"/>
      <c r="E37" s="4"/>
      <c r="F37" s="4"/>
      <c r="G37" s="4"/>
      <c r="I37" s="3"/>
      <c r="J37" s="3"/>
      <c r="L37" s="9"/>
      <c r="N37" s="9"/>
      <c r="P37" s="9"/>
      <c r="Q37" s="9"/>
      <c r="R37" s="9"/>
    </row>
    <row r="38" spans="1:19">
      <c r="A38" s="11"/>
      <c r="B38" s="7"/>
      <c r="D38" s="9"/>
      <c r="E38" s="4"/>
      <c r="F38" s="4"/>
      <c r="G38" s="4"/>
      <c r="I38" s="3"/>
      <c r="J38" s="3"/>
      <c r="L38" s="9"/>
      <c r="N38" s="9"/>
      <c r="P38" s="9"/>
      <c r="Q38" s="9"/>
      <c r="R38" s="9"/>
    </row>
    <row r="39" spans="1:19">
      <c r="A39" s="10"/>
      <c r="B39" s="6"/>
      <c r="D39" s="9"/>
      <c r="E39" s="4"/>
      <c r="F39" s="4"/>
      <c r="G39" s="4"/>
      <c r="I39" s="3"/>
      <c r="J39" s="3"/>
      <c r="K39" s="7"/>
      <c r="L39" s="9"/>
      <c r="N39" s="9"/>
      <c r="P39" s="9"/>
    </row>
    <row r="40" spans="1:19">
      <c r="A40" s="10"/>
      <c r="B40" s="6"/>
      <c r="D40" s="9"/>
      <c r="E40" s="4"/>
      <c r="F40" s="4"/>
      <c r="G40" s="4"/>
      <c r="I40" s="3"/>
      <c r="J40" s="3"/>
      <c r="K40" s="9"/>
      <c r="L40" s="9"/>
      <c r="N40" s="9"/>
      <c r="P40" s="9"/>
    </row>
    <row r="41" spans="1:19">
      <c r="A41" s="9" t="s">
        <v>89</v>
      </c>
      <c r="B41" s="9" t="s">
        <v>89</v>
      </c>
      <c r="C41" s="9" t="s">
        <v>89</v>
      </c>
      <c r="D41" s="9"/>
      <c r="E41" s="9"/>
      <c r="F41" s="9"/>
      <c r="G41" s="9"/>
      <c r="H41" s="9"/>
      <c r="I41" s="9"/>
      <c r="J41" s="9"/>
      <c r="K41" s="9"/>
      <c r="L41" s="9"/>
      <c r="N41" s="9"/>
      <c r="P41" s="9"/>
    </row>
    <row r="42" spans="1:19">
      <c r="A42" s="9" t="s">
        <v>7</v>
      </c>
      <c r="B42" s="12" t="s">
        <v>0</v>
      </c>
      <c r="C42" s="9" t="s">
        <v>1</v>
      </c>
      <c r="D42" s="1" t="s">
        <v>91</v>
      </c>
      <c r="E42" s="1" t="s">
        <v>2</v>
      </c>
      <c r="F42" s="2" t="s">
        <v>3</v>
      </c>
      <c r="G42" s="1" t="s">
        <v>4</v>
      </c>
      <c r="H42" s="9"/>
      <c r="I42" s="9"/>
      <c r="J42" s="9"/>
      <c r="K42" s="9" t="s">
        <v>89</v>
      </c>
      <c r="L42" s="9" t="s">
        <v>5</v>
      </c>
      <c r="M42" s="9" t="s">
        <v>30</v>
      </c>
      <c r="N42" s="9" t="s">
        <v>6</v>
      </c>
      <c r="O42" s="9" t="s">
        <v>32</v>
      </c>
      <c r="P42" s="9" t="s">
        <v>31</v>
      </c>
    </row>
    <row r="43" spans="1:19">
      <c r="A43" s="13">
        <v>17</v>
      </c>
      <c r="B43" s="13" t="s">
        <v>81</v>
      </c>
      <c r="C43" s="14">
        <v>26.62</v>
      </c>
      <c r="D43" s="14">
        <v>18.22</v>
      </c>
      <c r="E43" s="14">
        <f>C43-D43</f>
        <v>8.4000000000000021</v>
      </c>
      <c r="F43" s="14">
        <f>-(E43-$H$3)</f>
        <v>-5.1920000000000019</v>
      </c>
      <c r="G43" s="14">
        <f>POWER(2,F43)</f>
        <v>2.7355979052945713E-2</v>
      </c>
      <c r="H43" s="14">
        <f>AVERAGE(E43:E47)</f>
        <v>7.7920000000000016</v>
      </c>
      <c r="I43" s="14">
        <f>-(E43-$H$3)</f>
        <v>-5.1920000000000019</v>
      </c>
      <c r="J43" s="14">
        <f>POWER(2,I43)</f>
        <v>2.7355979052945713E-2</v>
      </c>
      <c r="K43" s="9"/>
      <c r="L43" s="9">
        <v>2.7355979052945713E-2</v>
      </c>
      <c r="M43" s="9">
        <v>3.3913417871306535E-2</v>
      </c>
      <c r="N43" s="8">
        <v>4.896857418433373E-2</v>
      </c>
      <c r="O43" s="9">
        <v>4.2629619839979788E-2</v>
      </c>
      <c r="P43" s="8">
        <v>5.2848267961094812E-2</v>
      </c>
    </row>
    <row r="44" spans="1:19">
      <c r="A44" s="15">
        <v>137</v>
      </c>
      <c r="B44" s="15" t="s">
        <v>14</v>
      </c>
      <c r="C44" s="14">
        <v>23.35</v>
      </c>
      <c r="D44" s="14">
        <v>15.5</v>
      </c>
      <c r="E44" s="14">
        <f t="shared" ref="E44:E75" si="8">C44-D44</f>
        <v>7.8500000000000014</v>
      </c>
      <c r="F44" s="14">
        <f>-(E44-$H$3)</f>
        <v>-4.6420000000000012</v>
      </c>
      <c r="G44" s="14">
        <f>POWER(2,F44)</f>
        <v>4.0051497630006004E-2</v>
      </c>
      <c r="H44" s="14"/>
      <c r="I44" s="14">
        <f>-(E44-$H$3)</f>
        <v>-4.6420000000000012</v>
      </c>
      <c r="J44" s="14">
        <f>POWER(2,I44)</f>
        <v>4.0051497630006004E-2</v>
      </c>
      <c r="K44" s="9"/>
      <c r="L44" s="9">
        <v>4.0051497630006004E-2</v>
      </c>
      <c r="M44" s="9">
        <v>4.2335155546417709E-2</v>
      </c>
      <c r="N44" s="8">
        <v>5.8233776831548401E-2</v>
      </c>
      <c r="O44" s="8">
        <v>9.4601049560598741E-2</v>
      </c>
      <c r="P44" s="8">
        <v>5.823377683154831E-2</v>
      </c>
    </row>
    <row r="45" spans="1:19">
      <c r="A45" s="15">
        <v>138</v>
      </c>
      <c r="B45" s="15" t="s">
        <v>15</v>
      </c>
      <c r="C45" s="14">
        <v>24.32</v>
      </c>
      <c r="D45" s="14">
        <v>16.43</v>
      </c>
      <c r="E45" s="14">
        <f t="shared" si="8"/>
        <v>7.8900000000000006</v>
      </c>
      <c r="F45" s="14">
        <f>-(E45-$H$3)</f>
        <v>-4.6820000000000004</v>
      </c>
      <c r="G45" s="14">
        <f t="shared" ref="G45" si="9">POWER(2,F45)</f>
        <v>3.8956287321096787E-2</v>
      </c>
      <c r="H45" s="14"/>
      <c r="I45" s="14">
        <f>-(E45-$H$3)</f>
        <v>-4.6820000000000004</v>
      </c>
      <c r="J45" s="14">
        <f t="shared" ref="J45:J75" si="10">POWER(2,I45)</f>
        <v>3.8956287321096787E-2</v>
      </c>
      <c r="K45" s="9"/>
      <c r="L45" s="9">
        <v>3.8956287321096787E-2</v>
      </c>
      <c r="M45" s="9">
        <v>2.6060345119530148E-2</v>
      </c>
      <c r="N45" s="8">
        <v>2.5347723611782627E-2</v>
      </c>
      <c r="O45" s="8">
        <v>7.070715392786879E-2</v>
      </c>
      <c r="P45" s="9">
        <v>2.3324662239014915E-2</v>
      </c>
    </row>
    <row r="46" spans="1:19">
      <c r="A46" s="15">
        <v>139</v>
      </c>
      <c r="B46" s="15" t="s">
        <v>16</v>
      </c>
      <c r="C46" s="14">
        <v>22.86</v>
      </c>
      <c r="D46" s="14">
        <v>15.71</v>
      </c>
      <c r="E46" s="14">
        <f t="shared" si="8"/>
        <v>7.1499999999999986</v>
      </c>
      <c r="F46" s="14">
        <f t="shared" ref="F46:F68" si="11">-(E46-$H$3)</f>
        <v>-3.9419999999999988</v>
      </c>
      <c r="G46" s="14">
        <f>POWER(2,F46)</f>
        <v>6.5063849855257039E-2</v>
      </c>
      <c r="H46" s="14"/>
      <c r="I46" s="14">
        <f t="shared" ref="I46:I75" si="12">-(E46-$H$3)</f>
        <v>-3.9419999999999988</v>
      </c>
      <c r="J46" s="14">
        <f t="shared" si="10"/>
        <v>6.5063849855257039E-2</v>
      </c>
      <c r="L46" s="8">
        <v>6.5063849855257039E-2</v>
      </c>
      <c r="M46" s="9">
        <v>2.7167017502813182E-2</v>
      </c>
      <c r="N46" s="5">
        <v>8.2354996983383832E-2</v>
      </c>
      <c r="O46" s="9">
        <v>5.5861572647299164E-2</v>
      </c>
      <c r="P46" s="5">
        <v>4.2629619839979843E-2</v>
      </c>
    </row>
    <row r="47" spans="1:19">
      <c r="A47" s="15">
        <v>140</v>
      </c>
      <c r="B47" s="15" t="s">
        <v>17</v>
      </c>
      <c r="C47" s="14">
        <v>23.28</v>
      </c>
      <c r="D47" s="14">
        <v>15.61</v>
      </c>
      <c r="E47" s="14">
        <f t="shared" si="8"/>
        <v>7.6700000000000017</v>
      </c>
      <c r="F47" s="14">
        <f t="shared" si="11"/>
        <v>-4.4620000000000015</v>
      </c>
      <c r="G47" s="14">
        <f t="shared" ref="G47:G75" si="13">POWER(2,F47)</f>
        <v>4.5373696246996664E-2</v>
      </c>
      <c r="H47" s="14"/>
      <c r="I47" s="14">
        <f t="shared" si="12"/>
        <v>-4.4620000000000015</v>
      </c>
      <c r="J47" s="14">
        <f t="shared" si="10"/>
        <v>4.5373696246996664E-2</v>
      </c>
      <c r="L47" s="5">
        <v>4.5373696246996664E-2</v>
      </c>
      <c r="M47" s="9">
        <v>3.5599480538191029E-2</v>
      </c>
      <c r="N47" s="5">
        <v>7.9549683454746473E-2</v>
      </c>
      <c r="O47" s="9">
        <v>4.2926132294675769E-2</v>
      </c>
      <c r="P47" s="5">
        <v>1.6153605253874461E-2</v>
      </c>
    </row>
    <row r="48" spans="1:19">
      <c r="A48" s="16">
        <v>146</v>
      </c>
      <c r="B48" s="16" t="s">
        <v>23</v>
      </c>
      <c r="C48" s="17">
        <v>23.4</v>
      </c>
      <c r="D48" s="17">
        <v>15.31</v>
      </c>
      <c r="E48" s="17">
        <f t="shared" si="8"/>
        <v>8.0899999999999981</v>
      </c>
      <c r="F48" s="17">
        <f t="shared" si="11"/>
        <v>-4.8819999999999979</v>
      </c>
      <c r="G48" s="17">
        <f t="shared" si="13"/>
        <v>3.3913417871306535E-2</v>
      </c>
      <c r="H48" s="17"/>
      <c r="I48" s="17">
        <f t="shared" si="12"/>
        <v>-4.8819999999999979</v>
      </c>
      <c r="J48" s="17">
        <f t="shared" si="10"/>
        <v>3.3913417871306535E-2</v>
      </c>
      <c r="N48" s="5">
        <v>0.12833619321499973</v>
      </c>
      <c r="O48" s="8">
        <v>0.15261831408364179</v>
      </c>
    </row>
    <row r="49" spans="1:16">
      <c r="A49" s="16">
        <v>147</v>
      </c>
      <c r="B49" s="16" t="s">
        <v>24</v>
      </c>
      <c r="C49" s="17">
        <v>23.05</v>
      </c>
      <c r="D49" s="17">
        <v>15.28</v>
      </c>
      <c r="E49" s="17">
        <f t="shared" si="8"/>
        <v>7.7700000000000014</v>
      </c>
      <c r="F49" s="17">
        <f t="shared" si="11"/>
        <v>-4.5620000000000012</v>
      </c>
      <c r="G49" s="17">
        <f t="shared" si="13"/>
        <v>4.2335155546417709E-2</v>
      </c>
      <c r="H49" s="17"/>
      <c r="I49" s="17">
        <f t="shared" si="12"/>
        <v>-4.5620000000000012</v>
      </c>
      <c r="J49" s="17">
        <f t="shared" si="10"/>
        <v>4.2335155546417709E-2</v>
      </c>
      <c r="N49" s="8">
        <v>7.021874393947776E-2</v>
      </c>
      <c r="O49" s="8">
        <v>0.10643171346861816</v>
      </c>
    </row>
    <row r="50" spans="1:16">
      <c r="A50" s="16">
        <v>148</v>
      </c>
      <c r="B50" s="16" t="s">
        <v>82</v>
      </c>
      <c r="C50" s="17">
        <v>25.38</v>
      </c>
      <c r="D50" s="17">
        <v>16.91</v>
      </c>
      <c r="E50" s="17">
        <f t="shared" si="8"/>
        <v>8.4699999999999989</v>
      </c>
      <c r="F50" s="17">
        <f t="shared" si="11"/>
        <v>-5.2619999999999987</v>
      </c>
      <c r="G50" s="17">
        <f t="shared" si="13"/>
        <v>2.6060345119530148E-2</v>
      </c>
      <c r="H50" s="17"/>
      <c r="I50" s="17">
        <f t="shared" si="12"/>
        <v>-5.2619999999999987</v>
      </c>
      <c r="J50" s="17">
        <f t="shared" si="10"/>
        <v>2.6060345119530148E-2</v>
      </c>
      <c r="N50" s="8">
        <v>5.5475708579343655E-2</v>
      </c>
    </row>
    <row r="51" spans="1:16">
      <c r="A51" s="16">
        <v>149</v>
      </c>
      <c r="B51" s="16" t="s">
        <v>25</v>
      </c>
      <c r="C51" s="17">
        <v>25.6</v>
      </c>
      <c r="D51" s="17">
        <v>17.190000000000001</v>
      </c>
      <c r="E51" s="17">
        <f t="shared" si="8"/>
        <v>8.41</v>
      </c>
      <c r="F51" s="17">
        <f t="shared" si="11"/>
        <v>-5.202</v>
      </c>
      <c r="G51" s="17">
        <f t="shared" si="13"/>
        <v>2.7167017502813182E-2</v>
      </c>
      <c r="H51" s="17"/>
      <c r="I51" s="17">
        <f t="shared" si="12"/>
        <v>-5.202</v>
      </c>
      <c r="J51" s="17">
        <f t="shared" si="10"/>
        <v>2.7167017502813182E-2</v>
      </c>
      <c r="N51" s="8">
        <v>6.9733707645310214E-2</v>
      </c>
    </row>
    <row r="52" spans="1:16">
      <c r="A52" s="16">
        <v>150</v>
      </c>
      <c r="B52" s="16" t="s">
        <v>26</v>
      </c>
      <c r="C52" s="17">
        <v>24.35</v>
      </c>
      <c r="D52" s="17">
        <v>16.329999999999998</v>
      </c>
      <c r="E52" s="17">
        <f t="shared" si="8"/>
        <v>8.0200000000000031</v>
      </c>
      <c r="F52" s="17">
        <f t="shared" si="11"/>
        <v>-4.8120000000000029</v>
      </c>
      <c r="G52" s="17">
        <f t="shared" si="13"/>
        <v>3.5599480538191029E-2</v>
      </c>
      <c r="H52" s="17"/>
      <c r="I52" s="17">
        <f t="shared" si="12"/>
        <v>-4.8120000000000029</v>
      </c>
      <c r="J52" s="17">
        <f t="shared" si="10"/>
        <v>3.5599480538191029E-2</v>
      </c>
      <c r="N52" s="5">
        <v>0.16585564257464488</v>
      </c>
    </row>
    <row r="53" spans="1:16">
      <c r="A53" s="18">
        <v>5</v>
      </c>
      <c r="B53" s="19" t="s">
        <v>70</v>
      </c>
      <c r="C53" s="20">
        <v>24.05</v>
      </c>
      <c r="D53" s="20">
        <v>16.489999999999998</v>
      </c>
      <c r="E53" s="20">
        <f t="shared" si="8"/>
        <v>7.5600000000000023</v>
      </c>
      <c r="F53" s="20">
        <f t="shared" si="11"/>
        <v>-4.3520000000000021</v>
      </c>
      <c r="G53" s="20">
        <f t="shared" si="13"/>
        <v>4.896857418433373E-2</v>
      </c>
      <c r="H53" s="20"/>
      <c r="I53" s="20">
        <f t="shared" si="12"/>
        <v>-4.3520000000000021</v>
      </c>
      <c r="J53" s="20">
        <f t="shared" si="10"/>
        <v>4.896857418433373E-2</v>
      </c>
      <c r="N53" s="5">
        <v>8.1221191403464982E-2</v>
      </c>
    </row>
    <row r="54" spans="1:16">
      <c r="A54" s="18">
        <v>6</v>
      </c>
      <c r="B54" s="19" t="s">
        <v>71</v>
      </c>
      <c r="C54" s="20">
        <v>24.38</v>
      </c>
      <c r="D54" s="20">
        <v>17.07</v>
      </c>
      <c r="E54" s="20">
        <f t="shared" si="8"/>
        <v>7.3099999999999987</v>
      </c>
      <c r="F54" s="20">
        <f t="shared" si="11"/>
        <v>-4.1019999999999985</v>
      </c>
      <c r="G54" s="20">
        <f t="shared" si="13"/>
        <v>5.8233776831548401E-2</v>
      </c>
      <c r="H54" s="20"/>
      <c r="I54" s="20">
        <f t="shared" si="12"/>
        <v>-4.1019999999999985</v>
      </c>
      <c r="J54" s="20">
        <f t="shared" si="10"/>
        <v>5.8233776831548401E-2</v>
      </c>
    </row>
    <row r="55" spans="1:16">
      <c r="A55" s="18">
        <v>7</v>
      </c>
      <c r="B55" s="19" t="s">
        <v>72</v>
      </c>
      <c r="C55" s="20">
        <v>25.27</v>
      </c>
      <c r="D55" s="20">
        <v>16.760000000000002</v>
      </c>
      <c r="E55" s="20">
        <f t="shared" si="8"/>
        <v>8.509999999999998</v>
      </c>
      <c r="F55" s="20">
        <f t="shared" si="11"/>
        <v>-5.3019999999999978</v>
      </c>
      <c r="G55" s="20">
        <f t="shared" si="13"/>
        <v>2.5347723611782627E-2</v>
      </c>
      <c r="H55" s="20"/>
      <c r="I55" s="20">
        <f t="shared" si="12"/>
        <v>-5.3019999999999978</v>
      </c>
      <c r="J55" s="20">
        <f t="shared" si="10"/>
        <v>2.5347723611782627E-2</v>
      </c>
    </row>
    <row r="56" spans="1:16">
      <c r="A56" s="18">
        <v>12</v>
      </c>
      <c r="B56" s="19" t="s">
        <v>73</v>
      </c>
      <c r="C56" s="20">
        <v>22.91</v>
      </c>
      <c r="D56" s="20">
        <v>16.100000000000001</v>
      </c>
      <c r="E56" s="20">
        <f t="shared" si="8"/>
        <v>6.8099999999999987</v>
      </c>
      <c r="F56" s="20">
        <f t="shared" si="11"/>
        <v>-3.601999999999999</v>
      </c>
      <c r="G56" s="20">
        <f t="shared" si="13"/>
        <v>8.2354996983383832E-2</v>
      </c>
      <c r="H56" s="20"/>
      <c r="I56" s="20">
        <f t="shared" si="12"/>
        <v>-3.601999999999999</v>
      </c>
      <c r="J56" s="20">
        <f t="shared" si="10"/>
        <v>8.2354996983383832E-2</v>
      </c>
      <c r="K56" s="9" t="s">
        <v>89</v>
      </c>
      <c r="L56" s="9" t="s">
        <v>5</v>
      </c>
      <c r="M56" s="9" t="s">
        <v>30</v>
      </c>
      <c r="N56" s="9" t="s">
        <v>6</v>
      </c>
      <c r="O56" s="9" t="s">
        <v>32</v>
      </c>
      <c r="P56" s="9" t="s">
        <v>31</v>
      </c>
    </row>
    <row r="57" spans="1:16">
      <c r="A57" s="18">
        <v>19</v>
      </c>
      <c r="B57" s="19" t="s">
        <v>74</v>
      </c>
      <c r="C57" s="20">
        <v>22.29</v>
      </c>
      <c r="D57" s="20">
        <v>15.43</v>
      </c>
      <c r="E57" s="20">
        <f t="shared" si="8"/>
        <v>6.8599999999999994</v>
      </c>
      <c r="F57" s="20">
        <f t="shared" si="11"/>
        <v>-3.6519999999999997</v>
      </c>
      <c r="G57" s="20">
        <f t="shared" si="13"/>
        <v>7.9549683454746473E-2</v>
      </c>
      <c r="H57" s="20"/>
      <c r="I57" s="20">
        <f t="shared" si="12"/>
        <v>-3.6519999999999997</v>
      </c>
      <c r="J57" s="20">
        <f t="shared" si="10"/>
        <v>7.9549683454746473E-2</v>
      </c>
      <c r="L57" s="9">
        <v>2.7355979052945713E-2</v>
      </c>
      <c r="M57" s="9">
        <v>3.3913417871306535E-2</v>
      </c>
      <c r="N57" s="8"/>
      <c r="O57" s="9">
        <v>4.2629619839979788E-2</v>
      </c>
      <c r="P57" s="8"/>
    </row>
    <row r="58" spans="1:16">
      <c r="A58" s="18">
        <v>131</v>
      </c>
      <c r="B58" s="18" t="s">
        <v>8</v>
      </c>
      <c r="C58" s="20">
        <v>21.01</v>
      </c>
      <c r="D58" s="20">
        <v>14.84</v>
      </c>
      <c r="E58" s="20">
        <f t="shared" si="8"/>
        <v>6.1700000000000017</v>
      </c>
      <c r="F58" s="20">
        <f t="shared" si="11"/>
        <v>-2.962000000000002</v>
      </c>
      <c r="G58" s="20">
        <f t="shared" si="13"/>
        <v>0.12833619321499973</v>
      </c>
      <c r="H58" s="20"/>
      <c r="I58" s="20">
        <f t="shared" si="12"/>
        <v>-2.962000000000002</v>
      </c>
      <c r="J58" s="20">
        <f t="shared" si="10"/>
        <v>0.12833619321499973</v>
      </c>
      <c r="L58" s="9">
        <v>4.0051497630006004E-2</v>
      </c>
      <c r="M58" s="9">
        <v>4.2335155546417709E-2</v>
      </c>
      <c r="N58" s="8"/>
      <c r="O58" s="8"/>
      <c r="P58" s="8"/>
    </row>
    <row r="59" spans="1:16">
      <c r="A59" s="18">
        <v>132</v>
      </c>
      <c r="B59" s="18" t="s">
        <v>9</v>
      </c>
      <c r="C59" s="20">
        <v>21.82</v>
      </c>
      <c r="D59" s="20">
        <v>14.78</v>
      </c>
      <c r="E59" s="20">
        <f t="shared" si="8"/>
        <v>7.0400000000000009</v>
      </c>
      <c r="F59" s="20">
        <f t="shared" si="11"/>
        <v>-3.8320000000000012</v>
      </c>
      <c r="G59" s="20">
        <f t="shared" si="13"/>
        <v>7.021874393947776E-2</v>
      </c>
      <c r="H59" s="20"/>
      <c r="I59" s="20">
        <f t="shared" si="12"/>
        <v>-3.8320000000000012</v>
      </c>
      <c r="J59" s="20">
        <f t="shared" si="10"/>
        <v>7.021874393947776E-2</v>
      </c>
      <c r="L59" s="9">
        <v>3.8956287321096787E-2</v>
      </c>
      <c r="M59" s="9">
        <v>2.6060345119530148E-2</v>
      </c>
      <c r="N59" s="8"/>
      <c r="O59" s="8"/>
      <c r="P59" s="9">
        <v>2.3324662239014915E-2</v>
      </c>
    </row>
    <row r="60" spans="1:16">
      <c r="A60" s="18">
        <v>133</v>
      </c>
      <c r="B60" s="18" t="s">
        <v>10</v>
      </c>
      <c r="C60" s="20">
        <v>22.52</v>
      </c>
      <c r="D60" s="20">
        <v>15.14</v>
      </c>
      <c r="E60" s="20">
        <f t="shared" si="8"/>
        <v>7.379999999999999</v>
      </c>
      <c r="F60" s="20">
        <f t="shared" si="11"/>
        <v>-4.1719999999999988</v>
      </c>
      <c r="G60" s="20">
        <f t="shared" si="13"/>
        <v>5.5475708579343655E-2</v>
      </c>
      <c r="H60" s="20"/>
      <c r="I60" s="20">
        <f t="shared" si="12"/>
        <v>-4.1719999999999988</v>
      </c>
      <c r="J60" s="20">
        <f t="shared" si="10"/>
        <v>5.5475708579343655E-2</v>
      </c>
      <c r="L60" s="8"/>
      <c r="M60" s="9">
        <v>2.7167017502813182E-2</v>
      </c>
      <c r="N60" s="9">
        <v>8.2354996983383832E-2</v>
      </c>
      <c r="O60" s="9">
        <v>5.5861572647299164E-2</v>
      </c>
      <c r="P60" s="9">
        <v>4.2629619839979843E-2</v>
      </c>
    </row>
    <row r="61" spans="1:16">
      <c r="A61" s="18">
        <v>134</v>
      </c>
      <c r="B61" s="18" t="s">
        <v>11</v>
      </c>
      <c r="C61" s="20">
        <v>22.39</v>
      </c>
      <c r="D61" s="20">
        <v>15.34</v>
      </c>
      <c r="E61" s="20">
        <f t="shared" si="8"/>
        <v>7.0500000000000007</v>
      </c>
      <c r="F61" s="20">
        <f t="shared" si="11"/>
        <v>-3.842000000000001</v>
      </c>
      <c r="G61" s="20">
        <f t="shared" si="13"/>
        <v>6.9733707645310214E-2</v>
      </c>
      <c r="H61" s="20"/>
      <c r="I61" s="20">
        <f t="shared" si="12"/>
        <v>-3.842000000000001</v>
      </c>
      <c r="J61" s="20">
        <f t="shared" si="10"/>
        <v>6.9733707645310214E-2</v>
      </c>
      <c r="L61" s="9">
        <v>4.5373696246996664E-2</v>
      </c>
      <c r="M61" s="9">
        <v>3.5599480538191029E-2</v>
      </c>
      <c r="N61" s="9">
        <v>7.9549683454746473E-2</v>
      </c>
      <c r="O61" s="9">
        <v>4.2926132294675769E-2</v>
      </c>
      <c r="P61" s="9">
        <v>1.6153605253874461E-2</v>
      </c>
    </row>
    <row r="62" spans="1:16">
      <c r="A62" s="18">
        <v>135</v>
      </c>
      <c r="B62" s="18" t="s">
        <v>12</v>
      </c>
      <c r="C62" s="20">
        <v>20.92</v>
      </c>
      <c r="D62" s="20">
        <v>15.12</v>
      </c>
      <c r="E62" s="20">
        <f t="shared" si="8"/>
        <v>5.8000000000000025</v>
      </c>
      <c r="F62" s="20">
        <f t="shared" si="11"/>
        <v>-2.5920000000000027</v>
      </c>
      <c r="G62" s="20">
        <f t="shared" si="13"/>
        <v>0.16585564257464488</v>
      </c>
      <c r="H62" s="20"/>
      <c r="I62" s="20">
        <f t="shared" si="12"/>
        <v>-2.5920000000000027</v>
      </c>
      <c r="J62" s="20">
        <f t="shared" si="10"/>
        <v>0.16585564257464488</v>
      </c>
      <c r="L62" s="9"/>
      <c r="N62" s="9">
        <v>0.12833619321499973</v>
      </c>
      <c r="O62" s="8"/>
      <c r="P62" s="9"/>
    </row>
    <row r="63" spans="1:16">
      <c r="A63" s="18">
        <v>136</v>
      </c>
      <c r="B63" s="18" t="s">
        <v>13</v>
      </c>
      <c r="C63" s="20">
        <v>22.3</v>
      </c>
      <c r="D63" s="20">
        <v>15.47</v>
      </c>
      <c r="E63" s="20">
        <f t="shared" si="8"/>
        <v>6.83</v>
      </c>
      <c r="F63" s="20">
        <f t="shared" si="11"/>
        <v>-3.6220000000000003</v>
      </c>
      <c r="G63" s="20">
        <f t="shared" si="13"/>
        <v>8.1221191403464982E-2</v>
      </c>
      <c r="H63" s="20"/>
      <c r="I63" s="20">
        <f t="shared" si="12"/>
        <v>-3.6220000000000003</v>
      </c>
      <c r="J63" s="20">
        <f t="shared" si="10"/>
        <v>8.1221191403464982E-2</v>
      </c>
      <c r="L63" s="9"/>
      <c r="N63" s="8"/>
      <c r="O63" s="8"/>
      <c r="P63" s="9"/>
    </row>
    <row r="64" spans="1:16">
      <c r="A64" s="21">
        <v>21</v>
      </c>
      <c r="B64" s="22" t="s">
        <v>75</v>
      </c>
      <c r="C64" s="23">
        <v>24.91</v>
      </c>
      <c r="D64" s="23">
        <v>17.149999999999999</v>
      </c>
      <c r="E64" s="23">
        <f t="shared" si="8"/>
        <v>7.7600000000000016</v>
      </c>
      <c r="F64" s="23">
        <f t="shared" si="11"/>
        <v>-4.5520000000000014</v>
      </c>
      <c r="G64" s="23">
        <f t="shared" si="13"/>
        <v>4.2629619839979788E-2</v>
      </c>
      <c r="H64" s="23"/>
      <c r="I64" s="23">
        <f t="shared" si="12"/>
        <v>-4.5520000000000014</v>
      </c>
      <c r="J64" s="23">
        <f t="shared" si="10"/>
        <v>4.2629619839979788E-2</v>
      </c>
      <c r="L64" s="9"/>
      <c r="N64" s="8"/>
      <c r="P64" s="9"/>
    </row>
    <row r="65" spans="1:16">
      <c r="A65" s="21">
        <v>23</v>
      </c>
      <c r="B65" s="22" t="s">
        <v>83</v>
      </c>
      <c r="C65" s="23">
        <v>21.7</v>
      </c>
      <c r="D65" s="23">
        <v>15.09</v>
      </c>
      <c r="E65" s="23">
        <f t="shared" si="8"/>
        <v>6.6099999999999994</v>
      </c>
      <c r="F65" s="23">
        <f t="shared" si="11"/>
        <v>-3.4019999999999997</v>
      </c>
      <c r="G65" s="23">
        <f t="shared" si="13"/>
        <v>9.4601049560598741E-2</v>
      </c>
      <c r="H65" s="23"/>
      <c r="I65" s="23">
        <f t="shared" si="12"/>
        <v>-3.4019999999999997</v>
      </c>
      <c r="J65" s="23">
        <f t="shared" si="10"/>
        <v>9.4601049560598741E-2</v>
      </c>
      <c r="L65" s="9"/>
      <c r="N65" s="8"/>
      <c r="P65" s="9"/>
    </row>
    <row r="66" spans="1:16">
      <c r="A66" s="21">
        <v>110</v>
      </c>
      <c r="B66" s="24" t="s">
        <v>76</v>
      </c>
      <c r="C66" s="23">
        <v>22.4</v>
      </c>
      <c r="D66" s="23">
        <v>15.37</v>
      </c>
      <c r="E66" s="23">
        <f t="shared" si="8"/>
        <v>7.0299999999999994</v>
      </c>
      <c r="F66" s="23">
        <f t="shared" si="11"/>
        <v>-3.8219999999999996</v>
      </c>
      <c r="G66" s="23">
        <f t="shared" si="13"/>
        <v>7.070715392786879E-2</v>
      </c>
      <c r="H66" s="23"/>
      <c r="I66" s="23">
        <f t="shared" si="12"/>
        <v>-3.8219999999999996</v>
      </c>
      <c r="J66" s="23">
        <f t="shared" si="10"/>
        <v>7.070715392786879E-2</v>
      </c>
      <c r="L66" s="9"/>
      <c r="N66" s="9">
        <v>0.16585564257464488</v>
      </c>
      <c r="P66" s="9"/>
    </row>
    <row r="67" spans="1:16">
      <c r="A67" s="21">
        <v>111</v>
      </c>
      <c r="B67" s="24" t="s">
        <v>77</v>
      </c>
      <c r="C67" s="23">
        <v>23.53</v>
      </c>
      <c r="D67" s="23">
        <v>16.16</v>
      </c>
      <c r="E67" s="23">
        <f t="shared" si="8"/>
        <v>7.370000000000001</v>
      </c>
      <c r="F67" s="23">
        <f t="shared" si="11"/>
        <v>-4.1620000000000008</v>
      </c>
      <c r="G67" s="23">
        <f t="shared" si="13"/>
        <v>5.5861572647299164E-2</v>
      </c>
      <c r="H67" s="23"/>
      <c r="I67" s="23">
        <f t="shared" si="12"/>
        <v>-4.1620000000000008</v>
      </c>
      <c r="J67" s="23">
        <f t="shared" si="10"/>
        <v>5.5861572647299164E-2</v>
      </c>
      <c r="L67" s="9"/>
      <c r="N67" s="9">
        <v>8.1221191403464982E-2</v>
      </c>
      <c r="P67" s="9"/>
    </row>
    <row r="68" spans="1:16">
      <c r="A68" s="21">
        <v>77</v>
      </c>
      <c r="B68" s="21" t="s">
        <v>27</v>
      </c>
      <c r="C68" s="23">
        <v>22.63</v>
      </c>
      <c r="D68" s="23">
        <v>14.88</v>
      </c>
      <c r="E68" s="23">
        <f t="shared" si="8"/>
        <v>7.7499999999999982</v>
      </c>
      <c r="F68" s="23">
        <f t="shared" si="11"/>
        <v>-4.541999999999998</v>
      </c>
      <c r="G68" s="23">
        <f t="shared" si="13"/>
        <v>4.2926132294675769E-2</v>
      </c>
      <c r="H68" s="23"/>
      <c r="I68" s="23">
        <f t="shared" si="12"/>
        <v>-4.541999999999998</v>
      </c>
      <c r="J68" s="23">
        <f t="shared" si="10"/>
        <v>4.2926132294675769E-2</v>
      </c>
    </row>
    <row r="69" spans="1:16">
      <c r="A69" s="21">
        <v>78</v>
      </c>
      <c r="B69" s="21" t="s">
        <v>28</v>
      </c>
      <c r="C69" s="23">
        <v>20.55</v>
      </c>
      <c r="D69" s="23">
        <v>14.63</v>
      </c>
      <c r="E69" s="23">
        <f t="shared" si="8"/>
        <v>5.92</v>
      </c>
      <c r="F69" s="23">
        <f>-(E69-$H$3)</f>
        <v>-2.7120000000000002</v>
      </c>
      <c r="G69" s="23">
        <f t="shared" si="13"/>
        <v>0.15261831408364179</v>
      </c>
      <c r="H69" s="23"/>
      <c r="I69" s="23">
        <f t="shared" si="12"/>
        <v>-2.7120000000000002</v>
      </c>
      <c r="J69" s="23">
        <f t="shared" si="10"/>
        <v>0.15261831408364179</v>
      </c>
    </row>
    <row r="70" spans="1:16">
      <c r="A70" s="21">
        <v>79</v>
      </c>
      <c r="B70" s="21" t="s">
        <v>29</v>
      </c>
      <c r="C70" s="23">
        <v>21.54</v>
      </c>
      <c r="D70" s="23">
        <v>15.1</v>
      </c>
      <c r="E70" s="23">
        <f t="shared" si="8"/>
        <v>6.4399999999999995</v>
      </c>
      <c r="F70" s="23">
        <f t="shared" ref="F70:F75" si="14">-(E70-$H$3)</f>
        <v>-3.2319999999999998</v>
      </c>
      <c r="G70" s="23">
        <f t="shared" si="13"/>
        <v>0.10643171346861816</v>
      </c>
      <c r="H70" s="23"/>
      <c r="I70" s="23">
        <f t="shared" si="12"/>
        <v>-3.2319999999999998</v>
      </c>
      <c r="J70" s="23">
        <f t="shared" si="10"/>
        <v>0.10643171346861816</v>
      </c>
    </row>
    <row r="71" spans="1:16">
      <c r="A71" s="25">
        <v>141</v>
      </c>
      <c r="B71" s="25" t="s">
        <v>18</v>
      </c>
      <c r="C71" s="25">
        <v>22.97</v>
      </c>
      <c r="D71" s="26">
        <v>15.52</v>
      </c>
      <c r="E71" s="26">
        <f t="shared" si="8"/>
        <v>7.4499999999999993</v>
      </c>
      <c r="F71" s="26">
        <f t="shared" si="14"/>
        <v>-4.2419999999999991</v>
      </c>
      <c r="G71" s="26">
        <f t="shared" si="13"/>
        <v>5.2848267961094812E-2</v>
      </c>
      <c r="H71" s="26"/>
      <c r="I71" s="26">
        <f t="shared" si="12"/>
        <v>-4.2419999999999991</v>
      </c>
      <c r="J71" s="26">
        <f t="shared" si="10"/>
        <v>5.2848267961094812E-2</v>
      </c>
    </row>
    <row r="72" spans="1:16">
      <c r="A72" s="25">
        <v>142</v>
      </c>
      <c r="B72" s="25" t="s">
        <v>19</v>
      </c>
      <c r="C72" s="26">
        <v>22.53</v>
      </c>
      <c r="D72" s="26">
        <v>15.22</v>
      </c>
      <c r="E72" s="26">
        <f t="shared" si="8"/>
        <v>7.3100000000000005</v>
      </c>
      <c r="F72" s="26">
        <f t="shared" si="14"/>
        <v>-4.1020000000000003</v>
      </c>
      <c r="G72" s="26">
        <f t="shared" si="13"/>
        <v>5.823377683154831E-2</v>
      </c>
      <c r="H72" s="26"/>
      <c r="I72" s="26">
        <f t="shared" si="12"/>
        <v>-4.1020000000000003</v>
      </c>
      <c r="J72" s="26">
        <f t="shared" si="10"/>
        <v>5.823377683154831E-2</v>
      </c>
    </row>
    <row r="73" spans="1:16">
      <c r="A73" s="25">
        <v>143</v>
      </c>
      <c r="B73" s="25" t="s">
        <v>20</v>
      </c>
      <c r="C73" s="26">
        <v>24.33</v>
      </c>
      <c r="D73" s="26">
        <v>15.7</v>
      </c>
      <c r="E73" s="26">
        <f t="shared" si="8"/>
        <v>8.629999999999999</v>
      </c>
      <c r="F73" s="26">
        <f t="shared" si="14"/>
        <v>-5.4219999999999988</v>
      </c>
      <c r="G73" s="26">
        <f t="shared" si="13"/>
        <v>2.3324662239014915E-2</v>
      </c>
      <c r="H73" s="26"/>
      <c r="I73" s="26">
        <f t="shared" si="12"/>
        <v>-5.4219999999999988</v>
      </c>
      <c r="J73" s="26">
        <f t="shared" si="10"/>
        <v>2.3324662239014915E-2</v>
      </c>
    </row>
    <row r="74" spans="1:16">
      <c r="A74" s="25">
        <v>144</v>
      </c>
      <c r="B74" s="25" t="s">
        <v>21</v>
      </c>
      <c r="C74" s="26">
        <v>23.63</v>
      </c>
      <c r="D74" s="26">
        <v>15.87</v>
      </c>
      <c r="E74" s="26">
        <f t="shared" si="8"/>
        <v>7.76</v>
      </c>
      <c r="F74" s="26">
        <f t="shared" si="14"/>
        <v>-4.5519999999999996</v>
      </c>
      <c r="G74" s="26">
        <f t="shared" si="13"/>
        <v>4.2629619839979843E-2</v>
      </c>
      <c r="H74" s="26"/>
      <c r="I74" s="26">
        <f t="shared" si="12"/>
        <v>-4.5519999999999996</v>
      </c>
      <c r="J74" s="26">
        <f t="shared" si="10"/>
        <v>4.2629619839979843E-2</v>
      </c>
    </row>
    <row r="75" spans="1:16">
      <c r="A75" s="25">
        <v>145</v>
      </c>
      <c r="B75" s="25" t="s">
        <v>22</v>
      </c>
      <c r="C75" s="26">
        <v>24.81</v>
      </c>
      <c r="D75" s="26">
        <v>15.65</v>
      </c>
      <c r="E75" s="26">
        <f t="shared" si="8"/>
        <v>9.1599999999999984</v>
      </c>
      <c r="F75" s="26">
        <f t="shared" si="14"/>
        <v>-5.9519999999999982</v>
      </c>
      <c r="G75" s="26">
        <f t="shared" si="13"/>
        <v>1.6153605253874461E-2</v>
      </c>
      <c r="H75" s="26"/>
      <c r="I75" s="26">
        <f t="shared" si="12"/>
        <v>-5.9519999999999982</v>
      </c>
      <c r="J75" s="26">
        <f t="shared" si="10"/>
        <v>1.6153605253874461E-2</v>
      </c>
    </row>
  </sheetData>
  <phoneticPr fontId="18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3"/>
  <sheetViews>
    <sheetView tabSelected="1" workbookViewId="0">
      <selection activeCell="M11" sqref="M11"/>
    </sheetView>
  </sheetViews>
  <sheetFormatPr baseColWidth="10" defaultColWidth="8.83203125" defaultRowHeight="16"/>
  <cols>
    <col min="1" max="1" width="22.83203125" customWidth="1"/>
    <col min="8" max="8" width="15.1640625" bestFit="1" customWidth="1"/>
  </cols>
  <sheetData>
    <row r="1" spans="1:15">
      <c r="J1" t="s">
        <v>88</v>
      </c>
      <c r="K1" t="s">
        <v>66</v>
      </c>
      <c r="L1" t="s">
        <v>67</v>
      </c>
      <c r="M1" t="s">
        <v>68</v>
      </c>
      <c r="N1" t="s">
        <v>78</v>
      </c>
      <c r="O1" t="s">
        <v>69</v>
      </c>
    </row>
    <row r="2" spans="1:15">
      <c r="A2" t="s">
        <v>33</v>
      </c>
      <c r="B2" t="s">
        <v>103</v>
      </c>
      <c r="K2">
        <v>2.7400000000000001E-2</v>
      </c>
      <c r="L2">
        <v>3.39E-2</v>
      </c>
      <c r="M2">
        <v>8.2400000000000001E-2</v>
      </c>
      <c r="N2">
        <v>4.2599999999999999E-2</v>
      </c>
      <c r="O2">
        <v>2.3300000000000001E-2</v>
      </c>
    </row>
    <row r="3" spans="1:15">
      <c r="K3">
        <v>4.0099999999999997E-2</v>
      </c>
      <c r="L3">
        <v>4.2299999999999997E-2</v>
      </c>
      <c r="M3">
        <v>7.9500000000000001E-2</v>
      </c>
      <c r="N3">
        <v>5.5899999999999998E-2</v>
      </c>
      <c r="O3">
        <v>4.2599999999999999E-2</v>
      </c>
    </row>
    <row r="4" spans="1:15">
      <c r="A4" t="s">
        <v>104</v>
      </c>
      <c r="K4">
        <v>3.9E-2</v>
      </c>
      <c r="L4">
        <v>2.6100000000000002E-2</v>
      </c>
      <c r="M4">
        <v>0.1283</v>
      </c>
      <c r="N4">
        <v>4.2900000000000001E-2</v>
      </c>
      <c r="O4">
        <v>1.6199999999999999E-2</v>
      </c>
    </row>
    <row r="5" spans="1:15">
      <c r="K5">
        <v>4.5400000000000003E-2</v>
      </c>
      <c r="L5">
        <v>2.7199999999999998E-2</v>
      </c>
      <c r="M5">
        <v>0.16589999999999999</v>
      </c>
    </row>
    <row r="6" spans="1:15">
      <c r="A6" t="s">
        <v>34</v>
      </c>
      <c r="B6" t="s">
        <v>35</v>
      </c>
      <c r="C6" t="s">
        <v>105</v>
      </c>
      <c r="L6">
        <v>3.56E-2</v>
      </c>
      <c r="M6">
        <v>8.1199999999999994E-2</v>
      </c>
    </row>
    <row r="7" spans="1:15">
      <c r="K7" s="9" t="s">
        <v>43</v>
      </c>
      <c r="L7" s="9" t="s">
        <v>44</v>
      </c>
      <c r="M7" s="9" t="s">
        <v>65</v>
      </c>
      <c r="N7" s="9" t="s">
        <v>45</v>
      </c>
      <c r="O7" s="9" t="s">
        <v>84</v>
      </c>
    </row>
    <row r="8" spans="1:15">
      <c r="A8" t="s">
        <v>36</v>
      </c>
      <c r="B8" t="s">
        <v>35</v>
      </c>
      <c r="C8" t="s">
        <v>106</v>
      </c>
    </row>
    <row r="10" spans="1:15">
      <c r="A10" t="s">
        <v>37</v>
      </c>
      <c r="B10" t="s">
        <v>38</v>
      </c>
      <c r="C10" t="s">
        <v>39</v>
      </c>
      <c r="D10" t="s">
        <v>40</v>
      </c>
      <c r="E10" t="s">
        <v>41</v>
      </c>
      <c r="F10" t="s">
        <v>42</v>
      </c>
      <c r="I10" s="9" t="s">
        <v>40</v>
      </c>
      <c r="K10" s="9" t="s">
        <v>42</v>
      </c>
    </row>
    <row r="11" spans="1:15">
      <c r="A11" t="s">
        <v>43</v>
      </c>
      <c r="B11">
        <v>5</v>
      </c>
      <c r="C11">
        <v>1</v>
      </c>
      <c r="D11">
        <v>3.7900000000000003E-2</v>
      </c>
      <c r="E11">
        <v>7.5900000000000004E-3</v>
      </c>
      <c r="F11">
        <v>3.79E-3</v>
      </c>
      <c r="I11">
        <f>D11/D11</f>
        <v>1</v>
      </c>
      <c r="J11" s="9"/>
      <c r="K11" s="9">
        <f>F11/D11</f>
        <v>9.9999999999999992E-2</v>
      </c>
    </row>
    <row r="12" spans="1:15">
      <c r="A12" t="s">
        <v>44</v>
      </c>
      <c r="B12">
        <v>6</v>
      </c>
      <c r="C12">
        <v>1</v>
      </c>
      <c r="D12">
        <v>3.3000000000000002E-2</v>
      </c>
      <c r="E12">
        <v>6.6499999999999997E-3</v>
      </c>
      <c r="F12">
        <v>2.97E-3</v>
      </c>
      <c r="I12">
        <f>D12/D11</f>
        <v>0.87071240105540892</v>
      </c>
      <c r="K12" s="9">
        <f>F12/D11</f>
        <v>7.8364116094986794E-2</v>
      </c>
    </row>
    <row r="13" spans="1:15">
      <c r="A13" t="s">
        <v>65</v>
      </c>
      <c r="B13">
        <v>6</v>
      </c>
      <c r="C13">
        <v>1</v>
      </c>
      <c r="D13">
        <v>0.107</v>
      </c>
      <c r="E13">
        <v>3.85E-2</v>
      </c>
      <c r="F13">
        <v>1.72E-2</v>
      </c>
      <c r="H13" t="s">
        <v>107</v>
      </c>
      <c r="I13" s="27">
        <f>D13/D11</f>
        <v>2.8232189973614772</v>
      </c>
      <c r="K13" s="9">
        <f>F13/D11</f>
        <v>0.45382585751978888</v>
      </c>
    </row>
    <row r="14" spans="1:15">
      <c r="A14" t="s">
        <v>45</v>
      </c>
      <c r="B14">
        <v>4</v>
      </c>
      <c r="C14">
        <v>1</v>
      </c>
      <c r="D14">
        <v>4.7100000000000003E-2</v>
      </c>
      <c r="E14">
        <v>7.5599999999999999E-3</v>
      </c>
      <c r="F14">
        <v>4.3600000000000002E-3</v>
      </c>
      <c r="I14">
        <f>D14/D11</f>
        <v>1.2427440633245381</v>
      </c>
      <c r="K14" s="9">
        <f>F14/D11</f>
        <v>0.11503957783641161</v>
      </c>
      <c r="O14" s="9"/>
    </row>
    <row r="15" spans="1:15">
      <c r="A15" t="s">
        <v>84</v>
      </c>
      <c r="B15">
        <v>4</v>
      </c>
      <c r="C15">
        <v>1</v>
      </c>
      <c r="D15">
        <v>2.7400000000000001E-2</v>
      </c>
      <c r="E15">
        <v>1.37E-2</v>
      </c>
      <c r="F15">
        <v>7.9100000000000004E-3</v>
      </c>
      <c r="I15">
        <f>D15/D11</f>
        <v>0.72295514511873349</v>
      </c>
      <c r="K15" s="9">
        <f>F15/D11</f>
        <v>0.20870712401055408</v>
      </c>
      <c r="O15" s="9"/>
    </row>
    <row r="17" spans="1:6">
      <c r="A17" t="s">
        <v>46</v>
      </c>
      <c r="B17" t="s">
        <v>47</v>
      </c>
      <c r="C17" t="s">
        <v>48</v>
      </c>
      <c r="D17" t="s">
        <v>49</v>
      </c>
      <c r="E17" t="s">
        <v>50</v>
      </c>
      <c r="F17" t="s">
        <v>51</v>
      </c>
    </row>
    <row r="18" spans="1:6">
      <c r="A18" t="s">
        <v>52</v>
      </c>
      <c r="B18">
        <v>4</v>
      </c>
      <c r="C18">
        <v>1.9800000000000002E-2</v>
      </c>
      <c r="D18">
        <v>4.9500000000000004E-3</v>
      </c>
      <c r="E18">
        <v>10.944000000000001</v>
      </c>
      <c r="F18" t="s">
        <v>79</v>
      </c>
    </row>
    <row r="19" spans="1:6">
      <c r="A19" t="s">
        <v>53</v>
      </c>
      <c r="B19">
        <v>15</v>
      </c>
      <c r="C19">
        <v>6.7799999999999996E-3</v>
      </c>
      <c r="D19">
        <v>4.5199999999999998E-4</v>
      </c>
    </row>
    <row r="20" spans="1:6">
      <c r="A20" t="s">
        <v>54</v>
      </c>
      <c r="B20">
        <v>19</v>
      </c>
      <c r="C20">
        <v>2.6599999999999999E-2</v>
      </c>
    </row>
    <row r="22" spans="1:6">
      <c r="A22" t="s">
        <v>80</v>
      </c>
    </row>
    <row r="24" spans="1:6">
      <c r="A24" t="s">
        <v>92</v>
      </c>
    </row>
    <row r="27" spans="1:6">
      <c r="A27" t="s">
        <v>55</v>
      </c>
    </row>
    <row r="29" spans="1:6">
      <c r="A29" t="s">
        <v>56</v>
      </c>
    </row>
    <row r="30" spans="1:6">
      <c r="A30" t="s">
        <v>57</v>
      </c>
      <c r="B30" t="s">
        <v>58</v>
      </c>
      <c r="C30" t="s">
        <v>59</v>
      </c>
      <c r="D30" t="s">
        <v>60</v>
      </c>
      <c r="E30" t="s">
        <v>61</v>
      </c>
      <c r="F30" t="s">
        <v>62</v>
      </c>
    </row>
    <row r="31" spans="1:6">
      <c r="A31" t="s">
        <v>93</v>
      </c>
      <c r="B31">
        <v>8.0100000000000005E-2</v>
      </c>
      <c r="C31">
        <v>5</v>
      </c>
      <c r="D31">
        <v>7.2939999999999996</v>
      </c>
      <c r="E31">
        <v>1E-3</v>
      </c>
      <c r="F31" t="s">
        <v>63</v>
      </c>
    </row>
    <row r="32" spans="1:6">
      <c r="A32" t="s">
        <v>94</v>
      </c>
      <c r="B32">
        <v>7.4399999999999994E-2</v>
      </c>
      <c r="C32">
        <v>5</v>
      </c>
      <c r="D32">
        <v>7.8289999999999997</v>
      </c>
      <c r="E32" t="s">
        <v>79</v>
      </c>
      <c r="F32" t="s">
        <v>63</v>
      </c>
    </row>
    <row r="33" spans="1:6">
      <c r="A33" t="s">
        <v>95</v>
      </c>
      <c r="B33">
        <v>6.9500000000000006E-2</v>
      </c>
      <c r="C33">
        <v>5</v>
      </c>
      <c r="D33">
        <v>6.8929999999999998</v>
      </c>
      <c r="E33">
        <v>2E-3</v>
      </c>
      <c r="F33" t="s">
        <v>63</v>
      </c>
    </row>
    <row r="34" spans="1:6">
      <c r="A34" t="s">
        <v>96</v>
      </c>
      <c r="B34">
        <v>6.0299999999999999E-2</v>
      </c>
      <c r="C34">
        <v>5</v>
      </c>
      <c r="D34">
        <v>5.4939999999999998</v>
      </c>
      <c r="E34">
        <v>1.0999999999999999E-2</v>
      </c>
      <c r="F34" t="s">
        <v>63</v>
      </c>
    </row>
    <row r="35" spans="1:6">
      <c r="A35" t="s">
        <v>97</v>
      </c>
      <c r="B35">
        <v>1.9800000000000002E-2</v>
      </c>
      <c r="C35">
        <v>5</v>
      </c>
      <c r="D35">
        <v>1.61</v>
      </c>
      <c r="E35">
        <v>0.78400000000000003</v>
      </c>
      <c r="F35" t="s">
        <v>64</v>
      </c>
    </row>
    <row r="36" spans="1:6">
      <c r="A36" t="s">
        <v>98</v>
      </c>
      <c r="B36">
        <v>1.41E-2</v>
      </c>
      <c r="C36">
        <v>5</v>
      </c>
      <c r="D36">
        <v>1.286</v>
      </c>
      <c r="E36">
        <v>0.88900000000000001</v>
      </c>
      <c r="F36" t="s">
        <v>99</v>
      </c>
    </row>
    <row r="37" spans="1:6">
      <c r="A37" t="s">
        <v>100</v>
      </c>
      <c r="B37">
        <v>9.1999999999999998E-3</v>
      </c>
      <c r="C37">
        <v>5</v>
      </c>
      <c r="D37">
        <v>0.80200000000000005</v>
      </c>
      <c r="E37">
        <v>0.97799999999999998</v>
      </c>
      <c r="F37" t="s">
        <v>99</v>
      </c>
    </row>
    <row r="38" spans="1:6">
      <c r="A38" t="s">
        <v>86</v>
      </c>
      <c r="B38">
        <v>1.06E-2</v>
      </c>
      <c r="C38">
        <v>5</v>
      </c>
      <c r="D38">
        <v>0.92</v>
      </c>
      <c r="E38">
        <v>0.96399999999999997</v>
      </c>
      <c r="F38" t="s">
        <v>99</v>
      </c>
    </row>
    <row r="39" spans="1:6">
      <c r="A39" t="s">
        <v>101</v>
      </c>
      <c r="B39">
        <v>4.9199999999999999E-3</v>
      </c>
      <c r="C39">
        <v>5</v>
      </c>
      <c r="D39">
        <v>0.48799999999999999</v>
      </c>
      <c r="E39">
        <v>0.997</v>
      </c>
      <c r="F39" t="s">
        <v>99</v>
      </c>
    </row>
    <row r="40" spans="1:6">
      <c r="A40" t="s">
        <v>85</v>
      </c>
      <c r="B40">
        <v>5.6499999999999996E-3</v>
      </c>
      <c r="C40">
        <v>5</v>
      </c>
      <c r="D40">
        <v>0.51400000000000001</v>
      </c>
      <c r="E40">
        <v>0.996</v>
      </c>
      <c r="F40" t="s">
        <v>99</v>
      </c>
    </row>
    <row r="43" spans="1:6">
      <c r="A43" t="s">
        <v>102</v>
      </c>
    </row>
  </sheetData>
  <phoneticPr fontId="18" type="noConversion"/>
  <pageMargins left="0.7" right="0.7" top="0.75" bottom="0.75" header="0.3" footer="0.3"/>
  <pageSetup paperSize="9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SigmaPlotGraphicObject.9" shapeId="7172" r:id="rId4">
          <objectPr defaultSize="0" r:id="rId5">
            <anchor moveWithCells="1">
              <from>
                <xdr:col>7</xdr:col>
                <xdr:colOff>228600</xdr:colOff>
                <xdr:row>23</xdr:row>
                <xdr:rowOff>139700</xdr:rowOff>
              </from>
              <to>
                <xdr:col>18</xdr:col>
                <xdr:colOff>254000</xdr:colOff>
                <xdr:row>47</xdr:row>
                <xdr:rowOff>114300</xdr:rowOff>
              </to>
            </anchor>
          </objectPr>
        </oleObject>
      </mc:Choice>
      <mc:Fallback>
        <oleObject progId="SigmaPlotGraphicObject.9" shapeId="7172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3"/>
  <sheetViews>
    <sheetView topLeftCell="A7" workbookViewId="0">
      <selection activeCell="H13" sqref="H13"/>
    </sheetView>
  </sheetViews>
  <sheetFormatPr baseColWidth="10" defaultColWidth="9" defaultRowHeight="16"/>
  <cols>
    <col min="1" max="1" width="22.83203125" style="9" customWidth="1"/>
    <col min="2" max="7" width="9" style="9"/>
    <col min="8" max="8" width="15.1640625" style="9" bestFit="1" customWidth="1"/>
    <col min="9" max="16384" width="9" style="9"/>
  </cols>
  <sheetData>
    <row r="1" spans="1:15">
      <c r="J1" s="9" t="s">
        <v>88</v>
      </c>
      <c r="K1" s="9" t="s">
        <v>66</v>
      </c>
      <c r="L1" s="9" t="s">
        <v>67</v>
      </c>
      <c r="M1" s="9" t="s">
        <v>68</v>
      </c>
      <c r="N1" s="9" t="s">
        <v>78</v>
      </c>
      <c r="O1" s="9" t="s">
        <v>69</v>
      </c>
    </row>
    <row r="2" spans="1:15">
      <c r="A2" s="9" t="s">
        <v>33</v>
      </c>
      <c r="B2" s="9" t="s">
        <v>103</v>
      </c>
      <c r="K2" s="9">
        <v>2.7400000000000001E-2</v>
      </c>
      <c r="L2" s="9">
        <v>3.39E-2</v>
      </c>
      <c r="M2" s="9">
        <v>8.2400000000000001E-2</v>
      </c>
      <c r="N2" s="9">
        <v>4.2599999999999999E-2</v>
      </c>
      <c r="O2" s="9">
        <v>2.3300000000000001E-2</v>
      </c>
    </row>
    <row r="3" spans="1:15">
      <c r="K3" s="9">
        <v>4.0099999999999997E-2</v>
      </c>
      <c r="L3" s="9">
        <v>4.2299999999999997E-2</v>
      </c>
      <c r="M3" s="9">
        <v>7.9500000000000001E-2</v>
      </c>
      <c r="N3" s="9">
        <v>5.5899999999999998E-2</v>
      </c>
      <c r="O3" s="9">
        <v>4.2599999999999999E-2</v>
      </c>
    </row>
    <row r="4" spans="1:15">
      <c r="A4" s="9" t="s">
        <v>104</v>
      </c>
      <c r="K4" s="9">
        <v>3.9E-2</v>
      </c>
      <c r="L4" s="9">
        <v>2.6100000000000002E-2</v>
      </c>
      <c r="M4" s="9">
        <v>0.1283</v>
      </c>
      <c r="N4" s="9">
        <v>4.2900000000000001E-2</v>
      </c>
      <c r="O4" s="9">
        <v>1.6199999999999999E-2</v>
      </c>
    </row>
    <row r="5" spans="1:15">
      <c r="K5" s="9">
        <v>4.5400000000000003E-2</v>
      </c>
      <c r="L5" s="9">
        <v>2.7199999999999998E-2</v>
      </c>
      <c r="M5" s="9">
        <v>0.16589999999999999</v>
      </c>
    </row>
    <row r="6" spans="1:15">
      <c r="A6" s="9" t="s">
        <v>34</v>
      </c>
      <c r="B6" s="9" t="s">
        <v>35</v>
      </c>
      <c r="C6" s="9" t="s">
        <v>105</v>
      </c>
      <c r="L6" s="9">
        <v>3.56E-2</v>
      </c>
      <c r="M6" s="9">
        <v>8.1199999999999994E-2</v>
      </c>
    </row>
    <row r="7" spans="1:15">
      <c r="K7" s="9" t="s">
        <v>43</v>
      </c>
      <c r="L7" s="9" t="s">
        <v>44</v>
      </c>
      <c r="M7" s="9" t="s">
        <v>65</v>
      </c>
      <c r="N7" s="9" t="s">
        <v>45</v>
      </c>
      <c r="O7" s="9" t="s">
        <v>84</v>
      </c>
    </row>
    <row r="8" spans="1:15">
      <c r="A8" s="9" t="s">
        <v>36</v>
      </c>
      <c r="B8" s="9" t="s">
        <v>35</v>
      </c>
      <c r="C8" s="9" t="s">
        <v>106</v>
      </c>
    </row>
    <row r="10" spans="1:15">
      <c r="A10" s="9" t="s">
        <v>37</v>
      </c>
      <c r="B10" s="9" t="s">
        <v>38</v>
      </c>
      <c r="C10" s="9" t="s">
        <v>39</v>
      </c>
      <c r="D10" s="9" t="s">
        <v>40</v>
      </c>
      <c r="E10" s="9" t="s">
        <v>41</v>
      </c>
      <c r="F10" s="9" t="s">
        <v>42</v>
      </c>
      <c r="I10" s="9" t="s">
        <v>40</v>
      </c>
      <c r="K10" s="9" t="s">
        <v>42</v>
      </c>
    </row>
    <row r="11" spans="1:15">
      <c r="A11" s="9" t="s">
        <v>43</v>
      </c>
      <c r="B11" s="9">
        <v>5</v>
      </c>
      <c r="C11" s="9">
        <v>1</v>
      </c>
      <c r="D11" s="9">
        <v>3.7900000000000003E-2</v>
      </c>
      <c r="E11" s="9">
        <v>7.5900000000000004E-3</v>
      </c>
      <c r="F11" s="9">
        <v>3.79E-3</v>
      </c>
      <c r="I11" s="9">
        <f>D11/D11</f>
        <v>1</v>
      </c>
      <c r="K11" s="9">
        <f>F11/D11</f>
        <v>9.9999999999999992E-2</v>
      </c>
    </row>
    <row r="12" spans="1:15">
      <c r="A12" s="9" t="s">
        <v>44</v>
      </c>
      <c r="B12" s="9">
        <v>6</v>
      </c>
      <c r="C12" s="9">
        <v>1</v>
      </c>
      <c r="D12" s="9">
        <v>3.3000000000000002E-2</v>
      </c>
      <c r="E12" s="9">
        <v>6.6499999999999997E-3</v>
      </c>
      <c r="F12" s="9">
        <v>2.97E-3</v>
      </c>
      <c r="I12" s="9">
        <f>D12/D11</f>
        <v>0.87071240105540892</v>
      </c>
      <c r="K12" s="9">
        <f>F12/D11</f>
        <v>7.8364116094986794E-2</v>
      </c>
    </row>
    <row r="13" spans="1:15">
      <c r="A13" s="9" t="s">
        <v>65</v>
      </c>
      <c r="B13" s="9">
        <v>6</v>
      </c>
      <c r="C13" s="9">
        <v>1</v>
      </c>
      <c r="D13" s="9">
        <v>0.107</v>
      </c>
      <c r="E13" s="9">
        <v>3.85E-2</v>
      </c>
      <c r="F13" s="9">
        <v>1.72E-2</v>
      </c>
      <c r="H13" s="9" t="s">
        <v>108</v>
      </c>
      <c r="I13" s="27">
        <f>D13/D11</f>
        <v>2.8232189973614772</v>
      </c>
      <c r="K13" s="9">
        <f>F13/D11</f>
        <v>0.45382585751978888</v>
      </c>
    </row>
    <row r="14" spans="1:15">
      <c r="A14" s="9" t="s">
        <v>45</v>
      </c>
      <c r="B14" s="9">
        <v>4</v>
      </c>
      <c r="C14" s="9">
        <v>1</v>
      </c>
      <c r="D14" s="9">
        <v>4.7100000000000003E-2</v>
      </c>
      <c r="E14" s="9">
        <v>7.5599999999999999E-3</v>
      </c>
      <c r="F14" s="9">
        <v>4.3600000000000002E-3</v>
      </c>
      <c r="I14" s="9">
        <f>D14/D11</f>
        <v>1.2427440633245381</v>
      </c>
      <c r="K14" s="9">
        <f>F14/D11</f>
        <v>0.11503957783641161</v>
      </c>
    </row>
    <row r="15" spans="1:15">
      <c r="A15" s="9" t="s">
        <v>84</v>
      </c>
      <c r="B15" s="9">
        <v>4</v>
      </c>
      <c r="C15" s="9">
        <v>1</v>
      </c>
      <c r="D15" s="9">
        <v>2.7400000000000001E-2</v>
      </c>
      <c r="E15" s="9">
        <v>1.37E-2</v>
      </c>
      <c r="F15" s="9">
        <v>7.9100000000000004E-3</v>
      </c>
      <c r="I15" s="9">
        <f>D15/D11</f>
        <v>0.72295514511873349</v>
      </c>
      <c r="K15" s="9">
        <f>F15/D11</f>
        <v>0.20870712401055408</v>
      </c>
    </row>
    <row r="17" spans="1:6">
      <c r="A17" s="9" t="s">
        <v>46</v>
      </c>
      <c r="B17" s="9" t="s">
        <v>47</v>
      </c>
      <c r="C17" s="9" t="s">
        <v>48</v>
      </c>
      <c r="D17" s="9" t="s">
        <v>49</v>
      </c>
      <c r="E17" s="9" t="s">
        <v>50</v>
      </c>
      <c r="F17" s="9" t="s">
        <v>51</v>
      </c>
    </row>
    <row r="18" spans="1:6">
      <c r="A18" s="9" t="s">
        <v>52</v>
      </c>
      <c r="B18" s="9">
        <v>4</v>
      </c>
      <c r="C18" s="9">
        <v>1.9800000000000002E-2</v>
      </c>
      <c r="D18" s="9">
        <v>4.9500000000000004E-3</v>
      </c>
      <c r="E18" s="9">
        <v>10.944000000000001</v>
      </c>
      <c r="F18" s="9" t="s">
        <v>79</v>
      </c>
    </row>
    <row r="19" spans="1:6">
      <c r="A19" s="9" t="s">
        <v>53</v>
      </c>
      <c r="B19" s="9">
        <v>15</v>
      </c>
      <c r="C19" s="9">
        <v>6.7799999999999996E-3</v>
      </c>
      <c r="D19" s="9">
        <v>4.5199999999999998E-4</v>
      </c>
    </row>
    <row r="20" spans="1:6">
      <c r="A20" s="9" t="s">
        <v>54</v>
      </c>
      <c r="B20" s="9">
        <v>19</v>
      </c>
      <c r="C20" s="9">
        <v>2.6599999999999999E-2</v>
      </c>
    </row>
    <row r="22" spans="1:6">
      <c r="A22" s="9" t="s">
        <v>80</v>
      </c>
    </row>
    <row r="24" spans="1:6">
      <c r="A24" s="9" t="s">
        <v>92</v>
      </c>
    </row>
    <row r="27" spans="1:6">
      <c r="A27" s="9" t="s">
        <v>55</v>
      </c>
    </row>
    <row r="29" spans="1:6">
      <c r="A29" s="9" t="s">
        <v>56</v>
      </c>
    </row>
    <row r="30" spans="1:6">
      <c r="A30" s="9" t="s">
        <v>57</v>
      </c>
      <c r="B30" s="9" t="s">
        <v>58</v>
      </c>
      <c r="C30" s="9" t="s">
        <v>59</v>
      </c>
      <c r="D30" s="9" t="s">
        <v>60</v>
      </c>
      <c r="E30" s="9" t="s">
        <v>61</v>
      </c>
      <c r="F30" s="9" t="s">
        <v>62</v>
      </c>
    </row>
    <row r="31" spans="1:6">
      <c r="A31" s="9" t="s">
        <v>93</v>
      </c>
      <c r="B31" s="9">
        <v>8.0100000000000005E-2</v>
      </c>
      <c r="C31" s="9">
        <v>5</v>
      </c>
      <c r="D31" s="9">
        <v>7.2939999999999996</v>
      </c>
      <c r="E31" s="9">
        <v>1E-3</v>
      </c>
      <c r="F31" s="9" t="s">
        <v>63</v>
      </c>
    </row>
    <row r="32" spans="1:6">
      <c r="A32" s="9" t="s">
        <v>94</v>
      </c>
      <c r="B32" s="9">
        <v>7.4399999999999994E-2</v>
      </c>
      <c r="C32" s="9">
        <v>5</v>
      </c>
      <c r="D32" s="9">
        <v>7.8289999999999997</v>
      </c>
      <c r="E32" s="9" t="s">
        <v>79</v>
      </c>
      <c r="F32" s="9" t="s">
        <v>63</v>
      </c>
    </row>
    <row r="33" spans="1:6">
      <c r="A33" s="9" t="s">
        <v>95</v>
      </c>
      <c r="B33" s="9">
        <v>6.9500000000000006E-2</v>
      </c>
      <c r="C33" s="9">
        <v>5</v>
      </c>
      <c r="D33" s="9">
        <v>6.8929999999999998</v>
      </c>
      <c r="E33" s="9">
        <v>2E-3</v>
      </c>
      <c r="F33" s="9" t="s">
        <v>63</v>
      </c>
    </row>
    <row r="34" spans="1:6">
      <c r="A34" s="9" t="s">
        <v>96</v>
      </c>
      <c r="B34" s="9">
        <v>6.0299999999999999E-2</v>
      </c>
      <c r="C34" s="9">
        <v>5</v>
      </c>
      <c r="D34" s="9">
        <v>5.4939999999999998</v>
      </c>
      <c r="E34" s="9">
        <v>1.0999999999999999E-2</v>
      </c>
      <c r="F34" s="9" t="s">
        <v>63</v>
      </c>
    </row>
    <row r="35" spans="1:6">
      <c r="A35" s="9" t="s">
        <v>97</v>
      </c>
      <c r="B35" s="9">
        <v>1.9800000000000002E-2</v>
      </c>
      <c r="C35" s="9">
        <v>5</v>
      </c>
      <c r="D35" s="9">
        <v>1.61</v>
      </c>
      <c r="E35" s="9">
        <v>0.78400000000000003</v>
      </c>
      <c r="F35" s="9" t="s">
        <v>64</v>
      </c>
    </row>
    <row r="36" spans="1:6">
      <c r="A36" s="9" t="s">
        <v>98</v>
      </c>
      <c r="B36" s="9">
        <v>1.41E-2</v>
      </c>
      <c r="C36" s="9">
        <v>5</v>
      </c>
      <c r="D36" s="9">
        <v>1.286</v>
      </c>
      <c r="E36" s="9">
        <v>0.88900000000000001</v>
      </c>
      <c r="F36" s="9" t="s">
        <v>99</v>
      </c>
    </row>
    <row r="37" spans="1:6">
      <c r="A37" s="9" t="s">
        <v>100</v>
      </c>
      <c r="B37" s="9">
        <v>9.1999999999999998E-3</v>
      </c>
      <c r="C37" s="9">
        <v>5</v>
      </c>
      <c r="D37" s="9">
        <v>0.80200000000000005</v>
      </c>
      <c r="E37" s="9">
        <v>0.97799999999999998</v>
      </c>
      <c r="F37" s="9" t="s">
        <v>99</v>
      </c>
    </row>
    <row r="38" spans="1:6">
      <c r="A38" s="9" t="s">
        <v>86</v>
      </c>
      <c r="B38" s="9">
        <v>1.06E-2</v>
      </c>
      <c r="C38" s="9">
        <v>5</v>
      </c>
      <c r="D38" s="9">
        <v>0.92</v>
      </c>
      <c r="E38" s="9">
        <v>0.96399999999999997</v>
      </c>
      <c r="F38" s="9" t="s">
        <v>99</v>
      </c>
    </row>
    <row r="39" spans="1:6">
      <c r="A39" s="9" t="s">
        <v>101</v>
      </c>
      <c r="B39" s="9">
        <v>4.9199999999999999E-3</v>
      </c>
      <c r="C39" s="9">
        <v>5</v>
      </c>
      <c r="D39" s="9">
        <v>0.48799999999999999</v>
      </c>
      <c r="E39" s="9">
        <v>0.997</v>
      </c>
      <c r="F39" s="9" t="s">
        <v>99</v>
      </c>
    </row>
    <row r="40" spans="1:6">
      <c r="A40" s="9" t="s">
        <v>85</v>
      </c>
      <c r="B40" s="9">
        <v>5.6499999999999996E-3</v>
      </c>
      <c r="C40" s="9">
        <v>5</v>
      </c>
      <c r="D40" s="9">
        <v>0.51400000000000001</v>
      </c>
      <c r="E40" s="9">
        <v>0.996</v>
      </c>
      <c r="F40" s="9" t="s">
        <v>99</v>
      </c>
    </row>
    <row r="43" spans="1:6">
      <c r="A43" s="9" t="s">
        <v>102</v>
      </c>
    </row>
  </sheetData>
  <phoneticPr fontId="18" type="noConversion"/>
  <pageMargins left="0.7" right="0.7" top="0.75" bottom="0.75" header="0.3" footer="0.3"/>
  <pageSetup paperSize="9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SigmaPlotGraphicObject.9" shapeId="8193" r:id="rId4">
          <objectPr defaultSize="0" autoPict="0" r:id="rId5">
            <anchor moveWithCells="1">
              <from>
                <xdr:col>7</xdr:col>
                <xdr:colOff>228600</xdr:colOff>
                <xdr:row>23</xdr:row>
                <xdr:rowOff>139700</xdr:rowOff>
              </from>
              <to>
                <xdr:col>18</xdr:col>
                <xdr:colOff>254000</xdr:colOff>
                <xdr:row>47</xdr:row>
                <xdr:rowOff>114300</xdr:rowOff>
              </to>
            </anchor>
          </objectPr>
        </oleObject>
      </mc:Choice>
      <mc:Fallback>
        <oleObject progId="SigmaPlotGraphicObject.9" shapeId="819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0330</vt:lpstr>
      <vt:lpstr>Caspase-3</vt:lpstr>
      <vt:lpstr>Figure 6 (vi)-caspase (mRNA)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Microsoft Office User</cp:lastModifiedBy>
  <dcterms:created xsi:type="dcterms:W3CDTF">2015-03-30T09:15:51Z</dcterms:created>
  <dcterms:modified xsi:type="dcterms:W3CDTF">2020-06-18T12:52:01Z</dcterms:modified>
</cp:coreProperties>
</file>