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greign/Documents/Barry Hoffer/3,6'-DithioPOM TBI manuscript Sept 2018/Elife 3,6'-DithioPOM manuscript 2019/TOP/Submission 12.2019/Resubmission/TOP for resubmission/JOYCE Figures and Raw data 06.2020/"/>
    </mc:Choice>
  </mc:AlternateContent>
  <xr:revisionPtr revIDLastSave="0" documentId="8_{83E34B5E-6063-4D4D-9D27-BB9A96279242}" xr6:coauthVersionLast="45" xr6:coauthVersionMax="45" xr10:uidLastSave="{00000000-0000-0000-0000-000000000000}"/>
  <bookViews>
    <workbookView xWindow="0" yWindow="460" windowWidth="20520" windowHeight="9420" xr2:uid="{00000000-000D-0000-FFFF-FFFF00000000}"/>
  </bookViews>
  <sheets>
    <sheet name="Figure 6 (vi)-caspase (IF)" sheetId="3" r:id="rId1"/>
    <sheet name="Caspase-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3" l="1"/>
  <c r="C20" i="3" s="1"/>
  <c r="B20" i="3"/>
  <c r="B21" i="3"/>
  <c r="B22" i="3"/>
  <c r="C22" i="3" l="1"/>
  <c r="C21" i="3"/>
  <c r="E91" i="2"/>
  <c r="E90" i="2"/>
  <c r="F89" i="2"/>
  <c r="G89" i="2" s="1"/>
  <c r="E89" i="2"/>
  <c r="E88" i="2"/>
  <c r="E87" i="2"/>
  <c r="E86" i="2"/>
  <c r="E85" i="2"/>
  <c r="E84" i="2"/>
  <c r="E83" i="2"/>
  <c r="F83" i="2" s="1"/>
  <c r="G83" i="2" s="1"/>
  <c r="E82" i="2"/>
  <c r="E81" i="2"/>
  <c r="E80" i="2"/>
  <c r="E79" i="2"/>
  <c r="E78" i="2"/>
  <c r="E77" i="2"/>
  <c r="E76" i="2"/>
  <c r="F74" i="2" s="1"/>
  <c r="G74" i="2" s="1"/>
  <c r="E75" i="2"/>
  <c r="E74" i="2"/>
  <c r="E73" i="2"/>
  <c r="E72" i="2"/>
  <c r="F71" i="2" s="1"/>
  <c r="G71" i="2" s="1"/>
  <c r="E71" i="2"/>
  <c r="E69" i="2"/>
  <c r="E68" i="2"/>
  <c r="F68" i="2" s="1"/>
  <c r="G68" i="2" s="1"/>
  <c r="E67" i="2"/>
  <c r="E66" i="2"/>
  <c r="E65" i="2"/>
  <c r="E64" i="2"/>
  <c r="E63" i="2"/>
  <c r="E62" i="2"/>
  <c r="F62" i="2" s="1"/>
  <c r="G62" i="2" s="1"/>
  <c r="E61" i="2"/>
  <c r="E60" i="2"/>
  <c r="E59" i="2"/>
  <c r="E58" i="2"/>
  <c r="E57" i="2"/>
  <c r="E56" i="2"/>
  <c r="E55" i="2"/>
  <c r="E54" i="2"/>
  <c r="E53" i="2"/>
  <c r="F53" i="2" s="1"/>
  <c r="G53" i="2" s="1"/>
  <c r="E52" i="2"/>
  <c r="E51" i="2"/>
  <c r="F50" i="2" s="1"/>
  <c r="G50" i="2" s="1"/>
  <c r="E50" i="2"/>
  <c r="E49" i="2"/>
  <c r="E48" i="2"/>
  <c r="E47" i="2"/>
  <c r="E46" i="2"/>
  <c r="E45" i="2"/>
  <c r="E44" i="2"/>
  <c r="F44" i="2" s="1"/>
  <c r="G44" i="2" s="1"/>
  <c r="E43" i="2"/>
  <c r="E42" i="2"/>
  <c r="E41" i="2"/>
  <c r="E40" i="2"/>
  <c r="E39" i="2"/>
  <c r="E38" i="2"/>
  <c r="F38" i="2" s="1"/>
  <c r="G38" i="2" s="1"/>
  <c r="E37" i="2"/>
  <c r="E36" i="2"/>
  <c r="E35" i="2"/>
  <c r="E34" i="2"/>
  <c r="E33" i="2"/>
  <c r="E32" i="2"/>
  <c r="E31" i="2"/>
  <c r="E30" i="2"/>
  <c r="E29" i="2"/>
  <c r="E28" i="2"/>
  <c r="E27" i="2"/>
  <c r="E26" i="2"/>
  <c r="F26" i="2" s="1"/>
  <c r="G26" i="2" s="1"/>
  <c r="E25" i="2"/>
  <c r="E24" i="2"/>
  <c r="E23" i="2"/>
  <c r="F23" i="2" s="1"/>
  <c r="G23" i="2" s="1"/>
  <c r="E22" i="2"/>
  <c r="L21" i="2"/>
  <c r="E21" i="2"/>
  <c r="L20" i="2"/>
  <c r="E20" i="2"/>
  <c r="L19" i="2"/>
  <c r="E19" i="2"/>
  <c r="L18" i="2"/>
  <c r="M19" i="2" s="1"/>
  <c r="E18" i="2"/>
  <c r="E17" i="2"/>
  <c r="F17" i="2" s="1"/>
  <c r="G17" i="2" s="1"/>
  <c r="E16" i="2"/>
  <c r="E15" i="2"/>
  <c r="E14" i="2"/>
  <c r="E13" i="2"/>
  <c r="E12" i="2"/>
  <c r="E11" i="2"/>
  <c r="E10" i="2"/>
  <c r="E9" i="2"/>
  <c r="E8" i="2"/>
  <c r="E7" i="2"/>
  <c r="E6" i="2"/>
  <c r="F5" i="2"/>
  <c r="G5" i="2" s="1"/>
  <c r="E5" i="2"/>
  <c r="E4" i="2"/>
  <c r="E3" i="2"/>
  <c r="E2" i="2"/>
  <c r="F2" i="2" s="1"/>
  <c r="G2" i="2" s="1"/>
  <c r="F14" i="2" l="1"/>
  <c r="G14" i="2" s="1"/>
  <c r="F86" i="2"/>
  <c r="G86" i="2" s="1"/>
  <c r="F8" i="2"/>
  <c r="G8" i="2" s="1"/>
  <c r="F41" i="2"/>
  <c r="G41" i="2" s="1"/>
  <c r="F29" i="2"/>
  <c r="G29" i="2" s="1"/>
  <c r="M21" i="2"/>
  <c r="M20" i="2"/>
</calcChain>
</file>

<file path=xl/sharedStrings.xml><?xml version="1.0" encoding="utf-8"?>
<sst xmlns="http://schemas.openxmlformats.org/spreadsheetml/2006/main" count="149" uniqueCount="136">
  <si>
    <t>Caspase-3</t>
    <phoneticPr fontId="3" type="noConversion"/>
  </si>
  <si>
    <t>NeuN</t>
    <phoneticPr fontId="3" type="noConversion"/>
  </si>
  <si>
    <t>Caspase-3/NeuN</t>
    <phoneticPr fontId="3" type="noConversion"/>
  </si>
  <si>
    <t>AVERAGE</t>
    <phoneticPr fontId="3" type="noConversion"/>
  </si>
  <si>
    <t>面積</t>
    <phoneticPr fontId="2" type="noConversion"/>
  </si>
  <si>
    <t>sham</t>
    <phoneticPr fontId="3" type="noConversion"/>
  </si>
  <si>
    <t>sham+DP(0.5)</t>
    <phoneticPr fontId="3" type="noConversion"/>
  </si>
  <si>
    <t>TBI+Veh</t>
    <phoneticPr fontId="3" type="noConversion"/>
  </si>
  <si>
    <t>TBI+Pom(0.5)</t>
    <phoneticPr fontId="3" type="noConversion"/>
  </si>
  <si>
    <t>TBI+DP(0.5)</t>
    <phoneticPr fontId="3" type="noConversion"/>
  </si>
  <si>
    <t>TBI+DP(0.1)</t>
    <phoneticPr fontId="3" type="noConversion"/>
  </si>
  <si>
    <t>SH</t>
    <phoneticPr fontId="3" type="noConversion"/>
  </si>
  <si>
    <t>138-1</t>
    <phoneticPr fontId="3" type="noConversion"/>
  </si>
  <si>
    <t>um</t>
    <phoneticPr fontId="2" type="noConversion"/>
  </si>
  <si>
    <t>138-2</t>
  </si>
  <si>
    <t>138-3</t>
  </si>
  <si>
    <t>140-1</t>
    <phoneticPr fontId="3" type="noConversion"/>
  </si>
  <si>
    <t>um2</t>
    <phoneticPr fontId="2" type="noConversion"/>
  </si>
  <si>
    <t>140-2</t>
  </si>
  <si>
    <t>mm2</t>
    <phoneticPr fontId="2" type="noConversion"/>
  </si>
  <si>
    <t>140-3</t>
  </si>
  <si>
    <t>137-1</t>
    <phoneticPr fontId="3" type="noConversion"/>
  </si>
  <si>
    <t>137-2</t>
  </si>
  <si>
    <t xml:space="preserve">Group Name </t>
  </si>
  <si>
    <t xml:space="preserve">N </t>
  </si>
  <si>
    <t>Missing</t>
  </si>
  <si>
    <t>Mean</t>
  </si>
  <si>
    <t>Std Dev</t>
  </si>
  <si>
    <t>SEM</t>
  </si>
  <si>
    <t>137-3</t>
  </si>
  <si>
    <t>sham</t>
    <phoneticPr fontId="3" type="noConversion"/>
  </si>
  <si>
    <t>sham+DP(0.5)</t>
    <phoneticPr fontId="3" type="noConversion"/>
  </si>
  <si>
    <t>TBI+Veh</t>
    <phoneticPr fontId="3" type="noConversion"/>
  </si>
  <si>
    <t>TBI+Pom(0.5)</t>
    <phoneticPr fontId="3" type="noConversion"/>
  </si>
  <si>
    <t>SH+DP</t>
    <phoneticPr fontId="3" type="noConversion"/>
  </si>
  <si>
    <t>147-1</t>
    <phoneticPr fontId="3" type="noConversion"/>
  </si>
  <si>
    <t>TBI+DP(0.5)</t>
    <phoneticPr fontId="3" type="noConversion"/>
  </si>
  <si>
    <t>147-2</t>
  </si>
  <si>
    <t>TBI+DP(0.1)</t>
    <phoneticPr fontId="3" type="noConversion"/>
  </si>
  <si>
    <t>147-3</t>
  </si>
  <si>
    <t>148-1</t>
    <phoneticPr fontId="3" type="noConversion"/>
  </si>
  <si>
    <t>148-2</t>
  </si>
  <si>
    <t>TBI+Veh V.S. Sham</t>
    <phoneticPr fontId="3" type="noConversion"/>
  </si>
  <si>
    <t>148-3</t>
  </si>
  <si>
    <t>TBI+Pom(0.5) V.S. Sham</t>
    <phoneticPr fontId="3" type="noConversion"/>
  </si>
  <si>
    <t>TBI+Pom(0.5) V.S. TBI+Veh</t>
    <phoneticPr fontId="3" type="noConversion"/>
  </si>
  <si>
    <t>166-1</t>
    <phoneticPr fontId="3" type="noConversion"/>
  </si>
  <si>
    <t>TBI+DP(0.5) V.S. Sham</t>
    <phoneticPr fontId="3" type="noConversion"/>
  </si>
  <si>
    <t>TBI+DP(0.5) V.S. TBI+Veh</t>
    <phoneticPr fontId="3" type="noConversion"/>
  </si>
  <si>
    <t>166-2</t>
  </si>
  <si>
    <t>TBI+DP(0.1) V.S. Sham</t>
    <phoneticPr fontId="3" type="noConversion"/>
  </si>
  <si>
    <t>TBI+DP(0.1) V.S. TBI+Veh</t>
    <phoneticPr fontId="3" type="noConversion"/>
  </si>
  <si>
    <t>166-3</t>
  </si>
  <si>
    <t>149-1</t>
    <phoneticPr fontId="3" type="noConversion"/>
  </si>
  <si>
    <t>149-2</t>
  </si>
  <si>
    <t>149-3</t>
  </si>
  <si>
    <t>150-1</t>
    <phoneticPr fontId="3" type="noConversion"/>
  </si>
  <si>
    <t>150-2</t>
  </si>
  <si>
    <t>150-3</t>
  </si>
  <si>
    <t>TBI+VEH</t>
    <phoneticPr fontId="3" type="noConversion"/>
  </si>
  <si>
    <t>132-1</t>
    <phoneticPr fontId="3" type="noConversion"/>
  </si>
  <si>
    <t>132-2</t>
  </si>
  <si>
    <t>132-3</t>
  </si>
  <si>
    <t>133-1</t>
    <phoneticPr fontId="3" type="noConversion"/>
  </si>
  <si>
    <t>133-2</t>
  </si>
  <si>
    <t>133-3</t>
  </si>
  <si>
    <t>134-1</t>
    <phoneticPr fontId="3" type="noConversion"/>
  </si>
  <si>
    <t>134-2</t>
  </si>
  <si>
    <t>134-3</t>
  </si>
  <si>
    <t>135-1</t>
    <phoneticPr fontId="3" type="noConversion"/>
  </si>
  <si>
    <t>135-2</t>
  </si>
  <si>
    <t>135-3</t>
  </si>
  <si>
    <t>172-1</t>
    <phoneticPr fontId="3" type="noConversion"/>
  </si>
  <si>
    <t>172-2</t>
  </si>
  <si>
    <t>172-3</t>
  </si>
  <si>
    <t>TBI+Pom</t>
    <phoneticPr fontId="3" type="noConversion"/>
  </si>
  <si>
    <t>79-1</t>
    <phoneticPr fontId="3" type="noConversion"/>
  </si>
  <si>
    <t>79-2</t>
  </si>
  <si>
    <t>79-3</t>
  </si>
  <si>
    <t>179-1</t>
    <phoneticPr fontId="3" type="noConversion"/>
  </si>
  <si>
    <t>179-2</t>
    <phoneticPr fontId="3" type="noConversion"/>
  </si>
  <si>
    <t>179-3</t>
  </si>
  <si>
    <t>78-1</t>
    <phoneticPr fontId="3" type="noConversion"/>
  </si>
  <si>
    <t>78-2</t>
  </si>
  <si>
    <t>78-3</t>
  </si>
  <si>
    <t>178-1</t>
    <phoneticPr fontId="3" type="noConversion"/>
  </si>
  <si>
    <t>178-2</t>
  </si>
  <si>
    <t>178-3</t>
  </si>
  <si>
    <t>TBI+DP0.5</t>
    <phoneticPr fontId="3" type="noConversion"/>
  </si>
  <si>
    <t>143-1</t>
    <phoneticPr fontId="3" type="noConversion"/>
  </si>
  <si>
    <t>143-2</t>
  </si>
  <si>
    <t>143-3</t>
  </si>
  <si>
    <t>192-1</t>
    <phoneticPr fontId="3" type="noConversion"/>
  </si>
  <si>
    <t>192-2</t>
  </si>
  <si>
    <t>192-3</t>
  </si>
  <si>
    <t>144-1</t>
    <phoneticPr fontId="3" type="noConversion"/>
  </si>
  <si>
    <t>144-2</t>
  </si>
  <si>
    <t>144-3</t>
  </si>
  <si>
    <t>193-1</t>
    <phoneticPr fontId="3" type="noConversion"/>
  </si>
  <si>
    <t>193-2</t>
  </si>
  <si>
    <t>141-1</t>
    <phoneticPr fontId="3" type="noConversion"/>
  </si>
  <si>
    <t>141-2</t>
  </si>
  <si>
    <t>141-3</t>
  </si>
  <si>
    <t>145-1</t>
    <phoneticPr fontId="3" type="noConversion"/>
  </si>
  <si>
    <t>145-2</t>
  </si>
  <si>
    <t>145-3</t>
  </si>
  <si>
    <t>TBI+DP0.1</t>
    <phoneticPr fontId="3" type="noConversion"/>
  </si>
  <si>
    <t>185-1</t>
    <phoneticPr fontId="3" type="noConversion"/>
  </si>
  <si>
    <t>185-2</t>
  </si>
  <si>
    <t>185-3</t>
  </si>
  <si>
    <t>184-1</t>
    <phoneticPr fontId="3" type="noConversion"/>
  </si>
  <si>
    <t>184-2</t>
  </si>
  <si>
    <t>184-3</t>
  </si>
  <si>
    <t>186-1</t>
    <phoneticPr fontId="3" type="noConversion"/>
  </si>
  <si>
    <t>186-2</t>
  </si>
  <si>
    <t>186-3</t>
  </si>
  <si>
    <t>188-1</t>
    <phoneticPr fontId="3" type="noConversion"/>
  </si>
  <si>
    <t>188-2</t>
  </si>
  <si>
    <t>188-3</t>
  </si>
  <si>
    <t>187-1</t>
    <phoneticPr fontId="3" type="noConversion"/>
  </si>
  <si>
    <t>187-2</t>
  </si>
  <si>
    <t>187-3</t>
  </si>
  <si>
    <t>TBI+DP(0.1) V.S. TBI+Veh</t>
  </si>
  <si>
    <t>TBI+DP(0.1) V.S. Sham</t>
  </si>
  <si>
    <t>TBI+DP(0.5) V.S. TBI+Veh</t>
  </si>
  <si>
    <t>TBI+DP(0.5) V.S. Sham</t>
  </si>
  <si>
    <t>TBI+Pom(0.5) V.S. TBI+Veh</t>
  </si>
  <si>
    <t>TBI+Pom(0.5) V.S. Sham</t>
  </si>
  <si>
    <t>TBI+Veh V.S. Sham</t>
  </si>
  <si>
    <t>TBI+DP(0.1)</t>
  </si>
  <si>
    <t>TBI+DP(0.5)</t>
  </si>
  <si>
    <t>TBI+Pom(0.5)</t>
  </si>
  <si>
    <t>TBI+Veh</t>
  </si>
  <si>
    <t>sham+DP(0.5)</t>
  </si>
  <si>
    <t>sham</t>
  </si>
  <si>
    <t>Caspase-3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</si>
</sst>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1"/>
      <charset val="136"/>
      <scheme val="minor"/>
    </font>
    <font>
      <sz val="9"/>
      <name val="Calibri"/>
      <family val="2"/>
      <charset val="136"/>
      <scheme val="minor"/>
    </font>
    <font>
      <sz val="9"/>
      <name val="Calibri"/>
      <family val="1"/>
      <charset val="136"/>
      <scheme val="minor"/>
    </font>
    <font>
      <b/>
      <sz val="16"/>
      <color theme="1"/>
      <name val="Calibri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1">
      <alignment vertical="center"/>
    </xf>
    <xf numFmtId="49" fontId="1" fillId="0" borderId="0" xfId="1" applyNumberFormat="1">
      <alignment vertical="center"/>
    </xf>
    <xf numFmtId="2" fontId="1" fillId="0" borderId="0" xfId="1" applyNumberFormat="1">
      <alignment vertical="center"/>
    </xf>
    <xf numFmtId="164" fontId="1" fillId="0" borderId="0" xfId="1" applyNumberFormat="1">
      <alignment vertical="center"/>
    </xf>
    <xf numFmtId="2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</cellXfs>
  <cellStyles count="2">
    <cellStyle name="Normal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/>
  </sheetViews>
  <sheetFormatPr baseColWidth="10" defaultColWidth="8.83203125" defaultRowHeight="16" x14ac:dyDescent="0.2"/>
  <cols>
    <col min="1" max="1" width="23" bestFit="1" customWidth="1"/>
    <col min="2" max="2" width="13" bestFit="1" customWidth="1"/>
    <col min="3" max="3" width="12.1640625" bestFit="1" customWidth="1"/>
    <col min="4" max="4" width="26.33203125" bestFit="1" customWidth="1"/>
    <col min="5" max="6" width="12.1640625" bestFit="1" customWidth="1"/>
  </cols>
  <sheetData>
    <row r="1" spans="1:6" ht="21" x14ac:dyDescent="0.2">
      <c r="A1" s="7" t="s">
        <v>135</v>
      </c>
    </row>
    <row r="2" spans="1:6" x14ac:dyDescent="0.2">
      <c r="A2" t="s">
        <v>134</v>
      </c>
      <c r="B2" t="s">
        <v>133</v>
      </c>
      <c r="C2" t="s">
        <v>132</v>
      </c>
      <c r="D2" t="s">
        <v>131</v>
      </c>
      <c r="E2" t="s">
        <v>130</v>
      </c>
      <c r="F2" t="s">
        <v>129</v>
      </c>
    </row>
    <row r="3" spans="1:6" x14ac:dyDescent="0.2">
      <c r="A3">
        <v>6.760321663</v>
      </c>
      <c r="B3">
        <v>3.830719567</v>
      </c>
      <c r="C3">
        <v>28.462795369999998</v>
      </c>
      <c r="D3">
        <v>13.2723601</v>
      </c>
      <c r="E3">
        <v>5.0943150670000001</v>
      </c>
      <c r="F3">
        <v>9.3327548979999904</v>
      </c>
    </row>
    <row r="4" spans="1:6" x14ac:dyDescent="0.2">
      <c r="A4">
        <v>3.288808892</v>
      </c>
      <c r="B4">
        <v>4.0854000279999898</v>
      </c>
      <c r="C4">
        <v>22.41283907</v>
      </c>
      <c r="D4">
        <v>22.99034314</v>
      </c>
      <c r="E4">
        <v>4.9819289920000003</v>
      </c>
      <c r="F4">
        <v>14.83091787</v>
      </c>
    </row>
    <row r="5" spans="1:6" x14ac:dyDescent="0.2">
      <c r="A5">
        <v>4.7933988410000001</v>
      </c>
      <c r="B5">
        <v>4.7688230049999998</v>
      </c>
      <c r="C5">
        <v>30.685185189999999</v>
      </c>
      <c r="D5">
        <v>17.086923540000001</v>
      </c>
      <c r="E5">
        <v>9.6382783879999998</v>
      </c>
      <c r="F5">
        <v>10.953032110000001</v>
      </c>
    </row>
    <row r="6" spans="1:6" x14ac:dyDescent="0.2">
      <c r="B6">
        <v>2.6031300000000002</v>
      </c>
      <c r="E6">
        <v>12.755832</v>
      </c>
    </row>
    <row r="10" spans="1:6" x14ac:dyDescent="0.2">
      <c r="A10" t="s">
        <v>23</v>
      </c>
      <c r="B10" t="s">
        <v>24</v>
      </c>
      <c r="C10" t="s">
        <v>25</v>
      </c>
      <c r="D10" t="s">
        <v>26</v>
      </c>
      <c r="E10" t="s">
        <v>27</v>
      </c>
      <c r="F10" t="s">
        <v>28</v>
      </c>
    </row>
    <row r="11" spans="1:6" x14ac:dyDescent="0.2">
      <c r="A11" t="s">
        <v>134</v>
      </c>
      <c r="B11">
        <v>3</v>
      </c>
      <c r="C11">
        <v>0</v>
      </c>
      <c r="D11">
        <v>4.9480000000000004</v>
      </c>
      <c r="E11">
        <v>1.7410000000000001</v>
      </c>
      <c r="F11">
        <v>1.0049999999999999</v>
      </c>
    </row>
    <row r="12" spans="1:6" x14ac:dyDescent="0.2">
      <c r="A12" t="s">
        <v>133</v>
      </c>
      <c r="B12">
        <v>4</v>
      </c>
      <c r="C12">
        <v>0</v>
      </c>
      <c r="D12">
        <v>3.8220000000000001</v>
      </c>
      <c r="E12">
        <v>0.90400000000000003</v>
      </c>
      <c r="F12">
        <v>0.45200000000000001</v>
      </c>
    </row>
    <row r="13" spans="1:6" x14ac:dyDescent="0.2">
      <c r="A13" t="s">
        <v>132</v>
      </c>
      <c r="B13">
        <v>3</v>
      </c>
      <c r="C13">
        <v>0</v>
      </c>
      <c r="D13">
        <v>27.187000000000001</v>
      </c>
      <c r="E13">
        <v>4.2809999999999997</v>
      </c>
      <c r="F13">
        <v>2.472</v>
      </c>
    </row>
    <row r="14" spans="1:6" x14ac:dyDescent="0.2">
      <c r="A14" t="s">
        <v>131</v>
      </c>
      <c r="B14">
        <v>3</v>
      </c>
      <c r="C14">
        <v>0</v>
      </c>
      <c r="D14">
        <v>17.783000000000001</v>
      </c>
      <c r="E14">
        <v>4.8959999999999999</v>
      </c>
      <c r="F14">
        <v>2.827</v>
      </c>
    </row>
    <row r="15" spans="1:6" x14ac:dyDescent="0.2">
      <c r="A15" t="s">
        <v>130</v>
      </c>
      <c r="B15">
        <v>4</v>
      </c>
      <c r="C15">
        <v>0</v>
      </c>
      <c r="D15">
        <v>8.1180000000000003</v>
      </c>
      <c r="E15">
        <v>3.7770000000000001</v>
      </c>
      <c r="F15">
        <v>1.889</v>
      </c>
    </row>
    <row r="16" spans="1:6" x14ac:dyDescent="0.2">
      <c r="A16" t="s">
        <v>129</v>
      </c>
      <c r="B16">
        <v>3</v>
      </c>
      <c r="C16">
        <v>0</v>
      </c>
      <c r="D16">
        <v>11.706</v>
      </c>
      <c r="E16">
        <v>2.8250000000000002</v>
      </c>
      <c r="F16">
        <v>1.631</v>
      </c>
    </row>
    <row r="19" spans="1:4" x14ac:dyDescent="0.2">
      <c r="A19" t="s">
        <v>128</v>
      </c>
      <c r="B19" s="6">
        <f>(D13-$D$11)/$D$11</f>
        <v>4.4945432497978981</v>
      </c>
    </row>
    <row r="20" spans="1:4" x14ac:dyDescent="0.2">
      <c r="A20" t="s">
        <v>127</v>
      </c>
      <c r="B20">
        <f>(D14-$D$11)/$D$11</f>
        <v>2.5939773645917543</v>
      </c>
      <c r="C20" s="5">
        <f>(($B$19-B20)/$B$19)*100</f>
        <v>42.286074014119343</v>
      </c>
      <c r="D20" t="s">
        <v>126</v>
      </c>
    </row>
    <row r="21" spans="1:4" x14ac:dyDescent="0.2">
      <c r="A21" t="s">
        <v>125</v>
      </c>
      <c r="B21">
        <f>(D15-$D$11)/$D$11</f>
        <v>0.64066289409862565</v>
      </c>
      <c r="C21" s="5">
        <f>(($B$19-B21)/$B$19)*100</f>
        <v>85.745761949727964</v>
      </c>
      <c r="D21" t="s">
        <v>124</v>
      </c>
    </row>
    <row r="22" spans="1:4" x14ac:dyDescent="0.2">
      <c r="A22" t="s">
        <v>123</v>
      </c>
      <c r="B22">
        <f>(D16-$D$11)/$D$11</f>
        <v>1.3658043654001615</v>
      </c>
      <c r="C22" s="5">
        <f>(($B$19-B22)/$B$19)*100</f>
        <v>69.611942983047797</v>
      </c>
      <c r="D22" t="s">
        <v>122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1"/>
  <sheetViews>
    <sheetView topLeftCell="D1" workbookViewId="0">
      <selection activeCell="L27" sqref="L27"/>
    </sheetView>
  </sheetViews>
  <sheetFormatPr baseColWidth="10" defaultColWidth="9" defaultRowHeight="16" x14ac:dyDescent="0.2"/>
  <cols>
    <col min="1" max="1" width="11.5" style="1" bestFit="1" customWidth="1"/>
    <col min="2" max="2" width="9" style="1"/>
    <col min="3" max="3" width="9.83203125" style="1" bestFit="1" customWidth="1"/>
    <col min="4" max="4" width="6.5" style="1" bestFit="1" customWidth="1"/>
    <col min="5" max="5" width="16" style="1" bestFit="1" customWidth="1"/>
    <col min="6" max="6" width="11.83203125" style="1" bestFit="1" customWidth="1"/>
    <col min="7" max="7" width="11.83203125" style="1" customWidth="1"/>
    <col min="8" max="10" width="9" style="1"/>
    <col min="11" max="11" width="23" style="1" bestFit="1" customWidth="1"/>
    <col min="12" max="12" width="13" style="1" bestFit="1" customWidth="1"/>
    <col min="13" max="13" width="9" style="1"/>
    <col min="14" max="14" width="26.33203125" style="1" bestFit="1" customWidth="1"/>
    <col min="15" max="16" width="12.1640625" style="1" bestFit="1" customWidth="1"/>
    <col min="17" max="16384" width="9" style="1"/>
  </cols>
  <sheetData>
    <row r="1" spans="1:16" x14ac:dyDescent="0.2">
      <c r="B1" s="2"/>
      <c r="C1" s="1" t="s">
        <v>0</v>
      </c>
      <c r="D1" s="1" t="s">
        <v>1</v>
      </c>
      <c r="E1" s="1" t="s">
        <v>2</v>
      </c>
      <c r="F1" s="1" t="s">
        <v>3</v>
      </c>
      <c r="H1" s="1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x14ac:dyDescent="0.2">
      <c r="A2" s="1" t="s">
        <v>11</v>
      </c>
      <c r="B2" s="2" t="s">
        <v>12</v>
      </c>
      <c r="C2" s="1">
        <v>9</v>
      </c>
      <c r="D2" s="1">
        <v>110</v>
      </c>
      <c r="E2" s="1">
        <f>C2/D2</f>
        <v>8.1818181818181818E-2</v>
      </c>
      <c r="F2" s="1">
        <f>AVERAGE(E2:E4)</f>
        <v>6.7603216632342852E-2</v>
      </c>
      <c r="G2" s="1">
        <f>F2*100</f>
        <v>6.7603216632342855</v>
      </c>
      <c r="H2" s="1">
        <v>597.01</v>
      </c>
      <c r="I2" s="1" t="s">
        <v>13</v>
      </c>
      <c r="K2" s="1">
        <v>6.760321663</v>
      </c>
      <c r="L2" s="1">
        <v>3.830719567</v>
      </c>
      <c r="M2" s="1">
        <v>28.462795369999998</v>
      </c>
      <c r="N2" s="1">
        <v>13.2723601</v>
      </c>
      <c r="O2" s="1">
        <v>5.0943150670000001</v>
      </c>
      <c r="P2" s="1">
        <v>9.3327548979999904</v>
      </c>
    </row>
    <row r="3" spans="1:16" x14ac:dyDescent="0.2">
      <c r="B3" s="2" t="s">
        <v>14</v>
      </c>
      <c r="C3" s="1">
        <v>7</v>
      </c>
      <c r="D3" s="1">
        <v>132</v>
      </c>
      <c r="E3" s="1">
        <f t="shared" ref="E3:E75" si="0">C3/D3</f>
        <v>5.3030303030303032E-2</v>
      </c>
      <c r="H3" s="1">
        <v>447.76</v>
      </c>
      <c r="I3" s="1" t="s">
        <v>13</v>
      </c>
      <c r="K3" s="1">
        <v>3.288808892</v>
      </c>
      <c r="L3" s="1">
        <v>4.0854000279999898</v>
      </c>
      <c r="M3" s="1">
        <v>22.41283907</v>
      </c>
      <c r="N3" s="1">
        <v>22.99034314</v>
      </c>
      <c r="O3" s="1">
        <v>4.9819289920000003</v>
      </c>
      <c r="P3" s="1">
        <v>14.83091787</v>
      </c>
    </row>
    <row r="4" spans="1:16" x14ac:dyDescent="0.2">
      <c r="B4" s="2" t="s">
        <v>15</v>
      </c>
      <c r="C4" s="1">
        <v>7</v>
      </c>
      <c r="D4" s="1">
        <v>103</v>
      </c>
      <c r="E4" s="1">
        <f t="shared" si="0"/>
        <v>6.7961165048543687E-2</v>
      </c>
      <c r="K4" s="1">
        <v>4.7933988410000001</v>
      </c>
      <c r="L4" s="1">
        <v>4.7688230049999998</v>
      </c>
      <c r="M4" s="1">
        <v>30.685185189999999</v>
      </c>
      <c r="N4" s="1">
        <v>17.086923540000001</v>
      </c>
      <c r="O4" s="1">
        <v>9.6382783879999998</v>
      </c>
      <c r="P4" s="1">
        <v>10.953032110000001</v>
      </c>
    </row>
    <row r="5" spans="1:16" x14ac:dyDescent="0.2">
      <c r="B5" s="2" t="s">
        <v>16</v>
      </c>
      <c r="C5" s="1">
        <v>2</v>
      </c>
      <c r="D5" s="1">
        <v>104</v>
      </c>
      <c r="E5" s="1">
        <f t="shared" si="0"/>
        <v>1.9230769230769232E-2</v>
      </c>
      <c r="F5" s="1">
        <f t="shared" ref="F5:F62" si="1">AVERAGE(E5:E7)</f>
        <v>3.2888088922571675E-2</v>
      </c>
      <c r="G5" s="1">
        <f>F5*100</f>
        <v>3.2888088922571677</v>
      </c>
      <c r="I5" s="1" t="s">
        <v>17</v>
      </c>
      <c r="L5" s="1">
        <v>2.6031300000000002</v>
      </c>
      <c r="O5" s="1">
        <v>12.755832</v>
      </c>
    </row>
    <row r="6" spans="1:16" x14ac:dyDescent="0.2">
      <c r="B6" s="2" t="s">
        <v>18</v>
      </c>
      <c r="C6" s="1">
        <v>3</v>
      </c>
      <c r="D6" s="1">
        <v>116</v>
      </c>
      <c r="E6" s="1">
        <f t="shared" si="0"/>
        <v>2.5862068965517241E-2</v>
      </c>
      <c r="I6" s="1" t="s">
        <v>19</v>
      </c>
    </row>
    <row r="7" spans="1:16" x14ac:dyDescent="0.2">
      <c r="B7" s="2" t="s">
        <v>20</v>
      </c>
      <c r="C7" s="1">
        <v>6</v>
      </c>
      <c r="D7" s="1">
        <v>112</v>
      </c>
      <c r="E7" s="1">
        <f t="shared" si="0"/>
        <v>5.3571428571428568E-2</v>
      </c>
    </row>
    <row r="8" spans="1:16" x14ac:dyDescent="0.2">
      <c r="B8" s="2" t="s">
        <v>21</v>
      </c>
      <c r="C8" s="1">
        <v>4</v>
      </c>
      <c r="D8" s="1">
        <v>63</v>
      </c>
      <c r="E8" s="1">
        <f t="shared" si="0"/>
        <v>6.3492063492063489E-2</v>
      </c>
      <c r="F8" s="1">
        <f t="shared" si="1"/>
        <v>4.7933988410178881E-2</v>
      </c>
      <c r="G8" s="1">
        <f>F8*100</f>
        <v>4.793398841017888</v>
      </c>
    </row>
    <row r="9" spans="1:16" x14ac:dyDescent="0.2">
      <c r="B9" s="2" t="s">
        <v>22</v>
      </c>
      <c r="C9" s="1">
        <v>5</v>
      </c>
      <c r="D9" s="1">
        <v>108</v>
      </c>
      <c r="E9" s="1">
        <f t="shared" si="0"/>
        <v>4.6296296296296294E-2</v>
      </c>
      <c r="K9" s="1" t="s">
        <v>23</v>
      </c>
      <c r="L9" s="1" t="s">
        <v>24</v>
      </c>
      <c r="M9" s="1" t="s">
        <v>25</v>
      </c>
      <c r="N9" s="1" t="s">
        <v>26</v>
      </c>
      <c r="O9" s="1" t="s">
        <v>27</v>
      </c>
      <c r="P9" s="1" t="s">
        <v>28</v>
      </c>
    </row>
    <row r="10" spans="1:16" x14ac:dyDescent="0.2">
      <c r="B10" s="2" t="s">
        <v>29</v>
      </c>
      <c r="C10" s="1">
        <v>5</v>
      </c>
      <c r="D10" s="1">
        <v>147</v>
      </c>
      <c r="E10" s="1">
        <f t="shared" si="0"/>
        <v>3.4013605442176874E-2</v>
      </c>
      <c r="K10" s="1" t="s">
        <v>30</v>
      </c>
      <c r="L10" s="1">
        <v>3</v>
      </c>
      <c r="M10" s="1">
        <v>0</v>
      </c>
      <c r="N10" s="1">
        <v>4.9480000000000004</v>
      </c>
      <c r="O10" s="1">
        <v>1.7410000000000001</v>
      </c>
      <c r="P10" s="1">
        <v>1.0049999999999999</v>
      </c>
    </row>
    <row r="11" spans="1:16" x14ac:dyDescent="0.2">
      <c r="B11" s="2"/>
      <c r="E11" s="1" t="e">
        <f t="shared" si="0"/>
        <v>#DIV/0!</v>
      </c>
      <c r="K11" s="1" t="s">
        <v>31</v>
      </c>
      <c r="L11" s="1">
        <v>4</v>
      </c>
      <c r="M11" s="1">
        <v>0</v>
      </c>
      <c r="N11" s="1">
        <v>3.8220000000000001</v>
      </c>
      <c r="O11" s="1">
        <v>0.90400000000000003</v>
      </c>
      <c r="P11" s="1">
        <v>0.45200000000000001</v>
      </c>
    </row>
    <row r="12" spans="1:16" x14ac:dyDescent="0.2">
      <c r="B12" s="2"/>
      <c r="E12" s="1" t="e">
        <f t="shared" si="0"/>
        <v>#DIV/0!</v>
      </c>
      <c r="K12" s="1" t="s">
        <v>32</v>
      </c>
      <c r="L12" s="1">
        <v>3</v>
      </c>
      <c r="M12" s="1">
        <v>0</v>
      </c>
      <c r="N12" s="1">
        <v>27.187000000000001</v>
      </c>
      <c r="O12" s="1">
        <v>4.2809999999999997</v>
      </c>
      <c r="P12" s="1">
        <v>2.472</v>
      </c>
    </row>
    <row r="13" spans="1:16" x14ac:dyDescent="0.2">
      <c r="B13" s="2"/>
      <c r="E13" s="1" t="e">
        <f t="shared" si="0"/>
        <v>#DIV/0!</v>
      </c>
      <c r="K13" s="1" t="s">
        <v>33</v>
      </c>
      <c r="L13" s="1">
        <v>3</v>
      </c>
      <c r="M13" s="1">
        <v>0</v>
      </c>
      <c r="N13" s="1">
        <v>17.783000000000001</v>
      </c>
      <c r="O13" s="1">
        <v>4.8959999999999999</v>
      </c>
      <c r="P13" s="1">
        <v>2.827</v>
      </c>
    </row>
    <row r="14" spans="1:16" x14ac:dyDescent="0.2">
      <c r="A14" s="1" t="s">
        <v>34</v>
      </c>
      <c r="B14" s="2" t="s">
        <v>35</v>
      </c>
      <c r="C14" s="1">
        <v>8</v>
      </c>
      <c r="D14" s="1">
        <v>125</v>
      </c>
      <c r="E14" s="1">
        <f t="shared" si="0"/>
        <v>6.4000000000000001E-2</v>
      </c>
      <c r="F14" s="1">
        <f t="shared" si="1"/>
        <v>3.8307195668020412E-2</v>
      </c>
      <c r="G14" s="1">
        <f>F14*100</f>
        <v>3.8307195668020411</v>
      </c>
      <c r="K14" s="1" t="s">
        <v>36</v>
      </c>
      <c r="L14" s="1">
        <v>4</v>
      </c>
      <c r="M14" s="1">
        <v>0</v>
      </c>
      <c r="N14" s="1">
        <v>8.1180000000000003</v>
      </c>
      <c r="O14" s="1">
        <v>3.7770000000000001</v>
      </c>
      <c r="P14" s="1">
        <v>1.889</v>
      </c>
    </row>
    <row r="15" spans="1:16" x14ac:dyDescent="0.2">
      <c r="B15" s="2" t="s">
        <v>37</v>
      </c>
      <c r="C15" s="1">
        <v>4</v>
      </c>
      <c r="D15" s="1">
        <v>194</v>
      </c>
      <c r="E15" s="1">
        <f t="shared" si="0"/>
        <v>2.0618556701030927E-2</v>
      </c>
      <c r="K15" s="1" t="s">
        <v>38</v>
      </c>
      <c r="L15" s="1">
        <v>3</v>
      </c>
      <c r="M15" s="1">
        <v>0</v>
      </c>
      <c r="N15" s="1">
        <v>11.706</v>
      </c>
      <c r="O15" s="1">
        <v>2.8250000000000002</v>
      </c>
      <c r="P15" s="1">
        <v>1.631</v>
      </c>
    </row>
    <row r="16" spans="1:16" x14ac:dyDescent="0.2">
      <c r="B16" s="2" t="s">
        <v>39</v>
      </c>
      <c r="C16" s="1">
        <v>5</v>
      </c>
      <c r="D16" s="1">
        <v>165</v>
      </c>
      <c r="E16" s="1">
        <f t="shared" si="0"/>
        <v>3.0303030303030304E-2</v>
      </c>
    </row>
    <row r="17" spans="1:14" x14ac:dyDescent="0.2">
      <c r="B17" s="2" t="s">
        <v>40</v>
      </c>
      <c r="C17" s="1">
        <v>3</v>
      </c>
      <c r="D17" s="1">
        <v>104</v>
      </c>
      <c r="E17" s="1">
        <f t="shared" si="0"/>
        <v>2.8846153846153848E-2</v>
      </c>
      <c r="F17" s="1">
        <f t="shared" si="1"/>
        <v>4.0854000280229785E-2</v>
      </c>
      <c r="G17" s="1">
        <f>F17*100</f>
        <v>4.0854000280229785</v>
      </c>
    </row>
    <row r="18" spans="1:14" x14ac:dyDescent="0.2">
      <c r="B18" s="2" t="s">
        <v>41</v>
      </c>
      <c r="C18" s="1">
        <v>6</v>
      </c>
      <c r="D18" s="1">
        <v>120</v>
      </c>
      <c r="E18" s="1">
        <f t="shared" si="0"/>
        <v>0.05</v>
      </c>
      <c r="K18" s="1" t="s">
        <v>42</v>
      </c>
      <c r="L18" s="3">
        <f>(N12-$N$10)/$N$10</f>
        <v>4.4945432497978981</v>
      </c>
    </row>
    <row r="19" spans="1:14" x14ac:dyDescent="0.2">
      <c r="B19" s="2" t="s">
        <v>43</v>
      </c>
      <c r="C19" s="1">
        <v>8</v>
      </c>
      <c r="D19" s="1">
        <v>183</v>
      </c>
      <c r="E19" s="1">
        <f t="shared" si="0"/>
        <v>4.3715846994535519E-2</v>
      </c>
      <c r="K19" s="1" t="s">
        <v>44</v>
      </c>
      <c r="L19" s="4">
        <f t="shared" ref="L19:L21" si="2">(N13-$N$10)/$N$10</f>
        <v>2.5939773645917543</v>
      </c>
      <c r="M19" s="3">
        <f>(($L$18-L19)/$L$18)*100</f>
        <v>42.286074014119343</v>
      </c>
      <c r="N19" s="1" t="s">
        <v>45</v>
      </c>
    </row>
    <row r="20" spans="1:14" x14ac:dyDescent="0.2">
      <c r="B20" s="2" t="s">
        <v>46</v>
      </c>
      <c r="E20" s="1" t="e">
        <f t="shared" si="0"/>
        <v>#DIV/0!</v>
      </c>
      <c r="K20" s="1" t="s">
        <v>47</v>
      </c>
      <c r="L20" s="4">
        <f t="shared" si="2"/>
        <v>0.64066289409862565</v>
      </c>
      <c r="M20" s="3">
        <f t="shared" ref="M20:M21" si="3">(($L$18-L20)/$L$18)*100</f>
        <v>85.745761949727964</v>
      </c>
      <c r="N20" s="1" t="s">
        <v>48</v>
      </c>
    </row>
    <row r="21" spans="1:14" x14ac:dyDescent="0.2">
      <c r="B21" s="2" t="s">
        <v>49</v>
      </c>
      <c r="E21" s="1" t="e">
        <f t="shared" si="0"/>
        <v>#DIV/0!</v>
      </c>
      <c r="K21" s="1" t="s">
        <v>50</v>
      </c>
      <c r="L21" s="4">
        <f t="shared" si="2"/>
        <v>1.3658043654001615</v>
      </c>
      <c r="M21" s="3">
        <f t="shared" si="3"/>
        <v>69.611942983047797</v>
      </c>
      <c r="N21" s="1" t="s">
        <v>51</v>
      </c>
    </row>
    <row r="22" spans="1:14" x14ac:dyDescent="0.2">
      <c r="B22" s="2" t="s">
        <v>52</v>
      </c>
      <c r="E22" s="1" t="e">
        <f t="shared" si="0"/>
        <v>#DIV/0!</v>
      </c>
    </row>
    <row r="23" spans="1:14" x14ac:dyDescent="0.2">
      <c r="B23" s="2" t="s">
        <v>53</v>
      </c>
      <c r="C23" s="1">
        <v>4</v>
      </c>
      <c r="D23" s="1">
        <v>169</v>
      </c>
      <c r="E23" s="1">
        <f t="shared" si="0"/>
        <v>2.3668639053254437E-2</v>
      </c>
      <c r="F23" s="1">
        <f t="shared" si="1"/>
        <v>4.7688230052207535E-2</v>
      </c>
      <c r="G23" s="1">
        <f>F23*100</f>
        <v>4.7688230052207539</v>
      </c>
    </row>
    <row r="24" spans="1:14" x14ac:dyDescent="0.2">
      <c r="B24" s="2" t="s">
        <v>54</v>
      </c>
      <c r="C24" s="1">
        <v>4</v>
      </c>
      <c r="D24" s="1">
        <v>105</v>
      </c>
      <c r="E24" s="1">
        <f t="shared" si="0"/>
        <v>3.8095238095238099E-2</v>
      </c>
    </row>
    <row r="25" spans="1:14" x14ac:dyDescent="0.2">
      <c r="B25" s="2" t="s">
        <v>55</v>
      </c>
      <c r="C25" s="1">
        <v>10</v>
      </c>
      <c r="D25" s="1">
        <v>123</v>
      </c>
      <c r="E25" s="1">
        <f t="shared" si="0"/>
        <v>8.1300813008130079E-2</v>
      </c>
    </row>
    <row r="26" spans="1:14" x14ac:dyDescent="0.2">
      <c r="B26" s="2" t="s">
        <v>56</v>
      </c>
      <c r="C26" s="1">
        <v>4</v>
      </c>
      <c r="D26" s="1">
        <v>219</v>
      </c>
      <c r="E26" s="1">
        <f t="shared" si="0"/>
        <v>1.8264840182648401E-2</v>
      </c>
      <c r="F26" s="1">
        <f t="shared" si="1"/>
        <v>2.6031300003902743E-2</v>
      </c>
      <c r="G26" s="1">
        <f>F26*100</f>
        <v>2.6031300003902742</v>
      </c>
    </row>
    <row r="27" spans="1:14" x14ac:dyDescent="0.2">
      <c r="B27" s="2" t="s">
        <v>57</v>
      </c>
      <c r="C27" s="1">
        <v>6</v>
      </c>
      <c r="D27" s="1">
        <v>117</v>
      </c>
      <c r="E27" s="1">
        <f t="shared" si="0"/>
        <v>5.128205128205128E-2</v>
      </c>
    </row>
    <row r="28" spans="1:14" x14ac:dyDescent="0.2">
      <c r="B28" s="2" t="s">
        <v>58</v>
      </c>
      <c r="C28" s="1">
        <v>1</v>
      </c>
      <c r="D28" s="1">
        <v>117</v>
      </c>
      <c r="E28" s="1">
        <f t="shared" si="0"/>
        <v>8.5470085470085479E-3</v>
      </c>
    </row>
    <row r="29" spans="1:14" x14ac:dyDescent="0.2">
      <c r="A29" s="1" t="s">
        <v>59</v>
      </c>
      <c r="B29" s="2" t="s">
        <v>60</v>
      </c>
      <c r="C29" s="1">
        <v>12</v>
      </c>
      <c r="D29" s="1">
        <v>51</v>
      </c>
      <c r="E29" s="1">
        <f t="shared" si="0"/>
        <v>0.23529411764705882</v>
      </c>
      <c r="F29" s="1">
        <f t="shared" si="1"/>
        <v>0.28462795374560079</v>
      </c>
      <c r="G29" s="1">
        <f>F29*100</f>
        <v>28.462795374560081</v>
      </c>
    </row>
    <row r="30" spans="1:14" x14ac:dyDescent="0.2">
      <c r="B30" s="2" t="s">
        <v>61</v>
      </c>
      <c r="C30" s="1">
        <v>19</v>
      </c>
      <c r="D30" s="1">
        <v>78</v>
      </c>
      <c r="E30" s="1">
        <f t="shared" si="0"/>
        <v>0.24358974358974358</v>
      </c>
    </row>
    <row r="31" spans="1:14" x14ac:dyDescent="0.2">
      <c r="B31" s="2" t="s">
        <v>62</v>
      </c>
      <c r="C31" s="1">
        <v>18</v>
      </c>
      <c r="D31" s="1">
        <v>48</v>
      </c>
      <c r="E31" s="1">
        <f t="shared" si="0"/>
        <v>0.375</v>
      </c>
    </row>
    <row r="32" spans="1:14" x14ac:dyDescent="0.2">
      <c r="B32" s="2" t="s">
        <v>63</v>
      </c>
      <c r="E32" s="1" t="e">
        <f t="shared" si="0"/>
        <v>#DIV/0!</v>
      </c>
    </row>
    <row r="33" spans="1:7" x14ac:dyDescent="0.2">
      <c r="B33" s="2" t="s">
        <v>64</v>
      </c>
      <c r="E33" s="1" t="e">
        <f t="shared" si="0"/>
        <v>#DIV/0!</v>
      </c>
    </row>
    <row r="34" spans="1:7" x14ac:dyDescent="0.2">
      <c r="B34" s="2" t="s">
        <v>65</v>
      </c>
      <c r="E34" s="1" t="e">
        <f t="shared" si="0"/>
        <v>#DIV/0!</v>
      </c>
    </row>
    <row r="35" spans="1:7" x14ac:dyDescent="0.2">
      <c r="B35" s="2" t="s">
        <v>66</v>
      </c>
      <c r="E35" s="1" t="e">
        <f t="shared" si="0"/>
        <v>#DIV/0!</v>
      </c>
    </row>
    <row r="36" spans="1:7" x14ac:dyDescent="0.2">
      <c r="B36" s="2" t="s">
        <v>67</v>
      </c>
      <c r="E36" s="1" t="e">
        <f t="shared" si="0"/>
        <v>#DIV/0!</v>
      </c>
    </row>
    <row r="37" spans="1:7" x14ac:dyDescent="0.2">
      <c r="B37" s="2" t="s">
        <v>68</v>
      </c>
      <c r="E37" s="1" t="e">
        <f t="shared" si="0"/>
        <v>#DIV/0!</v>
      </c>
    </row>
    <row r="38" spans="1:7" x14ac:dyDescent="0.2">
      <c r="B38" s="2" t="s">
        <v>69</v>
      </c>
      <c r="C38" s="1">
        <v>16</v>
      </c>
      <c r="D38" s="1">
        <v>61</v>
      </c>
      <c r="E38" s="1">
        <f t="shared" si="0"/>
        <v>0.26229508196721313</v>
      </c>
      <c r="F38" s="1">
        <f t="shared" si="1"/>
        <v>0.22412839068576773</v>
      </c>
      <c r="G38" s="1">
        <f>F38*100</f>
        <v>22.412839068576773</v>
      </c>
    </row>
    <row r="39" spans="1:7" x14ac:dyDescent="0.2">
      <c r="B39" s="2" t="s">
        <v>70</v>
      </c>
      <c r="C39" s="1">
        <v>32</v>
      </c>
      <c r="D39" s="1">
        <v>100</v>
      </c>
      <c r="E39" s="1">
        <f t="shared" si="0"/>
        <v>0.32</v>
      </c>
    </row>
    <row r="40" spans="1:7" x14ac:dyDescent="0.2">
      <c r="B40" s="2" t="s">
        <v>71</v>
      </c>
      <c r="C40" s="1">
        <v>10</v>
      </c>
      <c r="D40" s="1">
        <v>111</v>
      </c>
      <c r="E40" s="1">
        <f t="shared" si="0"/>
        <v>9.0090090090090086E-2</v>
      </c>
    </row>
    <row r="41" spans="1:7" x14ac:dyDescent="0.2">
      <c r="B41" s="2" t="s">
        <v>72</v>
      </c>
      <c r="C41" s="1">
        <v>25</v>
      </c>
      <c r="D41" s="1">
        <v>72</v>
      </c>
      <c r="E41" s="1">
        <f t="shared" si="0"/>
        <v>0.34722222222222221</v>
      </c>
      <c r="F41" s="1">
        <f t="shared" si="1"/>
        <v>0.30685185185185188</v>
      </c>
      <c r="G41" s="1">
        <f>F41*100</f>
        <v>30.685185185185187</v>
      </c>
    </row>
    <row r="42" spans="1:7" x14ac:dyDescent="0.2">
      <c r="B42" s="2" t="s">
        <v>73</v>
      </c>
      <c r="C42" s="1">
        <v>18</v>
      </c>
      <c r="D42" s="1">
        <v>75</v>
      </c>
      <c r="E42" s="1">
        <f t="shared" si="0"/>
        <v>0.24</v>
      </c>
    </row>
    <row r="43" spans="1:7" x14ac:dyDescent="0.2">
      <c r="B43" s="2" t="s">
        <v>74</v>
      </c>
      <c r="C43" s="1">
        <v>17</v>
      </c>
      <c r="D43" s="1">
        <v>51</v>
      </c>
      <c r="E43" s="1">
        <f t="shared" si="0"/>
        <v>0.33333333333333331</v>
      </c>
    </row>
    <row r="44" spans="1:7" x14ac:dyDescent="0.2">
      <c r="A44" s="1" t="s">
        <v>75</v>
      </c>
      <c r="B44" s="2" t="s">
        <v>76</v>
      </c>
      <c r="C44" s="1">
        <v>11</v>
      </c>
      <c r="D44" s="1">
        <v>83</v>
      </c>
      <c r="E44" s="1">
        <f t="shared" si="0"/>
        <v>0.13253012048192772</v>
      </c>
      <c r="F44" s="1">
        <f t="shared" si="1"/>
        <v>0.13272360099481231</v>
      </c>
      <c r="G44" s="1">
        <f>F44*100</f>
        <v>13.272360099481231</v>
      </c>
    </row>
    <row r="45" spans="1:7" x14ac:dyDescent="0.2">
      <c r="B45" s="2" t="s">
        <v>77</v>
      </c>
      <c r="C45" s="1">
        <v>10</v>
      </c>
      <c r="D45" s="1">
        <v>122</v>
      </c>
      <c r="E45" s="1">
        <f t="shared" si="0"/>
        <v>8.1967213114754092E-2</v>
      </c>
    </row>
    <row r="46" spans="1:7" x14ac:dyDescent="0.2">
      <c r="B46" s="2" t="s">
        <v>78</v>
      </c>
      <c r="C46" s="1">
        <v>18</v>
      </c>
      <c r="D46" s="1">
        <v>98</v>
      </c>
      <c r="E46" s="1">
        <f t="shared" si="0"/>
        <v>0.18367346938775511</v>
      </c>
    </row>
    <row r="47" spans="1:7" x14ac:dyDescent="0.2">
      <c r="B47" s="2" t="s">
        <v>79</v>
      </c>
      <c r="E47" s="1" t="e">
        <f t="shared" si="0"/>
        <v>#DIV/0!</v>
      </c>
    </row>
    <row r="48" spans="1:7" x14ac:dyDescent="0.2">
      <c r="B48" s="2" t="s">
        <v>80</v>
      </c>
      <c r="E48" s="1" t="e">
        <f t="shared" si="0"/>
        <v>#DIV/0!</v>
      </c>
    </row>
    <row r="49" spans="1:7" x14ac:dyDescent="0.2">
      <c r="B49" s="2" t="s">
        <v>81</v>
      </c>
      <c r="E49" s="1" t="e">
        <f t="shared" si="0"/>
        <v>#DIV/0!</v>
      </c>
    </row>
    <row r="50" spans="1:7" x14ac:dyDescent="0.2">
      <c r="B50" s="2" t="s">
        <v>82</v>
      </c>
      <c r="C50" s="1">
        <v>12</v>
      </c>
      <c r="D50" s="1">
        <v>142</v>
      </c>
      <c r="E50" s="1">
        <f t="shared" si="0"/>
        <v>8.4507042253521125E-2</v>
      </c>
      <c r="F50" s="1">
        <f t="shared" si="1"/>
        <v>0.2299034314286805</v>
      </c>
      <c r="G50" s="1">
        <f>F50*100</f>
        <v>22.990343142868049</v>
      </c>
    </row>
    <row r="51" spans="1:7" x14ac:dyDescent="0.2">
      <c r="B51" s="2" t="s">
        <v>83</v>
      </c>
      <c r="C51" s="1">
        <v>40</v>
      </c>
      <c r="D51" s="1">
        <v>123</v>
      </c>
      <c r="E51" s="1">
        <f t="shared" si="0"/>
        <v>0.32520325203252032</v>
      </c>
    </row>
    <row r="52" spans="1:7" x14ac:dyDescent="0.2">
      <c r="B52" s="2" t="s">
        <v>84</v>
      </c>
      <c r="C52" s="1">
        <v>28</v>
      </c>
      <c r="D52" s="1">
        <v>100</v>
      </c>
      <c r="E52" s="1">
        <f t="shared" si="0"/>
        <v>0.28000000000000003</v>
      </c>
    </row>
    <row r="53" spans="1:7" x14ac:dyDescent="0.2">
      <c r="B53" s="2" t="s">
        <v>85</v>
      </c>
      <c r="C53" s="1">
        <v>10</v>
      </c>
      <c r="D53" s="1">
        <v>77</v>
      </c>
      <c r="E53" s="1">
        <f t="shared" si="0"/>
        <v>0.12987012987012986</v>
      </c>
      <c r="F53" s="1">
        <f t="shared" si="1"/>
        <v>0.17086923538536439</v>
      </c>
      <c r="G53" s="1">
        <f>F53*100</f>
        <v>17.086923538536439</v>
      </c>
    </row>
    <row r="54" spans="1:7" x14ac:dyDescent="0.2">
      <c r="B54" s="2" t="s">
        <v>86</v>
      </c>
      <c r="C54" s="1">
        <v>14</v>
      </c>
      <c r="D54" s="1">
        <v>74</v>
      </c>
      <c r="E54" s="1">
        <f t="shared" si="0"/>
        <v>0.1891891891891892</v>
      </c>
    </row>
    <row r="55" spans="1:7" x14ac:dyDescent="0.2">
      <c r="B55" s="2" t="s">
        <v>87</v>
      </c>
      <c r="C55" s="1">
        <v>12</v>
      </c>
      <c r="D55" s="1">
        <v>62</v>
      </c>
      <c r="E55" s="1">
        <f t="shared" si="0"/>
        <v>0.19354838709677419</v>
      </c>
    </row>
    <row r="56" spans="1:7" x14ac:dyDescent="0.2">
      <c r="B56" s="2"/>
      <c r="E56" s="1" t="e">
        <f t="shared" si="0"/>
        <v>#DIV/0!</v>
      </c>
    </row>
    <row r="57" spans="1:7" x14ac:dyDescent="0.2">
      <c r="B57" s="2"/>
      <c r="E57" s="1" t="e">
        <f t="shared" si="0"/>
        <v>#DIV/0!</v>
      </c>
    </row>
    <row r="58" spans="1:7" x14ac:dyDescent="0.2">
      <c r="B58" s="2"/>
      <c r="E58" s="1" t="e">
        <f t="shared" si="0"/>
        <v>#DIV/0!</v>
      </c>
    </row>
    <row r="59" spans="1:7" x14ac:dyDescent="0.2">
      <c r="A59" s="1" t="s">
        <v>88</v>
      </c>
      <c r="B59" s="2" t="s">
        <v>89</v>
      </c>
      <c r="E59" s="1" t="e">
        <f t="shared" si="0"/>
        <v>#DIV/0!</v>
      </c>
    </row>
    <row r="60" spans="1:7" x14ac:dyDescent="0.2">
      <c r="B60" s="2" t="s">
        <v>90</v>
      </c>
      <c r="E60" s="1" t="e">
        <f t="shared" si="0"/>
        <v>#DIV/0!</v>
      </c>
    </row>
    <row r="61" spans="1:7" x14ac:dyDescent="0.2">
      <c r="B61" s="2" t="s">
        <v>91</v>
      </c>
      <c r="E61" s="1" t="e">
        <f t="shared" si="0"/>
        <v>#DIV/0!</v>
      </c>
    </row>
    <row r="62" spans="1:7" x14ac:dyDescent="0.2">
      <c r="B62" s="2" t="s">
        <v>92</v>
      </c>
      <c r="C62" s="1">
        <v>6</v>
      </c>
      <c r="D62" s="1">
        <v>123</v>
      </c>
      <c r="E62" s="1">
        <f t="shared" si="0"/>
        <v>4.878048780487805E-2</v>
      </c>
      <c r="F62" s="1">
        <f t="shared" si="1"/>
        <v>5.0943150674444604E-2</v>
      </c>
      <c r="G62" s="1">
        <f>F62*100</f>
        <v>5.0943150674444606</v>
      </c>
    </row>
    <row r="63" spans="1:7" x14ac:dyDescent="0.2">
      <c r="B63" s="2" t="s">
        <v>93</v>
      </c>
      <c r="C63" s="1">
        <v>3</v>
      </c>
      <c r="D63" s="1">
        <v>108</v>
      </c>
      <c r="E63" s="1">
        <f t="shared" si="0"/>
        <v>2.7777777777777776E-2</v>
      </c>
    </row>
    <row r="64" spans="1:7" x14ac:dyDescent="0.2">
      <c r="B64" s="2" t="s">
        <v>94</v>
      </c>
      <c r="C64" s="1">
        <v>9</v>
      </c>
      <c r="D64" s="1">
        <v>118</v>
      </c>
      <c r="E64" s="1">
        <f t="shared" si="0"/>
        <v>7.6271186440677971E-2</v>
      </c>
    </row>
    <row r="65" spans="1:7" x14ac:dyDescent="0.2">
      <c r="B65" s="2" t="s">
        <v>95</v>
      </c>
      <c r="E65" s="1" t="e">
        <f t="shared" si="0"/>
        <v>#DIV/0!</v>
      </c>
    </row>
    <row r="66" spans="1:7" x14ac:dyDescent="0.2">
      <c r="B66" s="2" t="s">
        <v>96</v>
      </c>
      <c r="E66" s="1" t="e">
        <f t="shared" si="0"/>
        <v>#DIV/0!</v>
      </c>
    </row>
    <row r="67" spans="1:7" x14ac:dyDescent="0.2">
      <c r="B67" s="2" t="s">
        <v>97</v>
      </c>
      <c r="E67" s="1" t="e">
        <f t="shared" si="0"/>
        <v>#DIV/0!</v>
      </c>
    </row>
    <row r="68" spans="1:7" x14ac:dyDescent="0.2">
      <c r="B68" s="2" t="s">
        <v>98</v>
      </c>
      <c r="C68" s="1">
        <v>7</v>
      </c>
      <c r="D68" s="1">
        <v>137</v>
      </c>
      <c r="E68" s="1">
        <f t="shared" si="0"/>
        <v>5.1094890510948905E-2</v>
      </c>
      <c r="F68" s="1">
        <f>AVERAGE(E68:E69)</f>
        <v>4.9819289915668627E-2</v>
      </c>
      <c r="G68" s="1">
        <f>F68*100</f>
        <v>4.9819289915668623</v>
      </c>
    </row>
    <row r="69" spans="1:7" x14ac:dyDescent="0.2">
      <c r="B69" s="2" t="s">
        <v>99</v>
      </c>
      <c r="C69" s="1">
        <v>5</v>
      </c>
      <c r="D69" s="1">
        <v>103</v>
      </c>
      <c r="E69" s="1">
        <f t="shared" si="0"/>
        <v>4.8543689320388349E-2</v>
      </c>
    </row>
    <row r="70" spans="1:7" x14ac:dyDescent="0.2">
      <c r="B70" s="2"/>
    </row>
    <row r="71" spans="1:7" x14ac:dyDescent="0.2">
      <c r="B71" s="2" t="s">
        <v>100</v>
      </c>
      <c r="C71" s="1">
        <v>7</v>
      </c>
      <c r="D71" s="1">
        <v>78</v>
      </c>
      <c r="E71" s="1">
        <f t="shared" si="0"/>
        <v>8.9743589743589744E-2</v>
      </c>
      <c r="F71" s="1">
        <f t="shared" ref="F71:F89" si="4">AVERAGE(E71:E73)</f>
        <v>9.6382783882783873E-2</v>
      </c>
      <c r="G71" s="1">
        <f>F71*100</f>
        <v>9.6382783882783869</v>
      </c>
    </row>
    <row r="72" spans="1:7" x14ac:dyDescent="0.2">
      <c r="B72" s="2" t="s">
        <v>101</v>
      </c>
      <c r="C72" s="1">
        <v>10</v>
      </c>
      <c r="D72" s="1">
        <v>96</v>
      </c>
      <c r="E72" s="1">
        <f t="shared" si="0"/>
        <v>0.10416666666666667</v>
      </c>
    </row>
    <row r="73" spans="1:7" x14ac:dyDescent="0.2">
      <c r="B73" s="2" t="s">
        <v>102</v>
      </c>
      <c r="C73" s="1">
        <v>6</v>
      </c>
      <c r="D73" s="1">
        <v>63</v>
      </c>
      <c r="E73" s="1">
        <f t="shared" si="0"/>
        <v>9.5238095238095233E-2</v>
      </c>
    </row>
    <row r="74" spans="1:7" x14ac:dyDescent="0.2">
      <c r="B74" s="2" t="s">
        <v>103</v>
      </c>
      <c r="C74" s="1">
        <v>9</v>
      </c>
      <c r="D74" s="1">
        <v>72</v>
      </c>
      <c r="E74" s="1">
        <f t="shared" si="0"/>
        <v>0.125</v>
      </c>
      <c r="F74" s="1">
        <f t="shared" si="4"/>
        <v>0.12755831999612008</v>
      </c>
      <c r="G74" s="1">
        <f>F74*100</f>
        <v>12.755831999612008</v>
      </c>
    </row>
    <row r="75" spans="1:7" x14ac:dyDescent="0.2">
      <c r="B75" s="2" t="s">
        <v>104</v>
      </c>
      <c r="C75" s="1">
        <v>14</v>
      </c>
      <c r="D75" s="1">
        <v>79</v>
      </c>
      <c r="E75" s="1">
        <f t="shared" si="0"/>
        <v>0.17721518987341772</v>
      </c>
    </row>
    <row r="76" spans="1:7" x14ac:dyDescent="0.2">
      <c r="B76" s="2" t="s">
        <v>105</v>
      </c>
      <c r="C76" s="1">
        <v>7</v>
      </c>
      <c r="D76" s="1">
        <v>87</v>
      </c>
      <c r="E76" s="1">
        <f t="shared" ref="E76:E91" si="5">C76/D76</f>
        <v>8.0459770114942528E-2</v>
      </c>
    </row>
    <row r="77" spans="1:7" x14ac:dyDescent="0.2">
      <c r="A77" s="1" t="s">
        <v>106</v>
      </c>
      <c r="B77" s="2" t="s">
        <v>107</v>
      </c>
      <c r="E77" s="1" t="e">
        <f t="shared" si="5"/>
        <v>#DIV/0!</v>
      </c>
    </row>
    <row r="78" spans="1:7" x14ac:dyDescent="0.2">
      <c r="B78" s="2" t="s">
        <v>108</v>
      </c>
      <c r="E78" s="1" t="e">
        <f t="shared" si="5"/>
        <v>#DIV/0!</v>
      </c>
    </row>
    <row r="79" spans="1:7" x14ac:dyDescent="0.2">
      <c r="B79" s="2" t="s">
        <v>109</v>
      </c>
      <c r="E79" s="1" t="e">
        <f t="shared" si="5"/>
        <v>#DIV/0!</v>
      </c>
    </row>
    <row r="80" spans="1:7" x14ac:dyDescent="0.2">
      <c r="B80" s="2" t="s">
        <v>110</v>
      </c>
      <c r="E80" s="1" t="e">
        <f t="shared" si="5"/>
        <v>#DIV/0!</v>
      </c>
    </row>
    <row r="81" spans="2:7" x14ac:dyDescent="0.2">
      <c r="B81" s="2" t="s">
        <v>111</v>
      </c>
      <c r="E81" s="1" t="e">
        <f t="shared" si="5"/>
        <v>#DIV/0!</v>
      </c>
    </row>
    <row r="82" spans="2:7" x14ac:dyDescent="0.2">
      <c r="B82" s="2" t="s">
        <v>112</v>
      </c>
      <c r="E82" s="1" t="e">
        <f t="shared" si="5"/>
        <v>#DIV/0!</v>
      </c>
    </row>
    <row r="83" spans="2:7" x14ac:dyDescent="0.2">
      <c r="B83" s="2" t="s">
        <v>113</v>
      </c>
      <c r="C83" s="1">
        <v>8</v>
      </c>
      <c r="D83" s="1">
        <v>88</v>
      </c>
      <c r="E83" s="1">
        <f t="shared" si="5"/>
        <v>9.0909090909090912E-2</v>
      </c>
      <c r="F83" s="1">
        <f t="shared" si="4"/>
        <v>9.332754898000907E-2</v>
      </c>
      <c r="G83" s="1">
        <f>F83*100</f>
        <v>9.332754898000907</v>
      </c>
    </row>
    <row r="84" spans="2:7" x14ac:dyDescent="0.2">
      <c r="B84" s="2" t="s">
        <v>114</v>
      </c>
      <c r="C84" s="1">
        <v>9</v>
      </c>
      <c r="D84" s="1">
        <v>103</v>
      </c>
      <c r="E84" s="1">
        <f t="shared" si="5"/>
        <v>8.7378640776699032E-2</v>
      </c>
    </row>
    <row r="85" spans="2:7" x14ac:dyDescent="0.2">
      <c r="B85" s="2" t="s">
        <v>115</v>
      </c>
      <c r="C85" s="1">
        <v>6</v>
      </c>
      <c r="D85" s="1">
        <v>59</v>
      </c>
      <c r="E85" s="1">
        <f t="shared" si="5"/>
        <v>0.10169491525423729</v>
      </c>
    </row>
    <row r="86" spans="2:7" x14ac:dyDescent="0.2">
      <c r="B86" s="2" t="s">
        <v>116</v>
      </c>
      <c r="C86" s="1">
        <v>10</v>
      </c>
      <c r="D86" s="1">
        <v>69</v>
      </c>
      <c r="E86" s="1">
        <f t="shared" si="5"/>
        <v>0.14492753623188406</v>
      </c>
      <c r="F86" s="1">
        <f t="shared" si="4"/>
        <v>0.14830917874396135</v>
      </c>
      <c r="G86" s="1">
        <f>F86*100</f>
        <v>14.830917874396135</v>
      </c>
    </row>
    <row r="87" spans="2:7" x14ac:dyDescent="0.2">
      <c r="B87" s="2" t="s">
        <v>117</v>
      </c>
      <c r="C87" s="1">
        <v>4</v>
      </c>
      <c r="D87" s="1">
        <v>72</v>
      </c>
      <c r="E87" s="1">
        <f t="shared" si="5"/>
        <v>5.5555555555555552E-2</v>
      </c>
    </row>
    <row r="88" spans="2:7" x14ac:dyDescent="0.2">
      <c r="B88" s="2" t="s">
        <v>118</v>
      </c>
      <c r="C88" s="1">
        <v>11</v>
      </c>
      <c r="D88" s="1">
        <v>45</v>
      </c>
      <c r="E88" s="1">
        <f t="shared" si="5"/>
        <v>0.24444444444444444</v>
      </c>
    </row>
    <row r="89" spans="2:7" x14ac:dyDescent="0.2">
      <c r="B89" s="2" t="s">
        <v>119</v>
      </c>
      <c r="C89" s="1">
        <v>6</v>
      </c>
      <c r="D89" s="1">
        <v>57</v>
      </c>
      <c r="E89" s="1">
        <f t="shared" si="5"/>
        <v>0.10526315789473684</v>
      </c>
      <c r="F89" s="1">
        <f t="shared" si="4"/>
        <v>0.10953032110403149</v>
      </c>
      <c r="G89" s="1">
        <f>F89*100</f>
        <v>10.95303211040315</v>
      </c>
    </row>
    <row r="90" spans="2:7" x14ac:dyDescent="0.2">
      <c r="B90" s="2" t="s">
        <v>120</v>
      </c>
      <c r="C90" s="1">
        <v>4</v>
      </c>
      <c r="D90" s="1">
        <v>54</v>
      </c>
      <c r="E90" s="1">
        <f t="shared" si="5"/>
        <v>7.407407407407407E-2</v>
      </c>
    </row>
    <row r="91" spans="2:7" x14ac:dyDescent="0.2">
      <c r="B91" s="2" t="s">
        <v>121</v>
      </c>
      <c r="C91" s="1">
        <v>10</v>
      </c>
      <c r="D91" s="1">
        <v>67</v>
      </c>
      <c r="E91" s="1">
        <f t="shared" si="5"/>
        <v>0.14925373134328357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6 (vi)-caspase (IF)</vt:lpstr>
      <vt:lpstr>Caspase-3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benso</dc:creator>
  <cp:lastModifiedBy>Microsoft Office User</cp:lastModifiedBy>
  <dcterms:created xsi:type="dcterms:W3CDTF">2020-05-05T14:36:39Z</dcterms:created>
  <dcterms:modified xsi:type="dcterms:W3CDTF">2020-06-18T12:52:44Z</dcterms:modified>
</cp:coreProperties>
</file>