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urfdrive\My papers\Paper Abidemi\ABIDEMI METABOLOMICS\Revision\eLIFE revision\Source data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N135" i="1"/>
  <c r="M135" i="1"/>
  <c r="F135" i="1"/>
  <c r="E135" i="1"/>
  <c r="AE134" i="1"/>
  <c r="AE135" i="1" s="1"/>
  <c r="AD134" i="1"/>
  <c r="AC134" i="1"/>
  <c r="AB134" i="1"/>
  <c r="AA134" i="1"/>
  <c r="Z134" i="1"/>
  <c r="Y134" i="1"/>
  <c r="Y135" i="1" s="1"/>
  <c r="X134" i="1"/>
  <c r="W134" i="1"/>
  <c r="W135" i="1" s="1"/>
  <c r="V134" i="1"/>
  <c r="V135" i="1" s="1"/>
  <c r="U134" i="1"/>
  <c r="T134" i="1"/>
  <c r="T135" i="1" s="1"/>
  <c r="S134" i="1"/>
  <c r="R134" i="1"/>
  <c r="Q134" i="1"/>
  <c r="P134" i="1"/>
  <c r="O134" i="1"/>
  <c r="O135" i="1" s="1"/>
  <c r="N134" i="1"/>
  <c r="M134" i="1"/>
  <c r="L134" i="1"/>
  <c r="L135" i="1" s="1"/>
  <c r="K134" i="1"/>
  <c r="K135" i="1" s="1"/>
  <c r="J134" i="1"/>
  <c r="J135" i="1" s="1"/>
  <c r="I134" i="1"/>
  <c r="I135" i="1" s="1"/>
  <c r="H134" i="1"/>
  <c r="H135" i="1" s="1"/>
  <c r="G134" i="1"/>
  <c r="G135" i="1" s="1"/>
  <c r="F134" i="1"/>
  <c r="E134" i="1"/>
  <c r="D134" i="1"/>
  <c r="D135" i="1" s="1"/>
  <c r="C134" i="1"/>
  <c r="C135" i="1" s="1"/>
  <c r="B134" i="1"/>
  <c r="B135" i="1" s="1"/>
  <c r="V126" i="1"/>
  <c r="J126" i="1"/>
  <c r="I126" i="1"/>
  <c r="B126" i="1"/>
  <c r="AE125" i="1"/>
  <c r="AE126" i="1" s="1"/>
  <c r="AD125" i="1"/>
  <c r="AD126" i="1" s="1"/>
  <c r="AC125" i="1"/>
  <c r="AC126" i="1" s="1"/>
  <c r="AB125" i="1"/>
  <c r="AB126" i="1" s="1"/>
  <c r="AA125" i="1"/>
  <c r="Z125" i="1"/>
  <c r="Y125" i="1"/>
  <c r="Y126" i="1" s="1"/>
  <c r="X125" i="1"/>
  <c r="W125" i="1"/>
  <c r="W126" i="1" s="1"/>
  <c r="V125" i="1"/>
  <c r="U125" i="1"/>
  <c r="T125" i="1"/>
  <c r="T126" i="1" s="1"/>
  <c r="S125" i="1"/>
  <c r="R125" i="1"/>
  <c r="Q125" i="1"/>
  <c r="P125" i="1"/>
  <c r="O125" i="1"/>
  <c r="O126" i="1" s="1"/>
  <c r="N125" i="1"/>
  <c r="N126" i="1" s="1"/>
  <c r="M125" i="1"/>
  <c r="M126" i="1" s="1"/>
  <c r="L125" i="1"/>
  <c r="L126" i="1" s="1"/>
  <c r="K125" i="1"/>
  <c r="K126" i="1" s="1"/>
  <c r="J125" i="1"/>
  <c r="I125" i="1"/>
  <c r="H125" i="1"/>
  <c r="H126" i="1" s="1"/>
  <c r="G125" i="1"/>
  <c r="G126" i="1" s="1"/>
  <c r="F125" i="1"/>
  <c r="F126" i="1" s="1"/>
  <c r="E125" i="1"/>
  <c r="E126" i="1" s="1"/>
  <c r="D125" i="1"/>
  <c r="D126" i="1" s="1"/>
  <c r="C125" i="1"/>
  <c r="C126" i="1" s="1"/>
  <c r="B125" i="1"/>
  <c r="AD117" i="1"/>
  <c r="AC117" i="1"/>
  <c r="N117" i="1"/>
  <c r="M117" i="1"/>
  <c r="F117" i="1"/>
  <c r="E117" i="1"/>
  <c r="AE116" i="1"/>
  <c r="AE117" i="1" s="1"/>
  <c r="AD116" i="1"/>
  <c r="AC116" i="1"/>
  <c r="AB116" i="1"/>
  <c r="AB117" i="1" s="1"/>
  <c r="AA116" i="1"/>
  <c r="Z116" i="1"/>
  <c r="Y116" i="1"/>
  <c r="Y117" i="1" s="1"/>
  <c r="X116" i="1"/>
  <c r="W116" i="1"/>
  <c r="W117" i="1" s="1"/>
  <c r="V116" i="1"/>
  <c r="V117" i="1" s="1"/>
  <c r="U116" i="1"/>
  <c r="T116" i="1"/>
  <c r="T117" i="1" s="1"/>
  <c r="S116" i="1"/>
  <c r="R116" i="1"/>
  <c r="Q116" i="1"/>
  <c r="P116" i="1"/>
  <c r="O116" i="1"/>
  <c r="O117" i="1" s="1"/>
  <c r="N116" i="1"/>
  <c r="M116" i="1"/>
  <c r="L116" i="1"/>
  <c r="L117" i="1" s="1"/>
  <c r="K116" i="1"/>
  <c r="K117" i="1" s="1"/>
  <c r="J116" i="1"/>
  <c r="J117" i="1" s="1"/>
  <c r="I116" i="1"/>
  <c r="I117" i="1" s="1"/>
  <c r="H116" i="1"/>
  <c r="H117" i="1" s="1"/>
  <c r="G116" i="1"/>
  <c r="G117" i="1" s="1"/>
  <c r="F116" i="1"/>
  <c r="E116" i="1"/>
  <c r="D116" i="1"/>
  <c r="D117" i="1" s="1"/>
  <c r="C116" i="1"/>
  <c r="C117" i="1" s="1"/>
  <c r="B116" i="1"/>
  <c r="B117" i="1" s="1"/>
  <c r="V108" i="1"/>
  <c r="J108" i="1"/>
  <c r="I108" i="1"/>
  <c r="B108" i="1"/>
  <c r="AE107" i="1"/>
  <c r="AE108" i="1" s="1"/>
  <c r="AD107" i="1"/>
  <c r="AD108" i="1" s="1"/>
  <c r="AC107" i="1"/>
  <c r="AC108" i="1" s="1"/>
  <c r="AB107" i="1"/>
  <c r="AB108" i="1" s="1"/>
  <c r="AA107" i="1"/>
  <c r="Z107" i="1"/>
  <c r="Y107" i="1"/>
  <c r="Y108" i="1" s="1"/>
  <c r="X107" i="1"/>
  <c r="W107" i="1"/>
  <c r="W108" i="1" s="1"/>
  <c r="V107" i="1"/>
  <c r="U107" i="1"/>
  <c r="T107" i="1"/>
  <c r="T108" i="1" s="1"/>
  <c r="S107" i="1"/>
  <c r="R107" i="1"/>
  <c r="Q107" i="1"/>
  <c r="P107" i="1"/>
  <c r="O107" i="1"/>
  <c r="O108" i="1" s="1"/>
  <c r="N107" i="1"/>
  <c r="N108" i="1" s="1"/>
  <c r="M107" i="1"/>
  <c r="M108" i="1" s="1"/>
  <c r="L107" i="1"/>
  <c r="L108" i="1" s="1"/>
  <c r="K107" i="1"/>
  <c r="K108" i="1" s="1"/>
  <c r="J107" i="1"/>
  <c r="I107" i="1"/>
  <c r="H107" i="1"/>
  <c r="H108" i="1" s="1"/>
  <c r="G107" i="1"/>
  <c r="G108" i="1" s="1"/>
  <c r="F107" i="1"/>
  <c r="F108" i="1" s="1"/>
  <c r="E107" i="1"/>
  <c r="E108" i="1" s="1"/>
  <c r="D107" i="1"/>
  <c r="D108" i="1" s="1"/>
  <c r="C107" i="1"/>
  <c r="C108" i="1" s="1"/>
  <c r="B107" i="1"/>
  <c r="AD99" i="1"/>
  <c r="AC99" i="1"/>
  <c r="N99" i="1"/>
  <c r="M99" i="1"/>
  <c r="F99" i="1"/>
  <c r="E99" i="1"/>
  <c r="AE98" i="1"/>
  <c r="AE99" i="1" s="1"/>
  <c r="AD98" i="1"/>
  <c r="AC98" i="1"/>
  <c r="AB98" i="1"/>
  <c r="AB99" i="1" s="1"/>
  <c r="AA98" i="1"/>
  <c r="Z98" i="1"/>
  <c r="Y98" i="1"/>
  <c r="Y99" i="1" s="1"/>
  <c r="X98" i="1"/>
  <c r="W98" i="1"/>
  <c r="W99" i="1" s="1"/>
  <c r="V98" i="1"/>
  <c r="V99" i="1" s="1"/>
  <c r="U98" i="1"/>
  <c r="T98" i="1"/>
  <c r="T99" i="1" s="1"/>
  <c r="S98" i="1"/>
  <c r="R98" i="1"/>
  <c r="Q98" i="1"/>
  <c r="P98" i="1"/>
  <c r="O98" i="1"/>
  <c r="O99" i="1" s="1"/>
  <c r="N98" i="1"/>
  <c r="M98" i="1"/>
  <c r="L98" i="1"/>
  <c r="L99" i="1" s="1"/>
  <c r="K98" i="1"/>
  <c r="K99" i="1" s="1"/>
  <c r="J98" i="1"/>
  <c r="J99" i="1" s="1"/>
  <c r="I98" i="1"/>
  <c r="I99" i="1" s="1"/>
  <c r="H98" i="1"/>
  <c r="H99" i="1" s="1"/>
  <c r="G98" i="1"/>
  <c r="G99" i="1" s="1"/>
  <c r="F98" i="1"/>
  <c r="E98" i="1"/>
  <c r="D98" i="1"/>
  <c r="D99" i="1" s="1"/>
  <c r="C98" i="1"/>
  <c r="C99" i="1" s="1"/>
  <c r="B98" i="1"/>
  <c r="B99" i="1" s="1"/>
  <c r="V90" i="1"/>
  <c r="J90" i="1"/>
  <c r="I90" i="1"/>
  <c r="B90" i="1"/>
  <c r="AE89" i="1"/>
  <c r="AE90" i="1" s="1"/>
  <c r="AD89" i="1"/>
  <c r="AD90" i="1" s="1"/>
  <c r="AC89" i="1"/>
  <c r="AC90" i="1" s="1"/>
  <c r="AB89" i="1"/>
  <c r="AB90" i="1" s="1"/>
  <c r="AA89" i="1"/>
  <c r="Z89" i="1"/>
  <c r="Y89" i="1"/>
  <c r="Y90" i="1" s="1"/>
  <c r="X89" i="1"/>
  <c r="W89" i="1"/>
  <c r="W90" i="1" s="1"/>
  <c r="V89" i="1"/>
  <c r="U89" i="1"/>
  <c r="T89" i="1"/>
  <c r="T90" i="1" s="1"/>
  <c r="S89" i="1"/>
  <c r="R89" i="1"/>
  <c r="Q89" i="1"/>
  <c r="P89" i="1"/>
  <c r="O89" i="1"/>
  <c r="O90" i="1" s="1"/>
  <c r="N89" i="1"/>
  <c r="N90" i="1" s="1"/>
  <c r="M89" i="1"/>
  <c r="M90" i="1" s="1"/>
  <c r="L89" i="1"/>
  <c r="L90" i="1" s="1"/>
  <c r="K89" i="1"/>
  <c r="K90" i="1" s="1"/>
  <c r="J89" i="1"/>
  <c r="I89" i="1"/>
  <c r="H89" i="1"/>
  <c r="H90" i="1" s="1"/>
  <c r="G89" i="1"/>
  <c r="G90" i="1" s="1"/>
  <c r="F89" i="1"/>
  <c r="F90" i="1" s="1"/>
  <c r="E89" i="1"/>
  <c r="E90" i="1" s="1"/>
  <c r="D89" i="1"/>
  <c r="D90" i="1" s="1"/>
  <c r="C89" i="1"/>
  <c r="C90" i="1" s="1"/>
  <c r="B89" i="1"/>
  <c r="AD81" i="1"/>
  <c r="AC81" i="1"/>
  <c r="N81" i="1"/>
  <c r="M81" i="1"/>
  <c r="F81" i="1"/>
  <c r="E81" i="1"/>
  <c r="AE80" i="1"/>
  <c r="AE81" i="1" s="1"/>
  <c r="AD80" i="1"/>
  <c r="AC80" i="1"/>
  <c r="AB80" i="1"/>
  <c r="AB81" i="1" s="1"/>
  <c r="AA80" i="1"/>
  <c r="Z80" i="1"/>
  <c r="Y80" i="1"/>
  <c r="Y81" i="1" s="1"/>
  <c r="X80" i="1"/>
  <c r="W80" i="1"/>
  <c r="W81" i="1" s="1"/>
  <c r="V80" i="1"/>
  <c r="V81" i="1" s="1"/>
  <c r="U80" i="1"/>
  <c r="T80" i="1"/>
  <c r="T81" i="1" s="1"/>
  <c r="S80" i="1"/>
  <c r="R80" i="1"/>
  <c r="Q80" i="1"/>
  <c r="P80" i="1"/>
  <c r="O80" i="1"/>
  <c r="O81" i="1" s="1"/>
  <c r="N80" i="1"/>
  <c r="M80" i="1"/>
  <c r="L80" i="1"/>
  <c r="L81" i="1" s="1"/>
  <c r="K80" i="1"/>
  <c r="K81" i="1" s="1"/>
  <c r="J80" i="1"/>
  <c r="J81" i="1" s="1"/>
  <c r="I80" i="1"/>
  <c r="I81" i="1" s="1"/>
  <c r="H80" i="1"/>
  <c r="H81" i="1" s="1"/>
  <c r="G80" i="1"/>
  <c r="G81" i="1" s="1"/>
  <c r="F80" i="1"/>
  <c r="E80" i="1"/>
  <c r="D80" i="1"/>
  <c r="D81" i="1" s="1"/>
  <c r="C80" i="1"/>
  <c r="C81" i="1" s="1"/>
  <c r="B80" i="1"/>
  <c r="B81" i="1" s="1"/>
  <c r="AB72" i="1"/>
  <c r="V72" i="1"/>
  <c r="J72" i="1"/>
  <c r="I72" i="1"/>
  <c r="B72" i="1"/>
  <c r="AE71" i="1"/>
  <c r="AE72" i="1" s="1"/>
  <c r="AD71" i="1"/>
  <c r="AD72" i="1" s="1"/>
  <c r="AC71" i="1"/>
  <c r="AC72" i="1" s="1"/>
  <c r="AB71" i="1"/>
  <c r="AA71" i="1"/>
  <c r="Z71" i="1"/>
  <c r="Y71" i="1"/>
  <c r="Y72" i="1" s="1"/>
  <c r="X71" i="1"/>
  <c r="W71" i="1"/>
  <c r="W72" i="1" s="1"/>
  <c r="V71" i="1"/>
  <c r="U71" i="1"/>
  <c r="T71" i="1"/>
  <c r="T72" i="1" s="1"/>
  <c r="S71" i="1"/>
  <c r="R71" i="1"/>
  <c r="Q71" i="1"/>
  <c r="P71" i="1"/>
  <c r="O71" i="1"/>
  <c r="O72" i="1" s="1"/>
  <c r="N71" i="1"/>
  <c r="N72" i="1" s="1"/>
  <c r="M71" i="1"/>
  <c r="M72" i="1" s="1"/>
  <c r="L71" i="1"/>
  <c r="L72" i="1" s="1"/>
  <c r="K71" i="1"/>
  <c r="K72" i="1" s="1"/>
  <c r="J71" i="1"/>
  <c r="I71" i="1"/>
  <c r="H71" i="1"/>
  <c r="H72" i="1" s="1"/>
  <c r="G71" i="1"/>
  <c r="G72" i="1" s="1"/>
  <c r="F71" i="1"/>
  <c r="F72" i="1" s="1"/>
  <c r="E71" i="1"/>
  <c r="E72" i="1" s="1"/>
  <c r="D71" i="1"/>
  <c r="D72" i="1" s="1"/>
  <c r="C71" i="1"/>
  <c r="C72" i="1" s="1"/>
  <c r="B71" i="1"/>
  <c r="AD63" i="1"/>
  <c r="AC63" i="1"/>
  <c r="N63" i="1"/>
  <c r="M63" i="1"/>
  <c r="F63" i="1"/>
  <c r="E63" i="1"/>
  <c r="AE62" i="1"/>
  <c r="AE63" i="1" s="1"/>
  <c r="AD62" i="1"/>
  <c r="AC62" i="1"/>
  <c r="AB62" i="1"/>
  <c r="AB63" i="1" s="1"/>
  <c r="AA62" i="1"/>
  <c r="Z62" i="1"/>
  <c r="Y62" i="1"/>
  <c r="Y63" i="1" s="1"/>
  <c r="X62" i="1"/>
  <c r="W62" i="1"/>
  <c r="W63" i="1" s="1"/>
  <c r="V62" i="1"/>
  <c r="V63" i="1" s="1"/>
  <c r="U62" i="1"/>
  <c r="T62" i="1"/>
  <c r="T63" i="1" s="1"/>
  <c r="S62" i="1"/>
  <c r="R62" i="1"/>
  <c r="Q62" i="1"/>
  <c r="P62" i="1"/>
  <c r="O62" i="1"/>
  <c r="O63" i="1" s="1"/>
  <c r="N62" i="1"/>
  <c r="M62" i="1"/>
  <c r="L62" i="1"/>
  <c r="L63" i="1" s="1"/>
  <c r="K62" i="1"/>
  <c r="K63" i="1" s="1"/>
  <c r="J62" i="1"/>
  <c r="J63" i="1" s="1"/>
  <c r="I62" i="1"/>
  <c r="I63" i="1" s="1"/>
  <c r="H62" i="1"/>
  <c r="H63" i="1" s="1"/>
  <c r="G62" i="1"/>
  <c r="G63" i="1" s="1"/>
  <c r="F62" i="1"/>
  <c r="E62" i="1"/>
  <c r="D62" i="1"/>
  <c r="D63" i="1" s="1"/>
  <c r="C62" i="1"/>
  <c r="C63" i="1" s="1"/>
  <c r="B62" i="1"/>
  <c r="B63" i="1" s="1"/>
  <c r="V54" i="1"/>
  <c r="J54" i="1"/>
  <c r="I54" i="1"/>
  <c r="B54" i="1"/>
  <c r="AE53" i="1"/>
  <c r="AE54" i="1" s="1"/>
  <c r="AD53" i="1"/>
  <c r="AD54" i="1" s="1"/>
  <c r="AC53" i="1"/>
  <c r="AC54" i="1" s="1"/>
  <c r="AB53" i="1"/>
  <c r="AB54" i="1" s="1"/>
  <c r="AA53" i="1"/>
  <c r="Z53" i="1"/>
  <c r="Y53" i="1"/>
  <c r="Y54" i="1" s="1"/>
  <c r="X53" i="1"/>
  <c r="W53" i="1"/>
  <c r="W54" i="1" s="1"/>
  <c r="V53" i="1"/>
  <c r="U53" i="1"/>
  <c r="T53" i="1"/>
  <c r="T54" i="1" s="1"/>
  <c r="S53" i="1"/>
  <c r="R53" i="1"/>
  <c r="Q53" i="1"/>
  <c r="P53" i="1"/>
  <c r="O53" i="1"/>
  <c r="O54" i="1" s="1"/>
  <c r="N53" i="1"/>
  <c r="N54" i="1" s="1"/>
  <c r="M53" i="1"/>
  <c r="M54" i="1" s="1"/>
  <c r="L53" i="1"/>
  <c r="L54" i="1" s="1"/>
  <c r="K53" i="1"/>
  <c r="K54" i="1" s="1"/>
  <c r="J53" i="1"/>
  <c r="I53" i="1"/>
  <c r="H53" i="1"/>
  <c r="H54" i="1" s="1"/>
  <c r="G53" i="1"/>
  <c r="G54" i="1" s="1"/>
  <c r="F53" i="1"/>
  <c r="F54" i="1" s="1"/>
  <c r="E53" i="1"/>
  <c r="E54" i="1" s="1"/>
  <c r="D53" i="1"/>
  <c r="D54" i="1" s="1"/>
  <c r="C53" i="1"/>
  <c r="C54" i="1" s="1"/>
  <c r="B53" i="1"/>
  <c r="AD45" i="1"/>
  <c r="AC45" i="1"/>
  <c r="N45" i="1"/>
  <c r="M45" i="1"/>
  <c r="F45" i="1"/>
  <c r="E45" i="1"/>
  <c r="AE44" i="1"/>
  <c r="AE45" i="1" s="1"/>
  <c r="AD44" i="1"/>
  <c r="AC44" i="1"/>
  <c r="AB44" i="1"/>
  <c r="AB45" i="1" s="1"/>
  <c r="AA44" i="1"/>
  <c r="Z44" i="1"/>
  <c r="Y44" i="1"/>
  <c r="Y45" i="1" s="1"/>
  <c r="X44" i="1"/>
  <c r="W44" i="1"/>
  <c r="W45" i="1" s="1"/>
  <c r="V44" i="1"/>
  <c r="V45" i="1" s="1"/>
  <c r="U44" i="1"/>
  <c r="T44" i="1"/>
  <c r="T45" i="1" s="1"/>
  <c r="S44" i="1"/>
  <c r="R44" i="1"/>
  <c r="Q44" i="1"/>
  <c r="P44" i="1"/>
  <c r="O44" i="1"/>
  <c r="O45" i="1" s="1"/>
  <c r="N44" i="1"/>
  <c r="M44" i="1"/>
  <c r="L44" i="1"/>
  <c r="L45" i="1" s="1"/>
  <c r="K44" i="1"/>
  <c r="K45" i="1" s="1"/>
  <c r="J44" i="1"/>
  <c r="J45" i="1" s="1"/>
  <c r="I44" i="1"/>
  <c r="I45" i="1" s="1"/>
  <c r="H44" i="1"/>
  <c r="H45" i="1" s="1"/>
  <c r="G44" i="1"/>
  <c r="G45" i="1" s="1"/>
  <c r="F44" i="1"/>
  <c r="E44" i="1"/>
  <c r="D44" i="1"/>
  <c r="D45" i="1" s="1"/>
  <c r="C44" i="1"/>
  <c r="C45" i="1" s="1"/>
  <c r="B44" i="1"/>
  <c r="B45" i="1" s="1"/>
  <c r="V36" i="1"/>
  <c r="J36" i="1"/>
  <c r="I36" i="1"/>
  <c r="B36" i="1"/>
  <c r="AE35" i="1"/>
  <c r="AE36" i="1" s="1"/>
  <c r="AD35" i="1"/>
  <c r="AD36" i="1" s="1"/>
  <c r="AC35" i="1"/>
  <c r="AC36" i="1" s="1"/>
  <c r="AB35" i="1"/>
  <c r="AB36" i="1" s="1"/>
  <c r="AA35" i="1"/>
  <c r="Z35" i="1"/>
  <c r="Y35" i="1"/>
  <c r="Y36" i="1" s="1"/>
  <c r="X35" i="1"/>
  <c r="W35" i="1"/>
  <c r="W36" i="1" s="1"/>
  <c r="V35" i="1"/>
  <c r="U35" i="1"/>
  <c r="T35" i="1"/>
  <c r="T36" i="1" s="1"/>
  <c r="S35" i="1"/>
  <c r="R35" i="1"/>
  <c r="Q35" i="1"/>
  <c r="P35" i="1"/>
  <c r="O35" i="1"/>
  <c r="O36" i="1" s="1"/>
  <c r="N35" i="1"/>
  <c r="N36" i="1" s="1"/>
  <c r="M35" i="1"/>
  <c r="M36" i="1" s="1"/>
  <c r="L35" i="1"/>
  <c r="L36" i="1" s="1"/>
  <c r="K35" i="1"/>
  <c r="K36" i="1" s="1"/>
  <c r="J35" i="1"/>
  <c r="I35" i="1"/>
  <c r="H35" i="1"/>
  <c r="H36" i="1" s="1"/>
  <c r="G35" i="1"/>
  <c r="G36" i="1" s="1"/>
  <c r="F35" i="1"/>
  <c r="F36" i="1" s="1"/>
  <c r="E35" i="1"/>
  <c r="E36" i="1" s="1"/>
  <c r="D35" i="1"/>
  <c r="D36" i="1" s="1"/>
  <c r="C35" i="1"/>
  <c r="C36" i="1" s="1"/>
  <c r="B35" i="1"/>
  <c r="AD27" i="1"/>
  <c r="AC27" i="1"/>
  <c r="N27" i="1"/>
  <c r="M27" i="1"/>
  <c r="F27" i="1"/>
  <c r="E27" i="1"/>
  <c r="AE26" i="1"/>
  <c r="AE27" i="1" s="1"/>
  <c r="AD26" i="1"/>
  <c r="AC26" i="1"/>
  <c r="AB26" i="1"/>
  <c r="AB27" i="1" s="1"/>
  <c r="AA26" i="1"/>
  <c r="Z26" i="1"/>
  <c r="Y26" i="1"/>
  <c r="Y27" i="1" s="1"/>
  <c r="X26" i="1"/>
  <c r="W26" i="1"/>
  <c r="W27" i="1" s="1"/>
  <c r="V26" i="1"/>
  <c r="V27" i="1" s="1"/>
  <c r="U26" i="1"/>
  <c r="T26" i="1"/>
  <c r="T27" i="1" s="1"/>
  <c r="S26" i="1"/>
  <c r="R26" i="1"/>
  <c r="Q26" i="1"/>
  <c r="P26" i="1"/>
  <c r="O26" i="1"/>
  <c r="O27" i="1" s="1"/>
  <c r="N26" i="1"/>
  <c r="M26" i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E26" i="1"/>
  <c r="D26" i="1"/>
  <c r="D27" i="1" s="1"/>
  <c r="C26" i="1"/>
  <c r="C27" i="1" s="1"/>
  <c r="B26" i="1"/>
  <c r="B27" i="1" s="1"/>
  <c r="V18" i="1"/>
  <c r="J18" i="1"/>
  <c r="I18" i="1"/>
  <c r="B18" i="1"/>
  <c r="AE17" i="1"/>
  <c r="AE18" i="1" s="1"/>
  <c r="AD17" i="1"/>
  <c r="AD18" i="1" s="1"/>
  <c r="AC17" i="1"/>
  <c r="AC18" i="1" s="1"/>
  <c r="AB17" i="1"/>
  <c r="AB18" i="1" s="1"/>
  <c r="AA17" i="1"/>
  <c r="Z17" i="1"/>
  <c r="Y17" i="1"/>
  <c r="Y18" i="1" s="1"/>
  <c r="X17" i="1"/>
  <c r="W17" i="1"/>
  <c r="W18" i="1" s="1"/>
  <c r="V17" i="1"/>
  <c r="U17" i="1"/>
  <c r="T17" i="1"/>
  <c r="T18" i="1" s="1"/>
  <c r="S17" i="1"/>
  <c r="R17" i="1"/>
  <c r="Q17" i="1"/>
  <c r="P17" i="1"/>
  <c r="O17" i="1"/>
  <c r="O18" i="1" s="1"/>
  <c r="N17" i="1"/>
  <c r="N18" i="1" s="1"/>
  <c r="M17" i="1"/>
  <c r="M18" i="1" s="1"/>
  <c r="L17" i="1"/>
  <c r="L18" i="1" s="1"/>
  <c r="K17" i="1"/>
  <c r="K18" i="1" s="1"/>
  <c r="J17" i="1"/>
  <c r="I17" i="1"/>
  <c r="H17" i="1"/>
  <c r="H18" i="1" s="1"/>
  <c r="G17" i="1"/>
  <c r="G18" i="1" s="1"/>
  <c r="F17" i="1"/>
  <c r="F18" i="1" s="1"/>
  <c r="E17" i="1"/>
  <c r="E18" i="1" s="1"/>
  <c r="D17" i="1"/>
  <c r="D18" i="1" s="1"/>
  <c r="C17" i="1"/>
  <c r="C18" i="1" s="1"/>
  <c r="B17" i="1"/>
  <c r="AD9" i="1"/>
  <c r="AC9" i="1"/>
  <c r="N9" i="1"/>
  <c r="M9" i="1"/>
  <c r="F9" i="1"/>
  <c r="E9" i="1"/>
  <c r="AE8" i="1"/>
  <c r="AE9" i="1" s="1"/>
  <c r="AD8" i="1"/>
  <c r="AC8" i="1"/>
  <c r="AB8" i="1"/>
  <c r="AB9" i="1" s="1"/>
  <c r="AA8" i="1"/>
  <c r="Z8" i="1"/>
  <c r="Y8" i="1"/>
  <c r="Y9" i="1" s="1"/>
  <c r="X8" i="1"/>
  <c r="W8" i="1"/>
  <c r="W9" i="1" s="1"/>
  <c r="V8" i="1"/>
  <c r="V9" i="1" s="1"/>
  <c r="U8" i="1"/>
  <c r="T8" i="1"/>
  <c r="T9" i="1" s="1"/>
  <c r="S8" i="1"/>
  <c r="R8" i="1"/>
  <c r="Q8" i="1"/>
  <c r="P8" i="1"/>
  <c r="O8" i="1"/>
  <c r="O9" i="1" s="1"/>
  <c r="N8" i="1"/>
  <c r="M8" i="1"/>
  <c r="L8" i="1"/>
  <c r="L9" i="1" s="1"/>
  <c r="K8" i="1"/>
  <c r="K9" i="1" s="1"/>
  <c r="J8" i="1"/>
  <c r="J9" i="1" s="1"/>
  <c r="I8" i="1"/>
  <c r="I9" i="1" s="1"/>
  <c r="H8" i="1"/>
  <c r="H9" i="1" s="1"/>
  <c r="G8" i="1"/>
  <c r="G9" i="1" s="1"/>
  <c r="F8" i="1"/>
  <c r="E8" i="1"/>
  <c r="D8" i="1"/>
  <c r="D9" i="1" s="1"/>
  <c r="C8" i="1"/>
  <c r="C9" i="1" s="1"/>
  <c r="B8" i="1"/>
</calcChain>
</file>

<file path=xl/sharedStrings.xml><?xml version="1.0" encoding="utf-8"?>
<sst xmlns="http://schemas.openxmlformats.org/spreadsheetml/2006/main" count="271" uniqueCount="125">
  <si>
    <t>Sample</t>
  </si>
  <si>
    <t>PGF1a</t>
  </si>
  <si>
    <t>PGF2a</t>
  </si>
  <si>
    <t>PGF3a</t>
  </si>
  <si>
    <t>PGE2</t>
  </si>
  <si>
    <t>PGE1</t>
  </si>
  <si>
    <t>PGD2</t>
  </si>
  <si>
    <t>13, 14-dihydro-PGF2a</t>
  </si>
  <si>
    <t>PGA2</t>
  </si>
  <si>
    <t>8-iso-13, 14-dihydro-PGF2a</t>
  </si>
  <si>
    <t>8-iso-PGF2a</t>
  </si>
  <si>
    <t>8-iso-PGE2</t>
  </si>
  <si>
    <t>8-iso-PGE1</t>
  </si>
  <si>
    <t>5-iPF2a</t>
  </si>
  <si>
    <t>8, 12-iPF2a IV</t>
  </si>
  <si>
    <t>LPA C14_0</t>
  </si>
  <si>
    <t>LPA C16_1</t>
  </si>
  <si>
    <t xml:space="preserve">LPA C22_6 </t>
  </si>
  <si>
    <t>LPA C18_2</t>
  </si>
  <si>
    <t>LPA C20_4</t>
  </si>
  <si>
    <t xml:space="preserve">LPA C22_5 </t>
  </si>
  <si>
    <t>LPA C16_0</t>
  </si>
  <si>
    <t>LPA C18_1</t>
  </si>
  <si>
    <t>cLPA C20_4</t>
  </si>
  <si>
    <t>LPA C18_0</t>
  </si>
  <si>
    <t>cLPA C16_0</t>
  </si>
  <si>
    <t>cLPA C18_0</t>
  </si>
  <si>
    <t>S-1-P C18_1</t>
  </si>
  <si>
    <t>Sph C18_1</t>
  </si>
  <si>
    <t xml:space="preserve">Spha C18_0 </t>
  </si>
  <si>
    <t>PAF C16_0</t>
  </si>
  <si>
    <t>3D_EGM2_HUVECs1_1</t>
  </si>
  <si>
    <t>3D_EGM2_HUVECs1_2</t>
  </si>
  <si>
    <t>3D_EGM2_HUVECs1_3</t>
  </si>
  <si>
    <t>3D_EGM2_HUVECs1_4</t>
  </si>
  <si>
    <t>3D_EGM2_HUVECs1_5</t>
  </si>
  <si>
    <t>3D_EGM2_HUVECs1_6</t>
  </si>
  <si>
    <t>Average (a.u.)</t>
  </si>
  <si>
    <t>Concentration (nM)</t>
  </si>
  <si>
    <t>NA</t>
  </si>
  <si>
    <t>3D_EGM2_HUVECs2_1</t>
  </si>
  <si>
    <t>3D_EGM2_HUVECs2_2</t>
  </si>
  <si>
    <t>3D_EGM2_HUVECs2_3</t>
  </si>
  <si>
    <t>3D_EGM2_HUVECs2_4</t>
  </si>
  <si>
    <t>3D_EGM2_HUVECs2_5</t>
  </si>
  <si>
    <t>3D_EGM2_HUVECs2_6</t>
  </si>
  <si>
    <t>Average</t>
  </si>
  <si>
    <t>3D_EGM2_HUVECs3_1</t>
  </si>
  <si>
    <t>3D_EGM2_HUVECs3_2</t>
  </si>
  <si>
    <t>3D_EGM2_HUVECs3_3</t>
  </si>
  <si>
    <t>3D_EGM2_HUVECs3_4</t>
  </si>
  <si>
    <t>3D_EGM2_HUVECs3_5</t>
  </si>
  <si>
    <t>3D_EGM2_HUVECs3_6</t>
  </si>
  <si>
    <t>3D_0.4 ng/ml TNF_HUVECs1_1</t>
  </si>
  <si>
    <t>3D_0.4 ng/ml TNF_HUVECs1_2</t>
  </si>
  <si>
    <t>3D_0.4 ng/ml TNF_HUVECs1_3</t>
  </si>
  <si>
    <t>3D_0.4 ng/ml TNF_HUVECs1_4</t>
  </si>
  <si>
    <t>3D_0.4 ng/ml TNF_HUVECs1_5</t>
  </si>
  <si>
    <t>3D_0.4 ng/ml TNF_HUVECs1_6</t>
  </si>
  <si>
    <t>3D_0.4 ng/ml TNF_HUVECs2_1</t>
  </si>
  <si>
    <t>3D_0.4 ng/ml TNF_HUVECs2_2</t>
  </si>
  <si>
    <t>3D_0.4 ng/ml TNF_HUVECs2_3</t>
  </si>
  <si>
    <t>3D_0.4 ng/ml TNF_HUVECs2_4</t>
  </si>
  <si>
    <t>3D_0.4 ng/ml TNF_HUVECs2_5</t>
  </si>
  <si>
    <t>3D_0.4 ng/ml TNF_HUVECs2_6</t>
  </si>
  <si>
    <t>3D_0.4 ng/ml TNF_HUVECs3_1</t>
  </si>
  <si>
    <t>3D_0.4 ng/ml TNF_HUVECs3_2</t>
  </si>
  <si>
    <t>3D_0.4 ng/ml TNF_HUVECs3_3</t>
  </si>
  <si>
    <t>3D_0.4 ng/ml TNF_HUVECs3_4</t>
  </si>
  <si>
    <t>3D_0.4 ng/ml TNF_HUVECs3_5</t>
  </si>
  <si>
    <t>3D_0.4 ng/ml TNF_HUVECs3_6</t>
  </si>
  <si>
    <t>3D_15 ng/ml TNF_HUVECs1_1</t>
  </si>
  <si>
    <t>3D_15 ng/ml TNF_HUVECs1_2</t>
  </si>
  <si>
    <t>3D_15 ng/ml TNF_HUVECs1_3</t>
  </si>
  <si>
    <t>3D_15 ng/ml TNF_HUVECs1_4</t>
  </si>
  <si>
    <t>3D_15 ng/ml TNF_HUVECs1_5</t>
  </si>
  <si>
    <t>3D_15 ng/ml TNF_HUVECs1_6</t>
  </si>
  <si>
    <t>3D_15 ng/ml TNF_HUVECs2_1</t>
  </si>
  <si>
    <t>3D_15 ng/ml TNF_HUVECs2_2</t>
  </si>
  <si>
    <t>3D_15 ng/ml TNF_HUVECs2_3</t>
  </si>
  <si>
    <t>3D_15 ng/ml TNF_HUVECs2_4</t>
  </si>
  <si>
    <t>3D_15 ng/ml TNF_HUVECs2_5</t>
  </si>
  <si>
    <t>3D_15 ng/ml TNF_HUVECs2_6</t>
  </si>
  <si>
    <t>3D_15 ng/ml TNF_HUVECs3_1</t>
  </si>
  <si>
    <t>3D_15 ng/ml TNF_HUVECs3_2</t>
  </si>
  <si>
    <t>3D_15 ng/ml TNF_HUVECs3_3</t>
  </si>
  <si>
    <t>3D_15 ng/ml TNF_HUVECs3_4</t>
  </si>
  <si>
    <t>3D_15 ng/ml TNF_HUVECs3_5</t>
  </si>
  <si>
    <t>3D_15 ng/ml TNF_HUVECs3_6</t>
  </si>
  <si>
    <t>3D_50 ng/ml TNF_HUVECs1_1</t>
  </si>
  <si>
    <t>3D_50 ng/ml TNF_HUVECs1_2</t>
  </si>
  <si>
    <t>3D_50 ng/ml TNF_HUVECs1_3</t>
  </si>
  <si>
    <t>3D_50 ng/ml TNF_HUVECs1_4</t>
  </si>
  <si>
    <t>3D_50 ng/ml TNF_HUVECs1_5</t>
  </si>
  <si>
    <t>3D_50 ng/ml TNF_HUVECs1_6</t>
  </si>
  <si>
    <t>3D_50 ng/ml TNF_HUVECs2_1</t>
  </si>
  <si>
    <t>3D_50 ng/ml TNF_HUVECs2_2</t>
  </si>
  <si>
    <t>3D_50 ng/ml TNF_HUVECs2_3</t>
  </si>
  <si>
    <t>3D_50 ng/ml TNF_HUVECs2_4</t>
  </si>
  <si>
    <t>3D_50 ng/ml TNF_HUVECs2_5</t>
  </si>
  <si>
    <t>3D_50 ng/ml TNF_HUVECs2_6</t>
  </si>
  <si>
    <t>3D_50 ng/ml TNF_HUVECs3_1</t>
  </si>
  <si>
    <t>3D_50 ng/ml TNF_HUVECs3_2</t>
  </si>
  <si>
    <t>3D_50 ng/ml TNF_HUVECs3_3</t>
  </si>
  <si>
    <t>3D_50 ng/ml TNF_HUVECs3_4</t>
  </si>
  <si>
    <t>3D_50 ng/ml TNF_HUVECs3_5</t>
  </si>
  <si>
    <t>3D_50 ng/ml TNF_HUVECs3_6</t>
  </si>
  <si>
    <t>3D_20 ng/ml PMA_HUVECs1_1</t>
  </si>
  <si>
    <t>3D_20 ng/ml PMA_HUVECs1_2</t>
  </si>
  <si>
    <t>3D_20 ng/ml PMA_HUVECs1_3</t>
  </si>
  <si>
    <t>3D_20 ng/ml PMA_HUVECs1_4</t>
  </si>
  <si>
    <t>3D_20 ng/ml PMA_HUVECs1_5</t>
  </si>
  <si>
    <t>3D_20 ng/ml PMA_HUVECs1_6</t>
  </si>
  <si>
    <t>3D_20 ng/ml PMA_HUVECs2_1</t>
  </si>
  <si>
    <t>3D_20 ng/ml PMA_HUVECs2_2</t>
  </si>
  <si>
    <t>3D_20 ng/ml PMA_HUVECs2_3</t>
  </si>
  <si>
    <t>3D_20 ng/ml PMA_HUVECs2_4</t>
  </si>
  <si>
    <t>3D_20 ng/ml PMA_HUVECs2_5</t>
  </si>
  <si>
    <t>3D_20 ng/ml PMA_HUVECs2_6</t>
  </si>
  <si>
    <t>3D_20 ng/ml PMA_HUVECs3_1</t>
  </si>
  <si>
    <t>3D_20 ng/ml PMA_HUVECs3_2</t>
  </si>
  <si>
    <t>3D_20 ng/ml PMA_HUVECs3_3</t>
  </si>
  <si>
    <t>3D_20 ng/ml PMA_HUVECs3_4</t>
  </si>
  <si>
    <t>3D_20 ng/ml PMA_HUVECs3_5</t>
  </si>
  <si>
    <t>3D_20 ng/ml PMA_HUVECs3_6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</si>
</sst>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</cellStyleXfs>
  <cellXfs count="5">
    <xf numFmtId="0" fontId="0" fillId="0" borderId="0" xfId="0"/>
    <xf numFmtId="0" fontId="2" fillId="2" borderId="0" xfId="1"/>
    <xf numFmtId="0" fontId="3" fillId="3" borderId="0" xfId="2"/>
    <xf numFmtId="0" fontId="0" fillId="5" borderId="2" xfId="4" applyFont="1"/>
    <xf numFmtId="0" fontId="4" fillId="4" borderId="1" xfId="3"/>
  </cellXfs>
  <cellStyles count="5">
    <cellStyle name="Calculation" xfId="3" builtinId="22"/>
    <cellStyle name="Good" xfId="1" builtinId="26"/>
    <cellStyle name="Neutral" xfId="2" builtinId="28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tabSelected="1" zoomScale="70" zoomScaleNormal="70" workbookViewId="0">
      <pane ySplit="1" topLeftCell="A95" activePane="bottomLeft" state="frozen"/>
      <selection pane="bottomLeft" activeCell="B4" sqref="B4"/>
    </sheetView>
  </sheetViews>
  <sheetFormatPr defaultRowHeight="15" x14ac:dyDescent="0.25"/>
  <cols>
    <col min="1" max="1" width="31.7109375" bestFit="1" customWidth="1"/>
  </cols>
  <sheetData>
    <row r="1" spans="1:31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3" t="s">
        <v>13</v>
      </c>
      <c r="O1" s="2" t="s">
        <v>14</v>
      </c>
      <c r="P1" s="1" t="s">
        <v>15</v>
      </c>
      <c r="Q1" s="1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2" t="s">
        <v>28</v>
      </c>
      <c r="AD1" s="2" t="s">
        <v>29</v>
      </c>
      <c r="AE1" s="1" t="s">
        <v>30</v>
      </c>
    </row>
    <row r="2" spans="1:31" x14ac:dyDescent="0.25">
      <c r="A2" t="s">
        <v>31</v>
      </c>
      <c r="B2">
        <v>2.7123398556164999E-2</v>
      </c>
      <c r="C2">
        <v>0.149313613732556</v>
      </c>
      <c r="D2">
        <v>1.96504413308353E-4</v>
      </c>
      <c r="E2">
        <v>4.0073156669939901E-2</v>
      </c>
      <c r="F2">
        <v>6.7958376656477703E-3</v>
      </c>
      <c r="H2">
        <v>2.3850072203559099E-3</v>
      </c>
      <c r="I2">
        <v>1.46170724390679E-3</v>
      </c>
      <c r="J2">
        <v>1.36016300354567E-2</v>
      </c>
      <c r="K2">
        <v>4.9409322691962897E-3</v>
      </c>
      <c r="L2">
        <v>8.9923500514655502E-3</v>
      </c>
      <c r="N2">
        <v>1.6539383792215201E-2</v>
      </c>
      <c r="O2">
        <v>6.0916617375977901E-3</v>
      </c>
      <c r="P2">
        <v>1.5781599999999999E-3</v>
      </c>
      <c r="Q2">
        <v>5.1148799999999996E-3</v>
      </c>
      <c r="R2">
        <v>4.5706699999999998E-3</v>
      </c>
      <c r="S2">
        <v>1.29524E-3</v>
      </c>
      <c r="T2">
        <v>4.7236800000000001E-3</v>
      </c>
      <c r="U2">
        <v>3.0560000000000001E-3</v>
      </c>
      <c r="V2">
        <v>5.86156E-3</v>
      </c>
      <c r="W2">
        <v>9.7924799999999992E-3</v>
      </c>
      <c r="X2">
        <v>3.9091499999999998E-4</v>
      </c>
      <c r="Y2">
        <v>8.2958800000000003E-3</v>
      </c>
      <c r="Z2">
        <v>1.05966E-3</v>
      </c>
      <c r="AA2">
        <v>2.23347E-3</v>
      </c>
      <c r="AB2">
        <v>2.3249299999999998E-3</v>
      </c>
      <c r="AC2">
        <v>15.458000019918099</v>
      </c>
      <c r="AD2">
        <v>1.84384340615852</v>
      </c>
      <c r="AE2">
        <v>0.80173799999999995</v>
      </c>
    </row>
    <row r="3" spans="1:31" x14ac:dyDescent="0.25">
      <c r="A3" t="s">
        <v>32</v>
      </c>
      <c r="B3">
        <v>3.3018867845726697E-2</v>
      </c>
      <c r="C3">
        <v>0.18355154013925801</v>
      </c>
      <c r="D3">
        <v>2.131195588784E-4</v>
      </c>
      <c r="E3">
        <v>4.3268604941418501E-2</v>
      </c>
      <c r="F3">
        <v>7.2020677792510304E-3</v>
      </c>
      <c r="H3">
        <v>2.6242247557688799E-3</v>
      </c>
      <c r="I3">
        <v>2.0921977924293102E-3</v>
      </c>
      <c r="J3">
        <v>1.7407326076632701E-2</v>
      </c>
      <c r="K3">
        <v>6.5123135338279597E-3</v>
      </c>
      <c r="L3">
        <v>9.4236633497833903E-3</v>
      </c>
      <c r="M3">
        <v>1.66598609336088E-2</v>
      </c>
      <c r="N3">
        <v>1.5777750712643299E-2</v>
      </c>
      <c r="O3">
        <v>5.65543735875271E-3</v>
      </c>
      <c r="P3">
        <v>1.2508599999999999E-3</v>
      </c>
      <c r="Q3">
        <v>4.4949200000000003E-3</v>
      </c>
      <c r="R3">
        <v>4.1172300000000004E-3</v>
      </c>
      <c r="S3">
        <v>1.2550700000000001E-3</v>
      </c>
      <c r="T3">
        <v>3.9651699999999996E-3</v>
      </c>
      <c r="U3">
        <v>2.82242E-3</v>
      </c>
      <c r="V3">
        <v>5.0760199999999997E-3</v>
      </c>
      <c r="W3">
        <v>8.6156700000000006E-3</v>
      </c>
      <c r="X3">
        <v>2.3855600000000001E-4</v>
      </c>
      <c r="Y3">
        <v>6.9686000000000001E-3</v>
      </c>
      <c r="Z3">
        <v>9.6988399999999996E-4</v>
      </c>
      <c r="AA3">
        <v>1.8126399999999999E-3</v>
      </c>
      <c r="AB3">
        <v>2.6706199999999999E-3</v>
      </c>
      <c r="AC3">
        <v>27.157361660757701</v>
      </c>
      <c r="AD3">
        <v>3.86124856192786</v>
      </c>
      <c r="AE3">
        <v>0.62782400000000005</v>
      </c>
    </row>
    <row r="4" spans="1:31" x14ac:dyDescent="0.25">
      <c r="A4" t="s">
        <v>33</v>
      </c>
      <c r="B4">
        <v>2.9368753019369E-2</v>
      </c>
      <c r="C4">
        <v>0.15951344678125201</v>
      </c>
      <c r="D4">
        <v>2.0788566585773399E-4</v>
      </c>
      <c r="E4">
        <v>3.62250428999073E-2</v>
      </c>
      <c r="F4">
        <v>6.43182527448287E-3</v>
      </c>
      <c r="G4">
        <v>1.0242204536504601E-2</v>
      </c>
      <c r="H4">
        <v>2.8133231120813199E-3</v>
      </c>
      <c r="I4">
        <v>2.22672342262464E-3</v>
      </c>
      <c r="J4">
        <v>1.6415859641019399E-2</v>
      </c>
      <c r="K4">
        <v>6.7141393618752199E-3</v>
      </c>
      <c r="L4">
        <v>1.0777055927280999E-2</v>
      </c>
      <c r="M4">
        <v>1.74671184546757E-2</v>
      </c>
      <c r="N4">
        <v>1.43540507425321E-2</v>
      </c>
      <c r="O4">
        <v>6.9347811344269003E-3</v>
      </c>
      <c r="P4">
        <v>1.3033000000000001E-3</v>
      </c>
      <c r="Q4">
        <v>5.1978900000000001E-3</v>
      </c>
      <c r="R4">
        <v>4.3324399999999999E-3</v>
      </c>
      <c r="S4">
        <v>1.2536299999999999E-3</v>
      </c>
      <c r="T4">
        <v>4.19865E-3</v>
      </c>
      <c r="U4">
        <v>3.30051E-3</v>
      </c>
      <c r="V4">
        <v>4.1879400000000002E-3</v>
      </c>
      <c r="W4">
        <v>9.3486000000000003E-3</v>
      </c>
      <c r="X4">
        <v>2.37032E-4</v>
      </c>
      <c r="Y4">
        <v>6.3606899999999996E-3</v>
      </c>
      <c r="AA4">
        <v>2.19593E-3</v>
      </c>
      <c r="AB4">
        <v>2.24231E-3</v>
      </c>
      <c r="AC4">
        <v>15.208334279030501</v>
      </c>
      <c r="AD4">
        <v>1.57149551285045</v>
      </c>
      <c r="AE4">
        <v>0.67964599999999997</v>
      </c>
    </row>
    <row r="5" spans="1:31" x14ac:dyDescent="0.25">
      <c r="A5" t="s">
        <v>34</v>
      </c>
      <c r="B5">
        <v>3.37901547967756E-2</v>
      </c>
      <c r="C5">
        <v>0.17810469866961401</v>
      </c>
      <c r="D5">
        <v>1.5684524087877601E-4</v>
      </c>
      <c r="E5">
        <v>4.3743954869334703E-2</v>
      </c>
      <c r="F5">
        <v>5.6639644599868998E-3</v>
      </c>
      <c r="H5">
        <v>2.8200265437805599E-3</v>
      </c>
      <c r="I5">
        <v>1.6970107219277299E-3</v>
      </c>
      <c r="J5">
        <v>1.5639456717486101E-2</v>
      </c>
      <c r="K5">
        <v>6.4415015862727904E-3</v>
      </c>
      <c r="L5">
        <v>9.0518850024663595E-3</v>
      </c>
      <c r="M5">
        <v>1.6877700358290899E-2</v>
      </c>
      <c r="N5">
        <v>1.5574692197782699E-2</v>
      </c>
      <c r="O5">
        <v>7.9768414164606404E-3</v>
      </c>
      <c r="P5">
        <v>1.2873699999999999E-3</v>
      </c>
      <c r="Q5">
        <v>4.9286699999999996E-3</v>
      </c>
      <c r="R5">
        <v>3.6468400000000002E-3</v>
      </c>
      <c r="S5">
        <v>1.36652E-3</v>
      </c>
      <c r="T5">
        <v>3.88033E-3</v>
      </c>
      <c r="U5">
        <v>3.1622600000000001E-3</v>
      </c>
      <c r="V5">
        <v>4.7905100000000004E-3</v>
      </c>
      <c r="W5">
        <v>9.5274699999999997E-3</v>
      </c>
      <c r="X5">
        <v>2.68705E-4</v>
      </c>
      <c r="Y5">
        <v>8.1042800000000002E-3</v>
      </c>
      <c r="Z5">
        <v>1.0876099999999999E-3</v>
      </c>
      <c r="AA5">
        <v>2.3655899999999999E-3</v>
      </c>
      <c r="AB5">
        <v>2.4949500000000001E-3</v>
      </c>
      <c r="AC5">
        <v>18.850367313576101</v>
      </c>
      <c r="AD5">
        <v>1.8865844048344</v>
      </c>
      <c r="AE5">
        <v>0.658138</v>
      </c>
    </row>
    <row r="6" spans="1:31" x14ac:dyDescent="0.25">
      <c r="A6" t="s">
        <v>35</v>
      </c>
      <c r="B6">
        <v>3.2818986862710099E-2</v>
      </c>
      <c r="C6">
        <v>0.18744989324811701</v>
      </c>
      <c r="D6">
        <v>2.03555096070751E-4</v>
      </c>
      <c r="E6">
        <v>4.5711079287004297E-2</v>
      </c>
      <c r="F6">
        <v>8.2529283966669299E-3</v>
      </c>
      <c r="G6">
        <v>1.0608694466532001E-2</v>
      </c>
      <c r="H6">
        <v>3.2170896360518798E-3</v>
      </c>
      <c r="I6">
        <v>2.39119167551629E-3</v>
      </c>
      <c r="J6">
        <v>1.8727826159178701E-2</v>
      </c>
      <c r="K6">
        <v>7.61218833967129E-3</v>
      </c>
      <c r="L6">
        <v>8.4944622911027699E-3</v>
      </c>
      <c r="N6">
        <v>1.3820047469400199E-2</v>
      </c>
      <c r="O6">
        <v>8.4756617466087304E-3</v>
      </c>
      <c r="Q6">
        <v>3.8621599999999999E-3</v>
      </c>
      <c r="R6">
        <v>3.7704700000000002E-3</v>
      </c>
      <c r="S6">
        <v>1.3627999999999999E-3</v>
      </c>
      <c r="T6">
        <v>4.3271999999999998E-3</v>
      </c>
      <c r="U6">
        <v>2.5918500000000001E-3</v>
      </c>
      <c r="V6">
        <v>4.7272499999999997E-3</v>
      </c>
      <c r="W6">
        <v>8.8716699999999999E-3</v>
      </c>
      <c r="X6">
        <v>1.5378200000000001E-4</v>
      </c>
      <c r="Y6">
        <v>5.57311E-3</v>
      </c>
      <c r="Z6">
        <v>9.0491699999999998E-4</v>
      </c>
      <c r="AA6">
        <v>1.9906199999999998E-3</v>
      </c>
      <c r="AB6">
        <v>2.98635E-3</v>
      </c>
      <c r="AC6">
        <v>14.566338247035899</v>
      </c>
      <c r="AD6">
        <v>1.65689558736633</v>
      </c>
    </row>
    <row r="7" spans="1:31" x14ac:dyDescent="0.25">
      <c r="A7" t="s">
        <v>36</v>
      </c>
      <c r="B7">
        <v>3.0437336840790401E-2</v>
      </c>
      <c r="C7">
        <v>0.176742655777475</v>
      </c>
      <c r="D7">
        <v>4.0028666368664901E-4</v>
      </c>
      <c r="E7">
        <v>3.6959089535482097E-2</v>
      </c>
      <c r="F7">
        <v>6.6351716879823903E-3</v>
      </c>
      <c r="G7">
        <v>1.24233138426615E-2</v>
      </c>
      <c r="H7">
        <v>3.0182582615304902E-3</v>
      </c>
      <c r="I7">
        <v>1.43170896709058E-3</v>
      </c>
      <c r="J7">
        <v>1.5969295612074701E-2</v>
      </c>
      <c r="K7">
        <v>5.9130183870922098E-3</v>
      </c>
      <c r="L7">
        <v>1.00542173903286E-2</v>
      </c>
      <c r="M7">
        <v>1.9825477599077899E-2</v>
      </c>
      <c r="N7">
        <v>1.54875106323723E-2</v>
      </c>
      <c r="O7">
        <v>6.8643845808246898E-3</v>
      </c>
      <c r="Q7">
        <v>4.3840399999999996E-3</v>
      </c>
      <c r="R7">
        <v>4.1587200000000003E-3</v>
      </c>
      <c r="S7">
        <v>1.1834199999999999E-3</v>
      </c>
      <c r="T7">
        <v>3.8205600000000002E-3</v>
      </c>
      <c r="U7">
        <v>2.5350199999999998E-3</v>
      </c>
      <c r="X7">
        <v>2.52017E-4</v>
      </c>
      <c r="Y7">
        <v>5.8776200000000001E-3</v>
      </c>
      <c r="Z7">
        <v>1.06766E-3</v>
      </c>
      <c r="AA7">
        <v>1.9050200000000001E-3</v>
      </c>
      <c r="AB7">
        <v>1.9944300000000002E-3</v>
      </c>
      <c r="AC7">
        <v>13.4227932299465</v>
      </c>
      <c r="AD7">
        <v>1.6062394514264799</v>
      </c>
    </row>
    <row r="8" spans="1:31" x14ac:dyDescent="0.25">
      <c r="A8" s="4" t="s">
        <v>37</v>
      </c>
      <c r="B8" s="4">
        <f>AVERAGE(B2:B7)</f>
        <v>3.1092916320256129E-2</v>
      </c>
      <c r="C8" s="4">
        <f t="shared" ref="C8:AE8" si="0">AVERAGE(C2:C7)</f>
        <v>0.17244597472471201</v>
      </c>
      <c r="D8" s="4">
        <f t="shared" si="0"/>
        <v>2.2969943978011051E-4</v>
      </c>
      <c r="E8" s="4">
        <f t="shared" si="0"/>
        <v>4.0996821367181135E-2</v>
      </c>
      <c r="F8" s="4">
        <f t="shared" si="0"/>
        <v>6.8302992106696473E-3</v>
      </c>
      <c r="G8" s="4">
        <f t="shared" si="0"/>
        <v>1.1091404281899366E-2</v>
      </c>
      <c r="H8" s="4">
        <f t="shared" si="0"/>
        <v>2.8129882549281734E-3</v>
      </c>
      <c r="I8" s="4">
        <f t="shared" si="0"/>
        <v>1.88342330391589E-3</v>
      </c>
      <c r="J8" s="4">
        <f t="shared" si="0"/>
        <v>1.6293565706974718E-2</v>
      </c>
      <c r="K8" s="4">
        <f t="shared" si="0"/>
        <v>6.3556822463226269E-3</v>
      </c>
      <c r="L8" s="4">
        <f t="shared" si="0"/>
        <v>9.4656056687379437E-3</v>
      </c>
      <c r="M8" s="4">
        <f t="shared" si="0"/>
        <v>1.7707539336413326E-2</v>
      </c>
      <c r="N8" s="4">
        <f t="shared" si="0"/>
        <v>1.5258905924490966E-2</v>
      </c>
      <c r="O8" s="4">
        <f t="shared" si="0"/>
        <v>6.9997946624452438E-3</v>
      </c>
      <c r="P8" s="4">
        <f t="shared" si="0"/>
        <v>1.3549224999999999E-3</v>
      </c>
      <c r="Q8" s="4">
        <f t="shared" si="0"/>
        <v>4.6637600000000003E-3</v>
      </c>
      <c r="R8" s="4">
        <f t="shared" si="0"/>
        <v>4.0993950000000005E-3</v>
      </c>
      <c r="S8" s="4">
        <f t="shared" si="0"/>
        <v>1.2861133333333333E-3</v>
      </c>
      <c r="T8" s="4">
        <f t="shared" si="0"/>
        <v>4.1525983333333336E-3</v>
      </c>
      <c r="U8" s="4">
        <f t="shared" si="0"/>
        <v>2.9113433333333334E-3</v>
      </c>
      <c r="V8" s="4">
        <f t="shared" si="0"/>
        <v>4.928656E-3</v>
      </c>
      <c r="W8" s="4">
        <f t="shared" si="0"/>
        <v>9.2311779999999979E-3</v>
      </c>
      <c r="X8" s="4">
        <f t="shared" si="0"/>
        <v>2.5683450000000001E-4</v>
      </c>
      <c r="Y8" s="4">
        <f t="shared" si="0"/>
        <v>6.8633633333333331E-3</v>
      </c>
      <c r="Z8" s="4">
        <f t="shared" si="0"/>
        <v>1.0179461999999999E-3</v>
      </c>
      <c r="AA8" s="4">
        <f t="shared" si="0"/>
        <v>2.0838783333333335E-3</v>
      </c>
      <c r="AB8" s="4">
        <f t="shared" si="0"/>
        <v>2.4522649999999999E-3</v>
      </c>
      <c r="AC8" s="4">
        <f t="shared" si="0"/>
        <v>17.443865791710802</v>
      </c>
      <c r="AD8" s="4">
        <f t="shared" si="0"/>
        <v>2.0710511540940071</v>
      </c>
      <c r="AE8" s="4">
        <f t="shared" si="0"/>
        <v>0.69183649999999997</v>
      </c>
    </row>
    <row r="9" spans="1:31" x14ac:dyDescent="0.25">
      <c r="A9" s="4" t="s">
        <v>38</v>
      </c>
      <c r="B9" s="4">
        <f>12.149*B8</f>
        <v>0.3777478403747917</v>
      </c>
      <c r="C9" s="4">
        <f xml:space="preserve"> 27.866*C8</f>
        <v>4.8053795316788248</v>
      </c>
      <c r="D9" s="4">
        <f xml:space="preserve"> 77.152*D8</f>
        <v>1.7721771177915086E-2</v>
      </c>
      <c r="E9" s="4">
        <f xml:space="preserve"> 4.4302*E8</f>
        <v>0.18162411802088588</v>
      </c>
      <c r="F9" s="4">
        <f xml:space="preserve"> 2.8833*F8</f>
        <v>1.9693801714123795E-2</v>
      </c>
      <c r="G9" s="4">
        <f xml:space="preserve"> 25.166*G8</f>
        <v>0.27912628015827945</v>
      </c>
      <c r="H9" s="4">
        <f xml:space="preserve"> 66.151*H8</f>
        <v>0.18608198605175358</v>
      </c>
      <c r="I9" s="4">
        <f xml:space="preserve"> 2.8646*I8</f>
        <v>5.3952543963974586E-3</v>
      </c>
      <c r="J9" s="4">
        <f xml:space="preserve"> 46.828*J8</f>
        <v>0.76299509492621209</v>
      </c>
      <c r="K9" s="4">
        <f xml:space="preserve"> 17.782*K8</f>
        <v>0.11301674170410896</v>
      </c>
      <c r="L9" s="4">
        <f xml:space="preserve"> 10.37*L8</f>
        <v>9.8158330784812467E-2</v>
      </c>
      <c r="M9" s="4">
        <f xml:space="preserve"> 3.5935*M8</f>
        <v>6.3632042605401284E-2</v>
      </c>
      <c r="N9" s="4">
        <f xml:space="preserve"> 22.783*N8</f>
        <v>0.34764365367767769</v>
      </c>
      <c r="O9" s="4">
        <f>993.12*O8</f>
        <v>6.9516360751676203</v>
      </c>
      <c r="P9" s="4" t="s">
        <v>39</v>
      </c>
      <c r="Q9" s="4" t="s">
        <v>39</v>
      </c>
      <c r="R9" s="4" t="s">
        <v>39</v>
      </c>
      <c r="S9" s="4" t="s">
        <v>39</v>
      </c>
      <c r="T9" s="4">
        <f xml:space="preserve"> 1219.8*T8</f>
        <v>5.0653394470000004</v>
      </c>
      <c r="U9" s="4" t="s">
        <v>39</v>
      </c>
      <c r="V9" s="4">
        <f xml:space="preserve"> 1208.8*V8</f>
        <v>5.9577593728</v>
      </c>
      <c r="W9" s="4">
        <f>79948*W8</f>
        <v>738.01421874399978</v>
      </c>
      <c r="X9" s="4" t="s">
        <v>39</v>
      </c>
      <c r="Y9" s="4">
        <f xml:space="preserve"> 1196*Y8</f>
        <v>8.2085825466666655</v>
      </c>
      <c r="Z9" s="4" t="s">
        <v>39</v>
      </c>
      <c r="AA9" s="4" t="s">
        <v>39</v>
      </c>
      <c r="AB9" s="4">
        <f xml:space="preserve"> 672.63*AB8</f>
        <v>1.6494670069499999</v>
      </c>
      <c r="AC9" s="4">
        <f xml:space="preserve"> 2.1516*AC8</f>
        <v>37.532221637444962</v>
      </c>
      <c r="AD9" s="4">
        <f xml:space="preserve"> 2.4404*AD8</f>
        <v>5.0541932364510149</v>
      </c>
      <c r="AE9" s="4">
        <f xml:space="preserve"> 149.51*AE8</f>
        <v>103.43647511499999</v>
      </c>
    </row>
    <row r="11" spans="1:31" x14ac:dyDescent="0.25">
      <c r="A11" t="s">
        <v>40</v>
      </c>
      <c r="B11">
        <v>2.99651305182695E-2</v>
      </c>
      <c r="C11">
        <v>0.153084728385981</v>
      </c>
      <c r="D11">
        <v>1.8368346820045201E-4</v>
      </c>
      <c r="E11">
        <v>4.4382583847793998E-2</v>
      </c>
      <c r="F11">
        <v>4.4807236389005798E-3</v>
      </c>
      <c r="G11">
        <v>8.4185844945122001E-3</v>
      </c>
      <c r="H11">
        <v>2.2268445945923402E-3</v>
      </c>
      <c r="I11">
        <v>1.43720444670187E-3</v>
      </c>
      <c r="J11">
        <v>1.5858394582604102E-2</v>
      </c>
      <c r="K11">
        <v>7.0052272178475899E-3</v>
      </c>
      <c r="L11">
        <v>1.06519203075337E-2</v>
      </c>
      <c r="M11">
        <v>1.40124571750862E-2</v>
      </c>
      <c r="N11">
        <v>1.2329401527906901E-2</v>
      </c>
      <c r="O11">
        <v>7.28658475671266E-3</v>
      </c>
      <c r="P11">
        <v>1.27103E-3</v>
      </c>
      <c r="Q11">
        <v>4.7431599999999997E-3</v>
      </c>
      <c r="R11">
        <v>3.3847899999999999E-3</v>
      </c>
      <c r="S11">
        <v>1.3573999999999999E-3</v>
      </c>
      <c r="T11">
        <v>3.71784E-3</v>
      </c>
      <c r="U11">
        <v>2.2078100000000002E-3</v>
      </c>
      <c r="V11">
        <v>5.2984900000000003E-3</v>
      </c>
      <c r="W11">
        <v>9.2663499999999996E-3</v>
      </c>
      <c r="X11">
        <v>2.4250300000000001E-4</v>
      </c>
      <c r="Y11">
        <v>6.4453899999999996E-3</v>
      </c>
      <c r="Z11">
        <v>1.0219599999999999E-3</v>
      </c>
      <c r="AA11">
        <v>2.0308399999999999E-3</v>
      </c>
      <c r="AB11">
        <v>3.3655099999999999E-3</v>
      </c>
      <c r="AC11">
        <v>17.756432513992198</v>
      </c>
      <c r="AD11">
        <v>1.6508754555577001</v>
      </c>
      <c r="AE11">
        <v>0.890177</v>
      </c>
    </row>
    <row r="12" spans="1:31" x14ac:dyDescent="0.25">
      <c r="A12" t="s">
        <v>41</v>
      </c>
      <c r="B12">
        <v>2.7594261191239401E-2</v>
      </c>
      <c r="C12">
        <v>0.14117623144887201</v>
      </c>
      <c r="D12">
        <v>2.7467751839184098E-4</v>
      </c>
      <c r="E12">
        <v>4.0123157848055299E-2</v>
      </c>
      <c r="F12">
        <v>8.3903676340945192E-3</v>
      </c>
      <c r="G12">
        <v>3.0020370758034498E-3</v>
      </c>
      <c r="H12">
        <v>2.8550522536113501E-3</v>
      </c>
      <c r="I12">
        <v>2.34055429229215E-3</v>
      </c>
      <c r="J12">
        <v>1.24797899402434E-2</v>
      </c>
      <c r="K12">
        <v>5.3816850487190199E-3</v>
      </c>
      <c r="L12">
        <v>8.7093383280244796E-3</v>
      </c>
      <c r="M12">
        <v>1.7132126231220901E-2</v>
      </c>
      <c r="N12">
        <v>1.66654133725474E-2</v>
      </c>
      <c r="O12">
        <v>8.4610802741911795E-3</v>
      </c>
      <c r="P12">
        <v>1.5728199999999999E-3</v>
      </c>
      <c r="Q12">
        <v>6.3549100000000001E-3</v>
      </c>
      <c r="R12">
        <v>4.7494E-3</v>
      </c>
      <c r="S12">
        <v>1.9450400000000001E-3</v>
      </c>
      <c r="T12">
        <v>5.0142099999999998E-3</v>
      </c>
      <c r="U12">
        <v>3.8105700000000001E-3</v>
      </c>
      <c r="V12">
        <v>5.1614199999999999E-3</v>
      </c>
      <c r="W12">
        <v>1.00918E-2</v>
      </c>
      <c r="X12">
        <v>2.5563099999999998E-4</v>
      </c>
      <c r="Y12">
        <v>5.6378799999999996E-3</v>
      </c>
      <c r="Z12">
        <v>1.06466E-3</v>
      </c>
      <c r="AA12">
        <v>1.51475E-3</v>
      </c>
      <c r="AB12">
        <v>2.5304300000000002E-3</v>
      </c>
      <c r="AC12">
        <v>24.916627531182701</v>
      </c>
      <c r="AD12">
        <v>2.90359168887972</v>
      </c>
      <c r="AE12">
        <v>0.83196899999999996</v>
      </c>
    </row>
    <row r="13" spans="1:31" x14ac:dyDescent="0.25">
      <c r="A13" t="s">
        <v>42</v>
      </c>
      <c r="B13">
        <v>2.0989182021901202E-2</v>
      </c>
      <c r="C13">
        <v>0.12965352573363301</v>
      </c>
      <c r="D13">
        <v>1.2293489136296201E-4</v>
      </c>
      <c r="E13">
        <v>4.09848156446075E-2</v>
      </c>
      <c r="F13">
        <v>9.5511416502746405E-3</v>
      </c>
      <c r="G13">
        <v>4.8169752673975297E-3</v>
      </c>
      <c r="H13">
        <v>2.7344524106121702E-3</v>
      </c>
      <c r="I13">
        <v>2.7996103179900602E-3</v>
      </c>
      <c r="J13">
        <v>1.2208566841531101E-2</v>
      </c>
      <c r="K13">
        <v>5.5394301463800102E-3</v>
      </c>
      <c r="L13">
        <v>8.9181809216306498E-3</v>
      </c>
      <c r="M13">
        <v>1.3251612053728601E-2</v>
      </c>
      <c r="N13">
        <v>1.4085616155139299E-2</v>
      </c>
      <c r="O13">
        <v>8.2550433453324398E-3</v>
      </c>
      <c r="P13">
        <v>1.41865E-3</v>
      </c>
      <c r="Q13">
        <v>5.6319899999999999E-3</v>
      </c>
      <c r="R13">
        <v>4.6901299999999998E-3</v>
      </c>
      <c r="S13">
        <v>1.2551699999999999E-3</v>
      </c>
      <c r="T13">
        <v>5.3574099999999999E-3</v>
      </c>
      <c r="U13">
        <v>3.05835E-3</v>
      </c>
      <c r="V13">
        <v>5.5340700000000003E-3</v>
      </c>
      <c r="W13">
        <v>9.3832800000000008E-3</v>
      </c>
      <c r="X13">
        <v>4.68703E-4</v>
      </c>
      <c r="Y13">
        <v>8.7100500000000004E-3</v>
      </c>
      <c r="Z13">
        <v>1.26074E-3</v>
      </c>
      <c r="AA13">
        <v>2.19455E-3</v>
      </c>
      <c r="AB13">
        <v>3.64716E-3</v>
      </c>
      <c r="AC13">
        <v>18.422929548735599</v>
      </c>
      <c r="AD13">
        <v>1.8988542830119299</v>
      </c>
      <c r="AE13">
        <v>1.0144200000000001</v>
      </c>
    </row>
    <row r="14" spans="1:31" x14ac:dyDescent="0.25">
      <c r="A14" t="s">
        <v>43</v>
      </c>
      <c r="B14">
        <v>3.4800191923097502E-2</v>
      </c>
      <c r="C14">
        <v>0.17450991076046399</v>
      </c>
      <c r="D14">
        <v>1.74967816980628E-4</v>
      </c>
      <c r="F14">
        <v>7.6119000561253097E-3</v>
      </c>
      <c r="H14">
        <v>2.9968982343601398E-3</v>
      </c>
      <c r="I14">
        <v>2.34018679536797E-3</v>
      </c>
      <c r="J14">
        <v>1.52428263298392E-2</v>
      </c>
      <c r="K14">
        <v>6.2165442500504197E-3</v>
      </c>
      <c r="L14">
        <v>1.048119337114E-2</v>
      </c>
      <c r="M14">
        <v>1.66323049561952E-2</v>
      </c>
      <c r="N14">
        <v>1.5861207169785702E-2</v>
      </c>
      <c r="O14">
        <v>8.0507572967613798E-3</v>
      </c>
      <c r="P14">
        <v>1.53466E-3</v>
      </c>
      <c r="Q14">
        <v>4.9051299999999997E-3</v>
      </c>
      <c r="R14">
        <v>3.4562199999999999E-3</v>
      </c>
      <c r="S14">
        <v>1.4027600000000001E-3</v>
      </c>
      <c r="T14">
        <v>3.8736899999999999E-3</v>
      </c>
      <c r="U14">
        <v>2.3996400000000002E-3</v>
      </c>
      <c r="V14">
        <v>5.6822299999999999E-3</v>
      </c>
      <c r="W14">
        <v>9.9430200000000003E-3</v>
      </c>
      <c r="X14">
        <v>2.36145E-4</v>
      </c>
      <c r="Y14">
        <v>6.1552600000000001E-3</v>
      </c>
      <c r="Z14">
        <v>9.7461499999999996E-4</v>
      </c>
      <c r="AA14">
        <v>1.66394E-3</v>
      </c>
      <c r="AB14">
        <v>3.8279299999999998E-3</v>
      </c>
      <c r="AC14">
        <v>24.3948198174851</v>
      </c>
      <c r="AD14">
        <v>2.5718652671511202</v>
      </c>
    </row>
    <row r="15" spans="1:31" x14ac:dyDescent="0.25">
      <c r="A15" t="s">
        <v>44</v>
      </c>
      <c r="B15">
        <v>1.9424209742343299E-2</v>
      </c>
      <c r="C15">
        <v>0.10743592857690799</v>
      </c>
      <c r="D15">
        <v>3.1181357198753002E-4</v>
      </c>
      <c r="E15">
        <v>3.8363190083938598E-2</v>
      </c>
      <c r="F15">
        <v>8.7729574978159305E-3</v>
      </c>
      <c r="G15">
        <v>1.1185460305275299E-2</v>
      </c>
      <c r="H15">
        <v>2.5031807396921099E-3</v>
      </c>
      <c r="I15">
        <v>3.1108880279125299E-3</v>
      </c>
      <c r="J15">
        <v>1.13834214881145E-2</v>
      </c>
      <c r="K15">
        <v>5.0383709207585201E-3</v>
      </c>
      <c r="L15">
        <v>9.3738609379297108E-3</v>
      </c>
      <c r="M15">
        <v>1.7499253659618699E-2</v>
      </c>
      <c r="N15">
        <v>1.43828032181552E-2</v>
      </c>
      <c r="O15">
        <v>6.0672897649526802E-3</v>
      </c>
      <c r="P15">
        <v>1.43749E-3</v>
      </c>
      <c r="Q15">
        <v>4.8443699999999998E-3</v>
      </c>
      <c r="R15">
        <v>3.3957700000000002E-3</v>
      </c>
      <c r="S15">
        <v>1.3089600000000001E-3</v>
      </c>
      <c r="T15">
        <v>4.5880000000000001E-3</v>
      </c>
      <c r="U15">
        <v>2.4389099999999999E-3</v>
      </c>
      <c r="V15">
        <v>4.8611799999999997E-3</v>
      </c>
      <c r="W15">
        <v>9.55458E-3</v>
      </c>
      <c r="X15">
        <v>3.02026E-4</v>
      </c>
      <c r="Y15">
        <v>7.7268500000000004E-3</v>
      </c>
      <c r="Z15">
        <v>1.08004E-3</v>
      </c>
      <c r="AA15">
        <v>2.0330499999999998E-3</v>
      </c>
      <c r="AB15">
        <v>3.0232100000000001E-3</v>
      </c>
      <c r="AC15">
        <v>16.8173590807728</v>
      </c>
      <c r="AD15">
        <v>1.8394640530062201</v>
      </c>
      <c r="AE15">
        <v>1.0966899999999999</v>
      </c>
    </row>
    <row r="16" spans="1:31" x14ac:dyDescent="0.25">
      <c r="A16" t="s">
        <v>45</v>
      </c>
      <c r="B16">
        <v>2.0747659064242599E-2</v>
      </c>
      <c r="C16">
        <v>0.104630579346652</v>
      </c>
      <c r="D16">
        <v>4.23023427370758E-4</v>
      </c>
      <c r="E16">
        <v>3.7219052022276197E-2</v>
      </c>
      <c r="F16">
        <v>8.4441919065798305E-3</v>
      </c>
      <c r="G16">
        <v>1.2010289548125601E-2</v>
      </c>
      <c r="H16">
        <v>1.93824026757598E-3</v>
      </c>
      <c r="I16">
        <v>1.91116931928867E-3</v>
      </c>
      <c r="J16">
        <v>9.6774749430074292E-3</v>
      </c>
      <c r="K16">
        <v>4.0373720364410099E-3</v>
      </c>
      <c r="L16">
        <v>9.3069990121006606E-3</v>
      </c>
      <c r="M16">
        <v>1.6988066348474801E-2</v>
      </c>
      <c r="N16">
        <v>1.46289285981428E-2</v>
      </c>
      <c r="O16">
        <v>6.5760461571976597E-3</v>
      </c>
      <c r="P16">
        <v>1.7560500000000001E-3</v>
      </c>
      <c r="Q16">
        <v>5.4875599999999998E-3</v>
      </c>
      <c r="R16">
        <v>4.2874899999999997E-3</v>
      </c>
      <c r="S16">
        <v>1.44381E-3</v>
      </c>
      <c r="T16">
        <v>4.8844600000000002E-3</v>
      </c>
      <c r="U16">
        <v>2.6560199999999998E-3</v>
      </c>
      <c r="V16">
        <v>6.21457E-3</v>
      </c>
      <c r="W16">
        <v>9.4230900000000003E-3</v>
      </c>
      <c r="X16">
        <v>4.9724999999999997E-4</v>
      </c>
      <c r="Y16">
        <v>8.1132200000000008E-3</v>
      </c>
      <c r="Z16">
        <v>1.1377200000000001E-3</v>
      </c>
      <c r="AA16">
        <v>2.1620699999999999E-3</v>
      </c>
      <c r="AB16">
        <v>2.9446400000000001E-3</v>
      </c>
      <c r="AC16">
        <v>18.922078771218601</v>
      </c>
      <c r="AD16">
        <v>1.88755600017174</v>
      </c>
      <c r="AE16">
        <v>1.00725</v>
      </c>
    </row>
    <row r="17" spans="1:31" x14ac:dyDescent="0.25">
      <c r="A17" s="4" t="s">
        <v>46</v>
      </c>
      <c r="B17" s="4">
        <f>AVERAGE(B11:B16)</f>
        <v>2.5586772410182246E-2</v>
      </c>
      <c r="C17" s="4">
        <f t="shared" ref="C17:AE17" si="1">AVERAGE(C11:C16)</f>
        <v>0.13508181737541833</v>
      </c>
      <c r="D17" s="4">
        <f t="shared" si="1"/>
        <v>2.4851678238236181E-4</v>
      </c>
      <c r="E17" s="4">
        <f t="shared" si="1"/>
        <v>4.0214559889334311E-2</v>
      </c>
      <c r="F17" s="4">
        <f t="shared" si="1"/>
        <v>7.8752137306318023E-3</v>
      </c>
      <c r="G17" s="4">
        <f t="shared" si="1"/>
        <v>7.886669338222815E-3</v>
      </c>
      <c r="H17" s="4">
        <f t="shared" si="1"/>
        <v>2.5424447500740151E-3</v>
      </c>
      <c r="I17" s="4">
        <f t="shared" si="1"/>
        <v>2.323268866592208E-3</v>
      </c>
      <c r="J17" s="4">
        <f t="shared" si="1"/>
        <v>1.2808412354223288E-2</v>
      </c>
      <c r="K17" s="4">
        <f t="shared" si="1"/>
        <v>5.5364382700327612E-3</v>
      </c>
      <c r="L17" s="4">
        <f t="shared" si="1"/>
        <v>9.5735821463932003E-3</v>
      </c>
      <c r="M17" s="4">
        <f t="shared" si="1"/>
        <v>1.5919303404054067E-2</v>
      </c>
      <c r="N17" s="4">
        <f t="shared" si="1"/>
        <v>1.4658895006946218E-2</v>
      </c>
      <c r="O17" s="4">
        <f t="shared" si="1"/>
        <v>7.4494669325246669E-3</v>
      </c>
      <c r="P17" s="4">
        <f t="shared" si="1"/>
        <v>1.4984500000000001E-3</v>
      </c>
      <c r="Q17" s="4">
        <f t="shared" si="1"/>
        <v>5.3278533333333336E-3</v>
      </c>
      <c r="R17" s="4">
        <f t="shared" si="1"/>
        <v>3.993966666666667E-3</v>
      </c>
      <c r="S17" s="4">
        <f t="shared" si="1"/>
        <v>1.4521900000000001E-3</v>
      </c>
      <c r="T17" s="4">
        <f t="shared" si="1"/>
        <v>4.5726016666666662E-3</v>
      </c>
      <c r="U17" s="4">
        <f t="shared" si="1"/>
        <v>2.7618833333333329E-3</v>
      </c>
      <c r="V17" s="4">
        <f t="shared" si="1"/>
        <v>5.4586599999999997E-3</v>
      </c>
      <c r="W17" s="4">
        <f t="shared" si="1"/>
        <v>9.6103533333333335E-3</v>
      </c>
      <c r="X17" s="4">
        <f t="shared" si="1"/>
        <v>3.3370966666666665E-4</v>
      </c>
      <c r="Y17" s="4">
        <f t="shared" si="1"/>
        <v>7.131441666666666E-3</v>
      </c>
      <c r="Z17" s="4">
        <f t="shared" si="1"/>
        <v>1.0899558333333332E-3</v>
      </c>
      <c r="AA17" s="4">
        <f t="shared" si="1"/>
        <v>1.9331999999999997E-3</v>
      </c>
      <c r="AB17" s="4">
        <f t="shared" si="1"/>
        <v>3.2231466666666673E-3</v>
      </c>
      <c r="AC17" s="4">
        <f t="shared" si="1"/>
        <v>20.205041210564502</v>
      </c>
      <c r="AD17" s="4">
        <f t="shared" si="1"/>
        <v>2.1253677912964046</v>
      </c>
      <c r="AE17" s="4">
        <f t="shared" si="1"/>
        <v>0.96810119999999988</v>
      </c>
    </row>
    <row r="18" spans="1:31" x14ac:dyDescent="0.25">
      <c r="A18" s="4" t="s">
        <v>38</v>
      </c>
      <c r="B18" s="4">
        <f>12.149*B17</f>
        <v>0.31085369801130408</v>
      </c>
      <c r="C18" s="4">
        <f xml:space="preserve"> 27.866*C17</f>
        <v>3.764189922983407</v>
      </c>
      <c r="D18" s="4">
        <f xml:space="preserve"> 77.152*D17</f>
        <v>1.9173566794363977E-2</v>
      </c>
      <c r="E18" s="4">
        <f xml:space="preserve"> 4.4302*E17</f>
        <v>0.17815854322172886</v>
      </c>
      <c r="F18" s="4">
        <f xml:space="preserve"> 2.8833*F17</f>
        <v>2.2706603749530676E-2</v>
      </c>
      <c r="G18" s="4">
        <f xml:space="preserve"> 25.166*G17</f>
        <v>0.19847592056571536</v>
      </c>
      <c r="H18" s="4">
        <f xml:space="preserve"> 66.151*H17</f>
        <v>0.16818526266214617</v>
      </c>
      <c r="I18" s="4">
        <f xml:space="preserve"> 2.8646*I17</f>
        <v>6.6552359952400386E-3</v>
      </c>
      <c r="J18" s="4">
        <f xml:space="preserve"> 46.828*J17</f>
        <v>0.59979233372356811</v>
      </c>
      <c r="K18" s="4">
        <f xml:space="preserve"> 17.782*K17</f>
        <v>9.8448945317722567E-2</v>
      </c>
      <c r="L18" s="4">
        <f xml:space="preserve"> 10.37*L17</f>
        <v>9.9278046858097477E-2</v>
      </c>
      <c r="M18" s="4">
        <f xml:space="preserve"> 3.5935*M17</f>
        <v>5.720601678246829E-2</v>
      </c>
      <c r="N18" s="4">
        <f xml:space="preserve"> 22.783*N17</f>
        <v>0.33397360494325568</v>
      </c>
      <c r="O18" s="4">
        <f>993.12*O17</f>
        <v>7.3982146000288971</v>
      </c>
      <c r="P18" s="4" t="s">
        <v>39</v>
      </c>
      <c r="Q18" s="4" t="s">
        <v>39</v>
      </c>
      <c r="R18" s="4" t="s">
        <v>39</v>
      </c>
      <c r="S18" s="4" t="s">
        <v>39</v>
      </c>
      <c r="T18" s="4">
        <f xml:space="preserve"> 1219.8*T17</f>
        <v>5.5776595129999995</v>
      </c>
      <c r="U18" s="4" t="s">
        <v>39</v>
      </c>
      <c r="V18" s="4">
        <f xml:space="preserve"> 1208.8*V17</f>
        <v>6.5984282079999996</v>
      </c>
      <c r="W18" s="4">
        <f>79948*W17</f>
        <v>768.32852829333331</v>
      </c>
      <c r="X18" s="4" t="s">
        <v>39</v>
      </c>
      <c r="Y18" s="4">
        <f xml:space="preserve"> 1196*Y17</f>
        <v>8.5292042333333331</v>
      </c>
      <c r="Z18" s="4" t="s">
        <v>39</v>
      </c>
      <c r="AA18" s="4" t="s">
        <v>39</v>
      </c>
      <c r="AB18" s="4">
        <f xml:space="preserve"> 672.63*AB17</f>
        <v>2.1679851424000005</v>
      </c>
      <c r="AC18" s="4">
        <f xml:space="preserve"> 2.1516*AC17</f>
        <v>43.473166668650585</v>
      </c>
      <c r="AD18" s="4">
        <f xml:space="preserve"> 2.4404*AD17</f>
        <v>5.1867475578797455</v>
      </c>
      <c r="AE18" s="4">
        <f xml:space="preserve"> 149.51*AE17</f>
        <v>144.74081041199997</v>
      </c>
    </row>
    <row r="20" spans="1:31" x14ac:dyDescent="0.25">
      <c r="A20" t="s">
        <v>47</v>
      </c>
      <c r="B20">
        <v>2.7581979516651499E-2</v>
      </c>
      <c r="C20">
        <v>0.11146058578031499</v>
      </c>
      <c r="D20">
        <v>1.5266394084117199E-4</v>
      </c>
      <c r="E20">
        <v>3.8098667317169099E-2</v>
      </c>
      <c r="F20">
        <v>8.8896770618168298E-3</v>
      </c>
      <c r="G20">
        <v>1.35853854011531E-2</v>
      </c>
      <c r="H20">
        <v>2.3432000825153801E-3</v>
      </c>
      <c r="I20">
        <v>2.8656023422400502E-3</v>
      </c>
      <c r="J20">
        <v>1.2419949756909901E-2</v>
      </c>
      <c r="K20">
        <v>5.5811115919219096E-3</v>
      </c>
      <c r="L20">
        <v>1.01747399262784E-2</v>
      </c>
      <c r="M20">
        <v>1.6736713326555901E-2</v>
      </c>
      <c r="N20">
        <v>1.5353074323088901E-2</v>
      </c>
      <c r="O20">
        <v>6.0040983853619102E-3</v>
      </c>
      <c r="P20">
        <v>1.63689E-3</v>
      </c>
      <c r="Q20">
        <v>5.2148999999999997E-3</v>
      </c>
      <c r="R20">
        <v>3.2981099999999999E-3</v>
      </c>
      <c r="S20">
        <v>1.5305500000000001E-3</v>
      </c>
      <c r="T20">
        <v>4.1277099999999997E-3</v>
      </c>
      <c r="U20">
        <v>2.0494200000000001E-3</v>
      </c>
      <c r="V20">
        <v>6.3710599999999996E-3</v>
      </c>
      <c r="W20">
        <v>9.0744899999999993E-3</v>
      </c>
      <c r="X20">
        <v>3.12971E-4</v>
      </c>
      <c r="Y20">
        <v>6.4362100000000004E-3</v>
      </c>
      <c r="Z20">
        <v>1.1365399999999999E-3</v>
      </c>
      <c r="AA20">
        <v>2.0601299999999999E-3</v>
      </c>
      <c r="AB20">
        <v>3.8053499999999999E-3</v>
      </c>
      <c r="AC20">
        <v>22.536031115280601</v>
      </c>
      <c r="AD20">
        <v>3.1729061948166901</v>
      </c>
      <c r="AE20">
        <v>1.0528900000000001</v>
      </c>
    </row>
    <row r="21" spans="1:31" x14ac:dyDescent="0.25">
      <c r="A21" t="s">
        <v>48</v>
      </c>
      <c r="B21">
        <v>2.7232588407093899E-2</v>
      </c>
      <c r="C21">
        <v>0.109767287328028</v>
      </c>
      <c r="D21">
        <v>3.6221240779733902E-4</v>
      </c>
      <c r="E21">
        <v>3.6556975294086899E-2</v>
      </c>
      <c r="F21">
        <v>7.8334094183352392E-3</v>
      </c>
      <c r="G21">
        <v>8.3837592477366794E-3</v>
      </c>
      <c r="H21">
        <v>2.1138113206047898E-3</v>
      </c>
      <c r="I21">
        <v>1.92598670448065E-3</v>
      </c>
      <c r="J21">
        <v>1.11572290865318E-2</v>
      </c>
      <c r="K21">
        <v>4.6242793118112099E-3</v>
      </c>
      <c r="L21">
        <v>8.9599979058454203E-3</v>
      </c>
      <c r="M21">
        <v>1.5048900432711799E-2</v>
      </c>
      <c r="N21">
        <v>1.4997277180768201E-2</v>
      </c>
      <c r="O21">
        <v>6.0671007803242303E-3</v>
      </c>
      <c r="P21">
        <v>1.45144E-3</v>
      </c>
      <c r="Q21">
        <v>5.2337800000000004E-3</v>
      </c>
      <c r="R21">
        <v>3.0710199999999998E-3</v>
      </c>
      <c r="S21">
        <v>1.36257E-3</v>
      </c>
      <c r="T21">
        <v>3.3870800000000002E-3</v>
      </c>
      <c r="U21">
        <v>1.6774400000000001E-3</v>
      </c>
      <c r="V21">
        <v>5.5164000000000003E-3</v>
      </c>
      <c r="W21">
        <v>8.6353699999999999E-3</v>
      </c>
      <c r="X21">
        <v>3.37306E-4</v>
      </c>
      <c r="Y21">
        <v>7.0341400000000004E-3</v>
      </c>
      <c r="Z21">
        <v>1.1314000000000001E-3</v>
      </c>
      <c r="AA21">
        <v>1.8167700000000001E-3</v>
      </c>
      <c r="AB21">
        <v>3.92962E-3</v>
      </c>
      <c r="AC21">
        <v>22.467872876165</v>
      </c>
      <c r="AD21">
        <v>3.3179235578631499</v>
      </c>
      <c r="AE21">
        <v>0.94718899999999995</v>
      </c>
    </row>
    <row r="22" spans="1:31" x14ac:dyDescent="0.25">
      <c r="A22" t="s">
        <v>49</v>
      </c>
      <c r="B22">
        <v>2.9825994904896701E-2</v>
      </c>
      <c r="C22">
        <v>0.12478072265854299</v>
      </c>
      <c r="D22">
        <v>1.77649855678304E-4</v>
      </c>
      <c r="E22">
        <v>3.4694155540968198E-2</v>
      </c>
      <c r="F22">
        <v>8.7607260222803806E-3</v>
      </c>
      <c r="G22">
        <v>7.3486134580251399E-3</v>
      </c>
      <c r="H22">
        <v>2.5004095263924599E-3</v>
      </c>
      <c r="I22">
        <v>1.6806659502623901E-3</v>
      </c>
      <c r="J22">
        <v>1.2863688982329299E-2</v>
      </c>
      <c r="K22">
        <v>5.3601313192809903E-3</v>
      </c>
      <c r="L22">
        <v>8.8426776687192104E-3</v>
      </c>
      <c r="M22">
        <v>1.59440292984682E-2</v>
      </c>
      <c r="N22">
        <v>1.39611132293794E-2</v>
      </c>
      <c r="O22">
        <v>6.7713028068537304E-3</v>
      </c>
      <c r="P22">
        <v>1.56131E-3</v>
      </c>
      <c r="Q22">
        <v>6.3500900000000001E-3</v>
      </c>
      <c r="R22">
        <v>4.4628100000000002E-3</v>
      </c>
      <c r="S22">
        <v>1.77994E-3</v>
      </c>
      <c r="T22">
        <v>4.7872899999999996E-3</v>
      </c>
      <c r="U22">
        <v>2.3555400000000002E-3</v>
      </c>
      <c r="V22">
        <v>7.3574000000000001E-3</v>
      </c>
      <c r="W22">
        <v>1.0636899999999999E-2</v>
      </c>
      <c r="X22">
        <v>3.4878699999999998E-4</v>
      </c>
      <c r="Y22">
        <v>7.6648799999999998E-3</v>
      </c>
      <c r="Z22">
        <v>1.17293E-3</v>
      </c>
      <c r="AA22">
        <v>2.50205E-3</v>
      </c>
      <c r="AB22">
        <v>4.7308899999999997E-3</v>
      </c>
      <c r="AC22">
        <v>32.651728894881302</v>
      </c>
      <c r="AD22">
        <v>3.8710439238169498</v>
      </c>
      <c r="AE22">
        <v>1.02237</v>
      </c>
    </row>
    <row r="23" spans="1:31" x14ac:dyDescent="0.25">
      <c r="A23" t="s">
        <v>50</v>
      </c>
      <c r="B23">
        <v>3.3244098136402001E-2</v>
      </c>
      <c r="C23">
        <v>0.134682885498731</v>
      </c>
      <c r="D23">
        <v>3.8278611876121303E-4</v>
      </c>
      <c r="E23">
        <v>3.7900828616463197E-2</v>
      </c>
      <c r="F23">
        <v>9.7263622804492095E-3</v>
      </c>
      <c r="G23">
        <v>2.4881593875654098E-2</v>
      </c>
      <c r="H23">
        <v>2.7179235571544399E-3</v>
      </c>
      <c r="I23">
        <v>2.5843908561909599E-3</v>
      </c>
      <c r="J23">
        <v>1.2845135907241199E-2</v>
      </c>
      <c r="K23">
        <v>5.6610806031035304E-3</v>
      </c>
      <c r="L23">
        <v>1.0001322606907699E-2</v>
      </c>
      <c r="M23">
        <v>1.92561998604866E-2</v>
      </c>
      <c r="N23">
        <v>1.6070754588380001E-2</v>
      </c>
      <c r="O23">
        <v>6.9175069484428203E-3</v>
      </c>
      <c r="P23">
        <v>1.9937399999999999E-3</v>
      </c>
      <c r="Q23">
        <v>6.4791199999999997E-3</v>
      </c>
      <c r="R23">
        <v>4.0453099999999999E-3</v>
      </c>
      <c r="S23">
        <v>1.89307E-3</v>
      </c>
      <c r="T23">
        <v>5.0143799999999997E-3</v>
      </c>
      <c r="U23">
        <v>2.7396299999999998E-3</v>
      </c>
      <c r="V23">
        <v>6.9831099999999998E-3</v>
      </c>
      <c r="W23">
        <v>1.0386899999999999E-2</v>
      </c>
      <c r="X23">
        <v>4.20271E-4</v>
      </c>
      <c r="Y23">
        <v>4.3925500000000003E-3</v>
      </c>
      <c r="Z23">
        <v>1.2309700000000001E-3</v>
      </c>
      <c r="AB23">
        <v>3.88149E-3</v>
      </c>
      <c r="AC23">
        <v>28.936826540276702</v>
      </c>
      <c r="AD23">
        <v>3.2193570649121201</v>
      </c>
      <c r="AE23">
        <v>0.93667</v>
      </c>
    </row>
    <row r="24" spans="1:31" x14ac:dyDescent="0.25">
      <c r="A24" t="s">
        <v>51</v>
      </c>
      <c r="B24">
        <v>3.1147367788530101E-2</v>
      </c>
      <c r="C24">
        <v>0.11808276039849</v>
      </c>
      <c r="D24">
        <v>1.9156229534694099E-4</v>
      </c>
      <c r="E24">
        <v>4.0658123903467798E-2</v>
      </c>
      <c r="F24">
        <v>9.2243030713205706E-3</v>
      </c>
      <c r="G24">
        <v>3.0847052396202001E-3</v>
      </c>
      <c r="H24">
        <v>2.3715807314961699E-3</v>
      </c>
      <c r="I24">
        <v>2.2536558627270801E-3</v>
      </c>
      <c r="J24">
        <v>1.11491850222761E-2</v>
      </c>
      <c r="K24">
        <v>5.9705378633510501E-3</v>
      </c>
      <c r="L24">
        <v>8.4802582590688402E-3</v>
      </c>
      <c r="M24">
        <v>1.86665596233699E-2</v>
      </c>
      <c r="N24">
        <v>1.39471467967099E-2</v>
      </c>
      <c r="O24">
        <v>6.2910428736088798E-3</v>
      </c>
      <c r="P24">
        <v>1.8382100000000001E-3</v>
      </c>
      <c r="Q24">
        <v>7.3490700000000001E-3</v>
      </c>
      <c r="R24">
        <v>3.6904400000000001E-3</v>
      </c>
      <c r="S24">
        <v>1.6915000000000001E-3</v>
      </c>
      <c r="T24">
        <v>4.6058799999999997E-3</v>
      </c>
      <c r="U24">
        <v>2.3699699999999999E-3</v>
      </c>
      <c r="V24">
        <v>5.8862300000000001E-3</v>
      </c>
      <c r="W24">
        <v>9.4614299999999998E-3</v>
      </c>
      <c r="X24">
        <v>2.5315E-4</v>
      </c>
      <c r="Y24">
        <v>5.1568400000000002E-3</v>
      </c>
      <c r="Z24">
        <v>1.02578E-3</v>
      </c>
      <c r="AA24">
        <v>2.4000800000000002E-3</v>
      </c>
      <c r="AB24">
        <v>2.9169E-3</v>
      </c>
      <c r="AC24">
        <v>17.561499746111199</v>
      </c>
      <c r="AD24">
        <v>3.1260486669458798</v>
      </c>
      <c r="AE24">
        <v>1.0013099999999999</v>
      </c>
    </row>
    <row r="25" spans="1:31" x14ac:dyDescent="0.25">
      <c r="A25" t="s">
        <v>52</v>
      </c>
      <c r="B25">
        <v>2.88037752011856E-2</v>
      </c>
      <c r="C25">
        <v>0.11114148253421099</v>
      </c>
      <c r="D25">
        <v>2.7781982128670803E-4</v>
      </c>
      <c r="E25">
        <v>3.6971551669463601E-2</v>
      </c>
      <c r="F25">
        <v>7.8500648059046507E-3</v>
      </c>
      <c r="G25">
        <v>1.06757883716176E-2</v>
      </c>
      <c r="H25">
        <v>2.3414763655940701E-3</v>
      </c>
      <c r="I25">
        <v>1.4551619486661499E-3</v>
      </c>
      <c r="J25">
        <v>1.0412725094907E-2</v>
      </c>
      <c r="K25">
        <v>6.0845777035740097E-3</v>
      </c>
      <c r="L25">
        <v>8.0945062341326798E-3</v>
      </c>
      <c r="M25">
        <v>2.23421011046495E-2</v>
      </c>
      <c r="N25">
        <v>1.5796302091355598E-2</v>
      </c>
      <c r="O25">
        <v>6.6874319135717302E-3</v>
      </c>
      <c r="P25">
        <v>1.6796999999999999E-3</v>
      </c>
      <c r="Q25">
        <v>5.4163600000000003E-3</v>
      </c>
      <c r="R25">
        <v>3.3233899999999999E-3</v>
      </c>
      <c r="S25">
        <v>1.1593700000000001E-3</v>
      </c>
      <c r="T25">
        <v>4.0012299999999997E-3</v>
      </c>
      <c r="U25">
        <v>2.38361E-3</v>
      </c>
      <c r="V25">
        <v>5.3746799999999997E-3</v>
      </c>
      <c r="W25">
        <v>1.0331399999999999E-2</v>
      </c>
      <c r="X25">
        <v>3.4224400000000001E-4</v>
      </c>
      <c r="Y25">
        <v>4.5639699999999997E-3</v>
      </c>
      <c r="Z25">
        <v>1.10545E-3</v>
      </c>
      <c r="AA25">
        <v>1.64055E-3</v>
      </c>
      <c r="AB25">
        <v>3.3963999999999999E-3</v>
      </c>
      <c r="AC25">
        <v>19.998351079481498</v>
      </c>
      <c r="AD25">
        <v>2.5402686891897899</v>
      </c>
      <c r="AE25">
        <v>1.0059899999999999</v>
      </c>
    </row>
    <row r="26" spans="1:31" x14ac:dyDescent="0.25">
      <c r="A26" s="4" t="s">
        <v>46</v>
      </c>
      <c r="B26" s="4">
        <f>AVERAGE(B20:B25)</f>
        <v>2.9639300659126636E-2</v>
      </c>
      <c r="C26" s="4">
        <f t="shared" ref="C26:AE26" si="2">AVERAGE(C20:C25)</f>
        <v>0.11831928736638632</v>
      </c>
      <c r="D26" s="4">
        <f t="shared" si="2"/>
        <v>2.5744907328527952E-4</v>
      </c>
      <c r="E26" s="4">
        <f t="shared" si="2"/>
        <v>3.7480050390269797E-2</v>
      </c>
      <c r="F26" s="4">
        <f t="shared" si="2"/>
        <v>8.7140904433511465E-3</v>
      </c>
      <c r="G26" s="4">
        <f t="shared" si="2"/>
        <v>1.1326640932301136E-2</v>
      </c>
      <c r="H26" s="4">
        <f t="shared" si="2"/>
        <v>2.3980669306262179E-3</v>
      </c>
      <c r="I26" s="4">
        <f t="shared" si="2"/>
        <v>2.12757727742788E-3</v>
      </c>
      <c r="J26" s="4">
        <f t="shared" si="2"/>
        <v>1.1807985641699216E-2</v>
      </c>
      <c r="K26" s="4">
        <f t="shared" si="2"/>
        <v>5.5469530655071174E-3</v>
      </c>
      <c r="L26" s="4">
        <f t="shared" si="2"/>
        <v>9.0922504334920422E-3</v>
      </c>
      <c r="M26" s="4">
        <f t="shared" si="2"/>
        <v>1.7999083941040318E-2</v>
      </c>
      <c r="N26" s="4">
        <f t="shared" si="2"/>
        <v>1.5020944701613666E-2</v>
      </c>
      <c r="O26" s="4">
        <f t="shared" si="2"/>
        <v>6.4564139513605505E-3</v>
      </c>
      <c r="P26" s="4">
        <f t="shared" si="2"/>
        <v>1.6935483333333334E-3</v>
      </c>
      <c r="Q26" s="4">
        <f t="shared" si="2"/>
        <v>6.0072200000000006E-3</v>
      </c>
      <c r="R26" s="4">
        <f t="shared" si="2"/>
        <v>3.6485133333333335E-3</v>
      </c>
      <c r="S26" s="4">
        <f t="shared" si="2"/>
        <v>1.5694999999999999E-3</v>
      </c>
      <c r="T26" s="4">
        <f t="shared" si="2"/>
        <v>4.320595E-3</v>
      </c>
      <c r="U26" s="4">
        <f t="shared" si="2"/>
        <v>2.2626016666666667E-3</v>
      </c>
      <c r="V26" s="4">
        <f t="shared" si="2"/>
        <v>6.2481466666666667E-3</v>
      </c>
      <c r="W26" s="4">
        <f t="shared" si="2"/>
        <v>9.7544149999999989E-3</v>
      </c>
      <c r="X26" s="4">
        <f t="shared" si="2"/>
        <v>3.3578816666666664E-4</v>
      </c>
      <c r="Y26" s="4">
        <f t="shared" si="2"/>
        <v>5.8747649999999997E-3</v>
      </c>
      <c r="Z26" s="4">
        <f t="shared" si="2"/>
        <v>1.1338450000000001E-3</v>
      </c>
      <c r="AA26" s="4">
        <f t="shared" si="2"/>
        <v>2.0839159999999999E-3</v>
      </c>
      <c r="AB26" s="4">
        <f t="shared" si="2"/>
        <v>3.776775E-3</v>
      </c>
      <c r="AC26" s="4">
        <f t="shared" si="2"/>
        <v>24.025385042032713</v>
      </c>
      <c r="AD26" s="4">
        <f t="shared" si="2"/>
        <v>3.2079246829240966</v>
      </c>
      <c r="AE26" s="4">
        <f t="shared" si="2"/>
        <v>0.9944031666666665</v>
      </c>
    </row>
    <row r="27" spans="1:31" x14ac:dyDescent="0.25">
      <c r="A27" s="4" t="s">
        <v>38</v>
      </c>
      <c r="B27" s="4">
        <f>12.149*B26</f>
        <v>0.36008786370772949</v>
      </c>
      <c r="C27" s="4">
        <f xml:space="preserve"> 27.866*C26</f>
        <v>3.2970852617517212</v>
      </c>
      <c r="D27" s="4">
        <f xml:space="preserve"> 77.152*D26</f>
        <v>1.9862710902105885E-2</v>
      </c>
      <c r="E27" s="4">
        <f xml:space="preserve"> 4.4302*E26</f>
        <v>0.16604411923897325</v>
      </c>
      <c r="F27" s="4">
        <f xml:space="preserve"> 2.8833*F26</f>
        <v>2.5125336975314362E-2</v>
      </c>
      <c r="G27" s="4">
        <f xml:space="preserve"> 25.166*G26</f>
        <v>0.28504624570229042</v>
      </c>
      <c r="H27" s="4">
        <f xml:space="preserve"> 66.151*H26</f>
        <v>0.15863452552785492</v>
      </c>
      <c r="I27" s="4">
        <f xml:space="preserve"> 2.8646*I26</f>
        <v>6.0946578689199046E-3</v>
      </c>
      <c r="J27" s="4">
        <f xml:space="preserve"> 46.828*J26</f>
        <v>0.55294435162949096</v>
      </c>
      <c r="K27" s="4">
        <f xml:space="preserve"> 17.782*K26</f>
        <v>9.8635919410847567E-2</v>
      </c>
      <c r="L27" s="4">
        <f xml:space="preserve"> 10.37*L26</f>
        <v>9.4286636995312464E-2</v>
      </c>
      <c r="M27" s="4">
        <f xml:space="preserve"> 3.5935*M26</f>
        <v>6.4679708142128381E-2</v>
      </c>
      <c r="N27" s="4">
        <f xml:space="preserve"> 22.783*N26</f>
        <v>0.3422221831368642</v>
      </c>
      <c r="O27" s="4">
        <f>993.12*O26</f>
        <v>6.4119938233751901</v>
      </c>
      <c r="P27" s="4" t="s">
        <v>39</v>
      </c>
      <c r="Q27" s="4" t="s">
        <v>39</v>
      </c>
      <c r="R27" s="4" t="s">
        <v>39</v>
      </c>
      <c r="S27" s="4" t="s">
        <v>39</v>
      </c>
      <c r="T27" s="4">
        <f xml:space="preserve"> 1219.8*T26</f>
        <v>5.2702617809999994</v>
      </c>
      <c r="U27" s="4" t="s">
        <v>39</v>
      </c>
      <c r="V27" s="4">
        <f xml:space="preserve"> 1208.8*V26</f>
        <v>7.5527596906666661</v>
      </c>
      <c r="W27" s="4">
        <f>79948*W26</f>
        <v>779.84597041999996</v>
      </c>
      <c r="X27" s="4" t="s">
        <v>39</v>
      </c>
      <c r="Y27" s="4">
        <f xml:space="preserve"> 1196*Y26</f>
        <v>7.0262189399999997</v>
      </c>
      <c r="Z27" s="4" t="s">
        <v>39</v>
      </c>
      <c r="AA27" s="4" t="s">
        <v>39</v>
      </c>
      <c r="AB27" s="4">
        <f xml:space="preserve"> 672.63*AB26</f>
        <v>2.5403721682499998</v>
      </c>
      <c r="AC27" s="4">
        <f xml:space="preserve"> 2.1516*AC26</f>
        <v>51.693018456437592</v>
      </c>
      <c r="AD27" s="4">
        <f xml:space="preserve"> 2.4404*AD26</f>
        <v>7.8286193962079649</v>
      </c>
      <c r="AE27" s="4">
        <f xml:space="preserve"> 149.51*AE26</f>
        <v>148.6732174483333</v>
      </c>
    </row>
    <row r="29" spans="1:31" x14ac:dyDescent="0.25">
      <c r="A29" t="s">
        <v>53</v>
      </c>
      <c r="B29">
        <v>4.1899392381269697E-2</v>
      </c>
      <c r="C29">
        <v>0.21158949593221499</v>
      </c>
      <c r="D29">
        <v>2.1595812020644401E-4</v>
      </c>
      <c r="E29">
        <v>3.7790902546972899E-2</v>
      </c>
      <c r="F29">
        <v>5.7527267357375201E-3</v>
      </c>
      <c r="G29">
        <v>9.8574994691900605E-3</v>
      </c>
      <c r="H29">
        <v>2.6908129215262601E-3</v>
      </c>
      <c r="I29">
        <v>1.9256392207274401E-3</v>
      </c>
      <c r="J29">
        <v>2.18439437172834E-2</v>
      </c>
      <c r="K29">
        <v>7.1065682504326102E-3</v>
      </c>
      <c r="L29">
        <v>8.1095833469054593E-3</v>
      </c>
      <c r="M29">
        <v>2.1902560297774199E-2</v>
      </c>
      <c r="N29">
        <v>1.36452340317612E-2</v>
      </c>
      <c r="O29">
        <v>5.8955228951050901E-3</v>
      </c>
      <c r="P29">
        <v>1.0846899999999999E-3</v>
      </c>
      <c r="Q29">
        <v>3.9994999999999996E-3</v>
      </c>
      <c r="R29">
        <v>4.3824199999999997E-3</v>
      </c>
      <c r="S29">
        <v>9.4140499999999998E-4</v>
      </c>
      <c r="T29">
        <v>4.3713299999999997E-3</v>
      </c>
      <c r="U29">
        <v>3.8230400000000002E-3</v>
      </c>
      <c r="W29">
        <v>8.6858100000000004E-3</v>
      </c>
      <c r="X29">
        <v>1.6694799999999999E-4</v>
      </c>
      <c r="Y29">
        <v>6.3399099999999998E-3</v>
      </c>
      <c r="Z29">
        <v>9.8440599999999995E-4</v>
      </c>
      <c r="AA29">
        <v>1.8465000000000001E-3</v>
      </c>
      <c r="AB29">
        <v>2.72383E-3</v>
      </c>
      <c r="AC29">
        <v>18.3784220104911</v>
      </c>
      <c r="AD29">
        <v>2.0641575925324198</v>
      </c>
      <c r="AE29">
        <v>0.63712400000000002</v>
      </c>
    </row>
    <row r="30" spans="1:31" x14ac:dyDescent="0.25">
      <c r="A30" t="s">
        <v>54</v>
      </c>
      <c r="B30">
        <v>4.0666137325078899E-2</v>
      </c>
      <c r="C30">
        <v>0.220753479616313</v>
      </c>
      <c r="D30">
        <v>3.6132036105817098E-4</v>
      </c>
      <c r="E30">
        <v>4.39427101064499E-2</v>
      </c>
      <c r="F30">
        <v>8.1460775360936606E-3</v>
      </c>
      <c r="H30">
        <v>2.98416537532579E-3</v>
      </c>
      <c r="I30">
        <v>1.62940435703396E-3</v>
      </c>
      <c r="J30">
        <v>2.2883745668647398E-2</v>
      </c>
      <c r="K30">
        <v>8.2757297591968797E-3</v>
      </c>
      <c r="L30">
        <v>1.09063043798162E-2</v>
      </c>
      <c r="M30">
        <v>1.8566648228080899E-2</v>
      </c>
      <c r="N30">
        <v>1.3271114152093399E-2</v>
      </c>
      <c r="O30">
        <v>5.5020596974012601E-3</v>
      </c>
      <c r="P30">
        <v>1.38309E-3</v>
      </c>
      <c r="Q30">
        <v>3.9296499999999998E-3</v>
      </c>
      <c r="R30">
        <v>4.1872000000000003E-3</v>
      </c>
      <c r="S30">
        <v>1.2553E-3</v>
      </c>
      <c r="T30">
        <v>4.7881399999999998E-3</v>
      </c>
      <c r="U30">
        <v>3.1261100000000001E-3</v>
      </c>
      <c r="V30">
        <v>5.4170900000000003E-3</v>
      </c>
      <c r="W30">
        <v>8.4188700000000002E-3</v>
      </c>
      <c r="X30">
        <v>3.2340100000000002E-4</v>
      </c>
      <c r="Y30">
        <v>8.5705599999999996E-3</v>
      </c>
      <c r="Z30">
        <v>1.0916400000000001E-3</v>
      </c>
      <c r="AA30">
        <v>2.3389600000000002E-3</v>
      </c>
      <c r="AB30">
        <v>3.48577E-3</v>
      </c>
      <c r="AC30">
        <v>17.940934679483799</v>
      </c>
      <c r="AD30">
        <v>1.92400966951551</v>
      </c>
      <c r="AE30">
        <v>0.63577399999999995</v>
      </c>
    </row>
    <row r="31" spans="1:31" x14ac:dyDescent="0.25">
      <c r="A31" t="s">
        <v>55</v>
      </c>
      <c r="B31">
        <v>4.1696286070909798E-2</v>
      </c>
      <c r="C31">
        <v>0.23473223236106999</v>
      </c>
      <c r="D31">
        <v>2.9968937885125197E-4</v>
      </c>
      <c r="E31">
        <v>4.3350174341679398E-2</v>
      </c>
      <c r="F31">
        <v>7.1019188426677702E-3</v>
      </c>
      <c r="G31">
        <v>6.8822888328978898E-3</v>
      </c>
      <c r="H31">
        <v>3.3578718982012101E-3</v>
      </c>
      <c r="I31">
        <v>3.1237526333072999E-3</v>
      </c>
      <c r="J31">
        <v>2.15939134105907E-2</v>
      </c>
      <c r="K31">
        <v>8.08822833947089E-3</v>
      </c>
      <c r="L31">
        <v>7.4449939496777102E-3</v>
      </c>
      <c r="M31">
        <v>1.39603982220124E-2</v>
      </c>
      <c r="N31">
        <v>1.5395732009092399E-2</v>
      </c>
      <c r="O31">
        <v>6.2276205094007296E-3</v>
      </c>
      <c r="P31">
        <v>1.21116E-3</v>
      </c>
      <c r="Q31">
        <v>4.65636E-3</v>
      </c>
      <c r="R31">
        <v>3.9714299999999998E-3</v>
      </c>
      <c r="S31">
        <v>1.33876E-3</v>
      </c>
      <c r="T31">
        <v>4.1878699999999998E-3</v>
      </c>
      <c r="U31">
        <v>3.7166299999999998E-3</v>
      </c>
      <c r="V31">
        <v>4.4701599999999999E-3</v>
      </c>
      <c r="W31">
        <v>9.6031799999999994E-3</v>
      </c>
      <c r="X31">
        <v>2.6088000000000001E-4</v>
      </c>
      <c r="Y31">
        <v>6.8534900000000003E-3</v>
      </c>
      <c r="Z31">
        <v>9.3666799999999998E-4</v>
      </c>
      <c r="AA31">
        <v>2.0927400000000001E-3</v>
      </c>
      <c r="AB31">
        <v>2.8825399999999998E-3</v>
      </c>
      <c r="AC31">
        <v>15.0882014852533</v>
      </c>
      <c r="AD31">
        <v>1.9028597865833301</v>
      </c>
      <c r="AE31">
        <v>0.61632699999999996</v>
      </c>
    </row>
    <row r="32" spans="1:31" x14ac:dyDescent="0.25">
      <c r="A32" t="s">
        <v>56</v>
      </c>
      <c r="B32">
        <v>3.7788074616624402E-2</v>
      </c>
      <c r="C32">
        <v>0.19362436449215401</v>
      </c>
      <c r="D32">
        <v>2.8163341801133197E-4</v>
      </c>
      <c r="E32">
        <v>3.74786408536893E-2</v>
      </c>
      <c r="F32">
        <v>6.6716127588646E-3</v>
      </c>
      <c r="G32">
        <v>9.4758453378382904E-3</v>
      </c>
      <c r="H32">
        <v>2.8765808713278598E-3</v>
      </c>
      <c r="I32">
        <v>2.00561671443685E-3</v>
      </c>
      <c r="J32">
        <v>1.9003246616394302E-2</v>
      </c>
      <c r="K32">
        <v>6.7827306537396404E-3</v>
      </c>
      <c r="L32">
        <v>9.0932000064910899E-3</v>
      </c>
      <c r="M32">
        <v>1.6780682151165599E-2</v>
      </c>
      <c r="N32">
        <v>1.21229603956501E-2</v>
      </c>
      <c r="O32">
        <v>6.7846498467871797E-3</v>
      </c>
      <c r="P32">
        <v>1.5038499999999999E-3</v>
      </c>
      <c r="Q32">
        <v>4.9230799999999998E-3</v>
      </c>
      <c r="R32">
        <v>4.1937700000000003E-3</v>
      </c>
      <c r="S32">
        <v>1.4264200000000001E-3</v>
      </c>
      <c r="T32">
        <v>4.28013E-3</v>
      </c>
      <c r="U32">
        <v>3.4427899999999998E-3</v>
      </c>
      <c r="V32">
        <v>4.9100100000000002E-3</v>
      </c>
      <c r="W32">
        <v>1.03661E-2</v>
      </c>
      <c r="X32">
        <v>3.85335E-4</v>
      </c>
      <c r="Y32">
        <v>7.1431300000000001E-3</v>
      </c>
      <c r="Z32">
        <v>9.1707699999999997E-4</v>
      </c>
      <c r="AA32">
        <v>1.97379E-3</v>
      </c>
      <c r="AB32">
        <v>2.7534999999999999E-3</v>
      </c>
      <c r="AC32">
        <v>18.433698671674101</v>
      </c>
      <c r="AD32">
        <v>2.3355750052072901</v>
      </c>
      <c r="AE32">
        <v>0.69362100000000004</v>
      </c>
    </row>
    <row r="33" spans="1:31" x14ac:dyDescent="0.25">
      <c r="A33" t="s">
        <v>57</v>
      </c>
      <c r="B33">
        <v>4.2560566993630401E-2</v>
      </c>
      <c r="C33">
        <v>0.21994970797688301</v>
      </c>
      <c r="E33">
        <v>4.2747834652434501E-2</v>
      </c>
      <c r="F33">
        <v>8.9666376328850304E-3</v>
      </c>
      <c r="G33">
        <v>9.5376725520324307E-3</v>
      </c>
      <c r="H33">
        <v>3.1609110188812999E-3</v>
      </c>
      <c r="I33">
        <v>1.79390869692073E-3</v>
      </c>
      <c r="J33">
        <v>2.0625214815291702E-2</v>
      </c>
      <c r="K33">
        <v>7.6349616089044798E-3</v>
      </c>
      <c r="L33">
        <v>9.7056237970602303E-3</v>
      </c>
      <c r="M33">
        <v>1.5750599207343102E-2</v>
      </c>
      <c r="N33">
        <v>1.25294272358212E-2</v>
      </c>
      <c r="O33">
        <v>7.9404758979586092E-3</v>
      </c>
      <c r="P33">
        <v>1.3665699999999999E-3</v>
      </c>
      <c r="Q33">
        <v>4.5591099999999999E-3</v>
      </c>
      <c r="R33">
        <v>3.8544899999999999E-3</v>
      </c>
      <c r="S33">
        <v>1.54032E-3</v>
      </c>
      <c r="T33">
        <v>4.8001199999999997E-3</v>
      </c>
      <c r="U33">
        <v>3.6647300000000002E-3</v>
      </c>
      <c r="V33">
        <v>5.6986399999999996E-3</v>
      </c>
      <c r="W33">
        <v>8.3608999999999992E-3</v>
      </c>
      <c r="X33">
        <v>2.3901200000000001E-4</v>
      </c>
      <c r="Y33">
        <v>7.8805500000000001E-3</v>
      </c>
      <c r="Z33">
        <v>9.7444899999999995E-4</v>
      </c>
      <c r="AA33">
        <v>2.27064E-3</v>
      </c>
      <c r="AB33">
        <v>2.5811499999999999E-3</v>
      </c>
      <c r="AC33">
        <v>16.197472119312302</v>
      </c>
      <c r="AD33">
        <v>1.88838792340591</v>
      </c>
      <c r="AE33">
        <v>0.68060399999999999</v>
      </c>
    </row>
    <row r="34" spans="1:31" x14ac:dyDescent="0.25">
      <c r="A34" t="s">
        <v>58</v>
      </c>
      <c r="B34">
        <v>4.47079880996583E-2</v>
      </c>
      <c r="C34">
        <v>0.24027870098447501</v>
      </c>
      <c r="D34">
        <v>3.9792139181747698E-4</v>
      </c>
      <c r="E34">
        <v>4.3375112772650798E-2</v>
      </c>
      <c r="F34">
        <v>5.81323413140591E-3</v>
      </c>
      <c r="H34">
        <v>3.8337063963761299E-3</v>
      </c>
      <c r="I34">
        <v>2.0262691827134501E-3</v>
      </c>
      <c r="J34">
        <v>2.26344529799716E-2</v>
      </c>
      <c r="K34">
        <v>8.0889084488371208E-3</v>
      </c>
      <c r="L34">
        <v>8.0327307313465806E-3</v>
      </c>
      <c r="M34">
        <v>1.3432476471987601E-2</v>
      </c>
      <c r="N34">
        <v>1.56264619766198E-2</v>
      </c>
      <c r="O34">
        <v>7.0696678324280301E-3</v>
      </c>
      <c r="P34">
        <v>1.20101E-3</v>
      </c>
      <c r="Q34">
        <v>4.7424600000000004E-3</v>
      </c>
      <c r="R34">
        <v>4.3181900000000004E-3</v>
      </c>
      <c r="S34">
        <v>1.32384E-3</v>
      </c>
      <c r="T34">
        <v>4.6049699999999999E-3</v>
      </c>
      <c r="U34">
        <v>3.1797499999999999E-3</v>
      </c>
      <c r="V34">
        <v>5.0525300000000004E-3</v>
      </c>
      <c r="W34">
        <v>9.5935499999999993E-3</v>
      </c>
      <c r="X34">
        <v>3.8202800000000002E-4</v>
      </c>
      <c r="Y34">
        <v>9.0760800000000003E-3</v>
      </c>
      <c r="Z34">
        <v>8.6422599999999995E-4</v>
      </c>
      <c r="AA34">
        <v>2.1902200000000001E-3</v>
      </c>
      <c r="AB34">
        <v>3.4174000000000001E-3</v>
      </c>
      <c r="AC34">
        <v>17.062407858581</v>
      </c>
      <c r="AD34">
        <v>1.69282852565665</v>
      </c>
      <c r="AE34">
        <v>0.65713600000000005</v>
      </c>
    </row>
    <row r="35" spans="1:31" x14ac:dyDescent="0.25">
      <c r="A35" s="4" t="s">
        <v>46</v>
      </c>
      <c r="B35" s="4">
        <f>AVERAGE(B29:B34)</f>
        <v>4.1553074247861914E-2</v>
      </c>
      <c r="C35" s="4">
        <f t="shared" ref="C35:AE35" si="3">AVERAGE(C29:C34)</f>
        <v>0.22015466356051835</v>
      </c>
      <c r="D35" s="4">
        <f t="shared" si="3"/>
        <v>3.113045339889352E-4</v>
      </c>
      <c r="E35" s="4">
        <f t="shared" si="3"/>
        <v>4.1447562545646133E-2</v>
      </c>
      <c r="F35" s="4">
        <f t="shared" si="3"/>
        <v>7.0753679396090815E-3</v>
      </c>
      <c r="G35" s="4">
        <f t="shared" si="3"/>
        <v>8.9383265479896674E-3</v>
      </c>
      <c r="H35" s="4">
        <f t="shared" si="3"/>
        <v>3.1506747469397588E-3</v>
      </c>
      <c r="I35" s="4">
        <f t="shared" si="3"/>
        <v>2.0840984675232883E-3</v>
      </c>
      <c r="J35" s="4">
        <f t="shared" si="3"/>
        <v>2.143075286802985E-2</v>
      </c>
      <c r="K35" s="4">
        <f t="shared" si="3"/>
        <v>7.6628545100969362E-3</v>
      </c>
      <c r="L35" s="4">
        <f t="shared" si="3"/>
        <v>8.8820727018828777E-3</v>
      </c>
      <c r="M35" s="4">
        <f t="shared" si="3"/>
        <v>1.6732227429727301E-2</v>
      </c>
      <c r="N35" s="4">
        <f t="shared" si="3"/>
        <v>1.3765154966839685E-2</v>
      </c>
      <c r="O35" s="4">
        <f t="shared" si="3"/>
        <v>6.5699994465134833E-3</v>
      </c>
      <c r="P35" s="4">
        <f t="shared" si="3"/>
        <v>1.2917283333333334E-3</v>
      </c>
      <c r="Q35" s="4">
        <f t="shared" si="3"/>
        <v>4.4683599999999993E-3</v>
      </c>
      <c r="R35" s="4">
        <f t="shared" si="3"/>
        <v>4.1512499999999996E-3</v>
      </c>
      <c r="S35" s="4">
        <f t="shared" si="3"/>
        <v>1.3043408333333333E-3</v>
      </c>
      <c r="T35" s="4">
        <f t="shared" si="3"/>
        <v>4.5054266666666662E-3</v>
      </c>
      <c r="U35" s="4">
        <f t="shared" si="3"/>
        <v>3.4921749999999997E-3</v>
      </c>
      <c r="V35" s="4">
        <f t="shared" si="3"/>
        <v>5.1096859999999996E-3</v>
      </c>
      <c r="W35" s="4">
        <f t="shared" si="3"/>
        <v>9.1714016666666672E-3</v>
      </c>
      <c r="X35" s="4">
        <f t="shared" si="3"/>
        <v>2.9293400000000001E-4</v>
      </c>
      <c r="Y35" s="4">
        <f t="shared" si="3"/>
        <v>7.6439533333333325E-3</v>
      </c>
      <c r="Z35" s="4">
        <f t="shared" si="3"/>
        <v>9.614109999999998E-4</v>
      </c>
      <c r="AA35" s="4">
        <f t="shared" si="3"/>
        <v>2.1188083333333334E-3</v>
      </c>
      <c r="AB35" s="4">
        <f t="shared" si="3"/>
        <v>2.974031666666667E-3</v>
      </c>
      <c r="AC35" s="4">
        <f t="shared" si="3"/>
        <v>17.183522804132597</v>
      </c>
      <c r="AD35" s="4">
        <f t="shared" si="3"/>
        <v>1.9679697504835183</v>
      </c>
      <c r="AE35" s="4">
        <f t="shared" si="3"/>
        <v>0.65343099999999998</v>
      </c>
    </row>
    <row r="36" spans="1:31" x14ac:dyDescent="0.25">
      <c r="A36" s="4" t="s">
        <v>38</v>
      </c>
      <c r="B36" s="4">
        <f>12.149*B35</f>
        <v>0.50482829903727433</v>
      </c>
      <c r="C36" s="4">
        <f xml:space="preserve"> 27.866*C35</f>
        <v>6.1348298547774043</v>
      </c>
      <c r="D36" s="4">
        <f xml:space="preserve"> 77.152*D35</f>
        <v>2.4017767406314328E-2</v>
      </c>
      <c r="E36" s="4">
        <f xml:space="preserve"> 4.4302*E35</f>
        <v>0.18362099158972151</v>
      </c>
      <c r="F36" s="4">
        <f xml:space="preserve"> 2.8833*F35</f>
        <v>2.0400408380274865E-2</v>
      </c>
      <c r="G36" s="4">
        <f xml:space="preserve"> 25.166*G35</f>
        <v>0.22494192590670797</v>
      </c>
      <c r="H36" s="4">
        <f xml:space="preserve"> 66.151*H35</f>
        <v>0.20842028518481198</v>
      </c>
      <c r="I36" s="4">
        <f xml:space="preserve"> 2.8646*I35</f>
        <v>5.9701084700672109E-3</v>
      </c>
      <c r="J36" s="4">
        <f xml:space="preserve"> 46.828*J35</f>
        <v>1.0035592953041019</v>
      </c>
      <c r="K36" s="4">
        <f xml:space="preserve"> 17.782*K35</f>
        <v>0.13626087889854371</v>
      </c>
      <c r="L36" s="4">
        <f xml:space="preserve"> 10.37*L35</f>
        <v>9.2107093918525437E-2</v>
      </c>
      <c r="M36" s="4">
        <f xml:space="preserve"> 3.5935*M35</f>
        <v>6.0127259268725058E-2</v>
      </c>
      <c r="N36" s="4">
        <f xml:space="preserve"> 22.783*N35</f>
        <v>0.31361152560950856</v>
      </c>
      <c r="O36" s="4">
        <f>993.12*O35</f>
        <v>6.5247978503214705</v>
      </c>
      <c r="P36" s="4" t="s">
        <v>39</v>
      </c>
      <c r="Q36" s="4" t="s">
        <v>39</v>
      </c>
      <c r="R36" s="4" t="s">
        <v>39</v>
      </c>
      <c r="S36" s="4" t="s">
        <v>39</v>
      </c>
      <c r="T36" s="4">
        <f xml:space="preserve"> 1219.8*T35</f>
        <v>5.4957194479999991</v>
      </c>
      <c r="U36" s="4" t="s">
        <v>39</v>
      </c>
      <c r="V36" s="4">
        <f xml:space="preserve"> 1208.8*V35</f>
        <v>6.1765884367999995</v>
      </c>
      <c r="W36" s="4">
        <f>79948*W35</f>
        <v>733.23522044666674</v>
      </c>
      <c r="X36" s="4" t="s">
        <v>39</v>
      </c>
      <c r="Y36" s="4">
        <f xml:space="preserve"> 1196*Y35</f>
        <v>9.142168186666666</v>
      </c>
      <c r="Z36" s="4" t="s">
        <v>39</v>
      </c>
      <c r="AA36" s="4" t="s">
        <v>39</v>
      </c>
      <c r="AB36" s="4">
        <f xml:space="preserve"> 672.63*AB35</f>
        <v>2.0004229199500001</v>
      </c>
      <c r="AC36" s="4">
        <f xml:space="preserve"> 2.1516*AC35</f>
        <v>36.972067665371696</v>
      </c>
      <c r="AD36" s="4">
        <f xml:space="preserve"> 2.4404*AD35</f>
        <v>4.8026333790799782</v>
      </c>
      <c r="AE36" s="4">
        <f xml:space="preserve"> 149.51*AE35</f>
        <v>97.694468809999989</v>
      </c>
    </row>
    <row r="38" spans="1:31" x14ac:dyDescent="0.25">
      <c r="A38" t="s">
        <v>59</v>
      </c>
      <c r="B38">
        <v>3.1856911811652899E-2</v>
      </c>
      <c r="C38">
        <v>0.157037595387442</v>
      </c>
      <c r="D38">
        <v>4.9655015491563296E-4</v>
      </c>
      <c r="E38">
        <v>3.5802446123538202E-2</v>
      </c>
      <c r="F38">
        <v>4.2731102706616399E-3</v>
      </c>
      <c r="G38">
        <v>9.90258336212059E-3</v>
      </c>
      <c r="H38">
        <v>2.5214213510789301E-3</v>
      </c>
      <c r="I38">
        <v>1.4127164904728701E-3</v>
      </c>
      <c r="J38">
        <v>1.47683590782585E-2</v>
      </c>
      <c r="K38">
        <v>6.1563602204591601E-3</v>
      </c>
      <c r="L38">
        <v>7.6224167170479001E-3</v>
      </c>
      <c r="M38">
        <v>1.30953486972079E-2</v>
      </c>
      <c r="N38">
        <v>1.50838750381846E-2</v>
      </c>
      <c r="O38">
        <v>6.2417136524913997E-3</v>
      </c>
      <c r="P38">
        <v>1.4629599999999999E-3</v>
      </c>
      <c r="Q38">
        <v>4.2930199999999998E-3</v>
      </c>
      <c r="R38">
        <v>3.6752600000000001E-3</v>
      </c>
      <c r="S38">
        <v>1.7442499999999999E-3</v>
      </c>
      <c r="T38">
        <v>4.8200999999999999E-3</v>
      </c>
      <c r="U38">
        <v>3.2604000000000001E-3</v>
      </c>
      <c r="V38">
        <v>5.5838199999999998E-3</v>
      </c>
      <c r="W38">
        <v>9.5604499999999999E-3</v>
      </c>
      <c r="X38">
        <v>2.0710100000000001E-4</v>
      </c>
      <c r="Y38">
        <v>8.4005E-3</v>
      </c>
      <c r="Z38">
        <v>1.1414999999999999E-3</v>
      </c>
      <c r="AA38">
        <v>2.0213100000000001E-3</v>
      </c>
      <c r="AB38">
        <v>3.1509799999999998E-3</v>
      </c>
      <c r="AC38">
        <v>18.640760084040501</v>
      </c>
      <c r="AD38">
        <v>2.61506243210522</v>
      </c>
      <c r="AE38">
        <v>1.05375</v>
      </c>
    </row>
    <row r="39" spans="1:31" x14ac:dyDescent="0.25">
      <c r="A39" t="s">
        <v>60</v>
      </c>
      <c r="B39">
        <v>3.8703543648130702E-2</v>
      </c>
      <c r="C39">
        <v>0.16525450670879299</v>
      </c>
      <c r="E39">
        <v>4.7062122327522299E-2</v>
      </c>
      <c r="F39">
        <v>1.20374238318935E-2</v>
      </c>
      <c r="G39">
        <v>1.1671462153905399E-2</v>
      </c>
      <c r="H39">
        <v>2.8461009164163901E-3</v>
      </c>
      <c r="I39">
        <v>2.2423440010506598E-3</v>
      </c>
      <c r="J39">
        <v>1.55498084176905E-2</v>
      </c>
      <c r="K39">
        <v>6.3222009745961703E-3</v>
      </c>
      <c r="L39">
        <v>1.00624416872495E-2</v>
      </c>
      <c r="M39">
        <v>1.3877284071615099E-2</v>
      </c>
      <c r="N39">
        <v>1.45491969024199E-2</v>
      </c>
      <c r="O39">
        <v>7.4484364922037397E-3</v>
      </c>
      <c r="Q39">
        <v>7.2042900000000003E-3</v>
      </c>
      <c r="R39">
        <v>5.4256900000000004E-3</v>
      </c>
      <c r="S39">
        <v>1.7645499999999999E-3</v>
      </c>
      <c r="U39">
        <v>2.66483E-3</v>
      </c>
      <c r="Y39">
        <v>7.9939699999999995E-3</v>
      </c>
      <c r="Z39">
        <v>1.37754E-3</v>
      </c>
      <c r="AA39">
        <v>2.4554300000000002E-3</v>
      </c>
      <c r="AB39">
        <v>3.9107400000000002E-3</v>
      </c>
      <c r="AC39">
        <v>26.995239790573699</v>
      </c>
      <c r="AD39">
        <v>3.8176463559253899</v>
      </c>
      <c r="AE39">
        <v>1.1097900000000001</v>
      </c>
    </row>
    <row r="40" spans="1:31" x14ac:dyDescent="0.25">
      <c r="A40" t="s">
        <v>61</v>
      </c>
      <c r="B40">
        <v>3.1904685616534499E-2</v>
      </c>
      <c r="C40">
        <v>0.15832843023045101</v>
      </c>
      <c r="D40">
        <v>3.7580875720568698E-4</v>
      </c>
      <c r="E40">
        <v>3.7109979702603303E-2</v>
      </c>
      <c r="F40">
        <v>1.11076760756937E-2</v>
      </c>
      <c r="H40">
        <v>2.74528781163601E-3</v>
      </c>
      <c r="J40">
        <v>1.61368176340216E-2</v>
      </c>
      <c r="K40">
        <v>5.7499232625229197E-3</v>
      </c>
      <c r="L40">
        <v>9.7480055416900007E-3</v>
      </c>
      <c r="M40">
        <v>1.7090455735339599E-2</v>
      </c>
      <c r="N40">
        <v>1.2514872866873699E-2</v>
      </c>
      <c r="O40">
        <v>7.3088664476131E-3</v>
      </c>
      <c r="P40">
        <v>1.4799500000000001E-3</v>
      </c>
      <c r="Q40">
        <v>5.12957E-3</v>
      </c>
      <c r="R40">
        <v>4.88493E-3</v>
      </c>
      <c r="S40">
        <v>1.3280799999999999E-3</v>
      </c>
      <c r="T40">
        <v>4.0406299999999999E-3</v>
      </c>
      <c r="U40">
        <v>2.9667199999999999E-3</v>
      </c>
      <c r="V40">
        <v>5.1861399999999997E-3</v>
      </c>
      <c r="W40">
        <v>9.8445000000000008E-3</v>
      </c>
      <c r="X40">
        <v>2.8023099999999998E-4</v>
      </c>
      <c r="Y40">
        <v>7.8492700000000002E-3</v>
      </c>
      <c r="Z40">
        <v>1.0704600000000001E-3</v>
      </c>
      <c r="AA40">
        <v>1.51588E-3</v>
      </c>
      <c r="AB40">
        <v>2.7401399999999999E-3</v>
      </c>
      <c r="AC40">
        <v>18.154080880350001</v>
      </c>
      <c r="AD40">
        <v>1.9435700028180001</v>
      </c>
      <c r="AE40">
        <v>1.0945499999999999</v>
      </c>
    </row>
    <row r="41" spans="1:31" x14ac:dyDescent="0.25">
      <c r="A41" t="s">
        <v>62</v>
      </c>
      <c r="B41">
        <v>3.7078061381076E-2</v>
      </c>
      <c r="C41">
        <v>0.16308535101681801</v>
      </c>
      <c r="D41">
        <v>5.3530099327002401E-4</v>
      </c>
      <c r="E41">
        <v>3.94723584606625E-2</v>
      </c>
      <c r="F41">
        <v>7.5852070463847798E-3</v>
      </c>
      <c r="G41">
        <v>8.9350237202774907E-3</v>
      </c>
      <c r="H41">
        <v>2.66408632458291E-3</v>
      </c>
      <c r="I41">
        <v>1.14970482954732E-3</v>
      </c>
      <c r="J41">
        <v>1.60555283440066E-2</v>
      </c>
      <c r="K41">
        <v>5.6011938677122597E-3</v>
      </c>
      <c r="L41">
        <v>8.8814512539137098E-3</v>
      </c>
      <c r="M41">
        <v>1.8239562603622798E-2</v>
      </c>
      <c r="N41">
        <v>1.3462926439596399E-2</v>
      </c>
      <c r="O41">
        <v>6.3403396291608002E-3</v>
      </c>
      <c r="P41">
        <v>1.65745E-3</v>
      </c>
      <c r="Q41">
        <v>5.0691900000000003E-3</v>
      </c>
      <c r="R41">
        <v>4.3069299999999996E-3</v>
      </c>
      <c r="S41">
        <v>1.1526799999999999E-3</v>
      </c>
      <c r="T41">
        <v>5.1214199999999998E-3</v>
      </c>
      <c r="U41">
        <v>3.6665700000000001E-3</v>
      </c>
      <c r="V41">
        <v>5.3261300000000001E-3</v>
      </c>
      <c r="W41">
        <v>1.0084900000000001E-2</v>
      </c>
      <c r="X41">
        <v>3.0398699999999997E-4</v>
      </c>
      <c r="Y41">
        <v>7.7475799999999996E-3</v>
      </c>
      <c r="Z41">
        <v>1.0455900000000001E-3</v>
      </c>
      <c r="AA41">
        <v>1.89566E-3</v>
      </c>
      <c r="AB41">
        <v>2.8523899999999998E-3</v>
      </c>
      <c r="AC41">
        <v>18.877230501202501</v>
      </c>
      <c r="AD41">
        <v>2.25684320188661</v>
      </c>
      <c r="AE41">
        <v>1.0343899999999999</v>
      </c>
    </row>
    <row r="42" spans="1:31" x14ac:dyDescent="0.25">
      <c r="A42" t="s">
        <v>63</v>
      </c>
      <c r="B42">
        <v>3.63177108935634E-2</v>
      </c>
      <c r="C42">
        <v>0.15339642438936901</v>
      </c>
      <c r="D42">
        <v>2.04356366447643E-4</v>
      </c>
      <c r="E42">
        <v>3.7105184070238703E-2</v>
      </c>
      <c r="F42">
        <v>6.9837332670333596E-3</v>
      </c>
      <c r="G42">
        <v>1.26124405560926E-2</v>
      </c>
      <c r="H42">
        <v>2.5674048250128598E-3</v>
      </c>
      <c r="I42">
        <v>2.5963219485443602E-3</v>
      </c>
      <c r="J42">
        <v>1.4428153386105201E-2</v>
      </c>
      <c r="K42">
        <v>5.33653665677313E-3</v>
      </c>
      <c r="L42">
        <v>7.71931528761036E-3</v>
      </c>
      <c r="M42">
        <v>1.50649812123355E-2</v>
      </c>
      <c r="N42">
        <v>1.35839723969751E-2</v>
      </c>
      <c r="O42">
        <v>6.1982964524478698E-3</v>
      </c>
      <c r="AB42">
        <v>2.3430999999999999E-3</v>
      </c>
      <c r="AC42">
        <v>20.373708425886601</v>
      </c>
      <c r="AD42">
        <v>2.2279475737610701</v>
      </c>
      <c r="AE42">
        <v>1.62114</v>
      </c>
    </row>
    <row r="43" spans="1:31" x14ac:dyDescent="0.25">
      <c r="A43" t="s">
        <v>64</v>
      </c>
      <c r="B43">
        <v>3.9773839132564201E-2</v>
      </c>
      <c r="C43">
        <v>0.18582731194301699</v>
      </c>
      <c r="D43">
        <v>3.0072176101896898E-4</v>
      </c>
      <c r="E43">
        <v>5.2249461023002E-2</v>
      </c>
      <c r="F43">
        <v>1.0108403662240299E-2</v>
      </c>
      <c r="H43">
        <v>2.6623751849269299E-3</v>
      </c>
      <c r="I43">
        <v>1.34591319289848E-3</v>
      </c>
      <c r="J43">
        <v>1.6004425832610799E-2</v>
      </c>
      <c r="K43">
        <v>6.7863830251028E-3</v>
      </c>
      <c r="L43">
        <v>8.3966488517605992E-3</v>
      </c>
      <c r="M43">
        <v>1.69541145110828E-2</v>
      </c>
      <c r="N43">
        <v>1.6347840923329401E-2</v>
      </c>
      <c r="O43">
        <v>7.415574863027E-3</v>
      </c>
      <c r="P43">
        <v>1.53575E-3</v>
      </c>
      <c r="Q43">
        <v>4.7667500000000002E-3</v>
      </c>
      <c r="R43">
        <v>3.9689900000000004E-3</v>
      </c>
      <c r="S43">
        <v>1.55752E-3</v>
      </c>
      <c r="T43">
        <v>5.22449E-3</v>
      </c>
      <c r="U43">
        <v>3.29254E-3</v>
      </c>
      <c r="V43">
        <v>5.0185899999999999E-3</v>
      </c>
      <c r="W43">
        <v>9.7509499999999995E-3</v>
      </c>
      <c r="X43">
        <v>2.5058300000000002E-4</v>
      </c>
      <c r="Y43">
        <v>5.9361500000000003E-3</v>
      </c>
      <c r="Z43">
        <v>1.14525E-3</v>
      </c>
      <c r="AA43">
        <v>2.1706400000000002E-3</v>
      </c>
      <c r="AB43">
        <v>3.17242E-3</v>
      </c>
      <c r="AC43">
        <v>23.802550949461398</v>
      </c>
      <c r="AD43">
        <v>2.38190556346964</v>
      </c>
      <c r="AE43">
        <v>0.780976</v>
      </c>
    </row>
    <row r="44" spans="1:31" x14ac:dyDescent="0.25">
      <c r="A44" s="4" t="s">
        <v>46</v>
      </c>
      <c r="B44" s="4">
        <f>AVERAGE(B38:B43)</f>
        <v>3.5939125413920282E-2</v>
      </c>
      <c r="C44" s="4">
        <f t="shared" ref="C44:AE44" si="4">AVERAGE(C38:C43)</f>
        <v>0.16382160327931497</v>
      </c>
      <c r="D44" s="4">
        <f t="shared" si="4"/>
        <v>3.8254760657159114E-4</v>
      </c>
      <c r="E44" s="4">
        <f t="shared" si="4"/>
        <v>4.1466925284594496E-2</v>
      </c>
      <c r="F44" s="4">
        <f t="shared" si="4"/>
        <v>8.6825923589845463E-3</v>
      </c>
      <c r="G44" s="4">
        <f t="shared" si="4"/>
        <v>1.078037744809902E-2</v>
      </c>
      <c r="H44" s="4">
        <f t="shared" si="4"/>
        <v>2.6677794022756719E-3</v>
      </c>
      <c r="I44" s="4">
        <f t="shared" si="4"/>
        <v>1.7494000925027385E-3</v>
      </c>
      <c r="J44" s="4">
        <f t="shared" si="4"/>
        <v>1.5490515448782202E-2</v>
      </c>
      <c r="K44" s="4">
        <f t="shared" si="4"/>
        <v>5.9920996678610736E-3</v>
      </c>
      <c r="L44" s="4">
        <f t="shared" si="4"/>
        <v>8.7383798898786769E-3</v>
      </c>
      <c r="M44" s="4">
        <f t="shared" si="4"/>
        <v>1.5720291138533949E-2</v>
      </c>
      <c r="N44" s="4">
        <f t="shared" si="4"/>
        <v>1.4257114094563185E-2</v>
      </c>
      <c r="O44" s="4">
        <f t="shared" si="4"/>
        <v>6.8255379228239843E-3</v>
      </c>
      <c r="P44" s="4">
        <f t="shared" si="4"/>
        <v>1.5340274999999998E-3</v>
      </c>
      <c r="Q44" s="4">
        <f t="shared" si="4"/>
        <v>5.2925640000000005E-3</v>
      </c>
      <c r="R44" s="4">
        <f t="shared" si="4"/>
        <v>4.4523599999999998E-3</v>
      </c>
      <c r="S44" s="4">
        <f t="shared" si="4"/>
        <v>1.509416E-3</v>
      </c>
      <c r="T44" s="4">
        <f t="shared" si="4"/>
        <v>4.8016600000000001E-3</v>
      </c>
      <c r="U44" s="4">
        <f t="shared" si="4"/>
        <v>3.1702119999999999E-3</v>
      </c>
      <c r="V44" s="4">
        <f t="shared" si="4"/>
        <v>5.2786700000000001E-3</v>
      </c>
      <c r="W44" s="4">
        <f t="shared" si="4"/>
        <v>9.8101999999999998E-3</v>
      </c>
      <c r="X44" s="4">
        <f t="shared" si="4"/>
        <v>2.6047549999999998E-4</v>
      </c>
      <c r="Y44" s="4">
        <f t="shared" si="4"/>
        <v>7.5854939999999999E-3</v>
      </c>
      <c r="Z44" s="4">
        <f t="shared" si="4"/>
        <v>1.1560680000000001E-3</v>
      </c>
      <c r="AA44" s="4">
        <f t="shared" si="4"/>
        <v>2.011784E-3</v>
      </c>
      <c r="AB44" s="4">
        <f t="shared" si="4"/>
        <v>3.0282949999999999E-3</v>
      </c>
      <c r="AC44" s="4">
        <f t="shared" si="4"/>
        <v>21.140595105252448</v>
      </c>
      <c r="AD44" s="4">
        <f t="shared" si="4"/>
        <v>2.540495854994322</v>
      </c>
      <c r="AE44" s="4">
        <f t="shared" si="4"/>
        <v>1.115766</v>
      </c>
    </row>
    <row r="45" spans="1:31" x14ac:dyDescent="0.25">
      <c r="A45" s="4" t="s">
        <v>38</v>
      </c>
      <c r="B45" s="4">
        <f>12.149*B44</f>
        <v>0.43662443465371747</v>
      </c>
      <c r="C45" s="4">
        <f xml:space="preserve"> 27.866*C44</f>
        <v>4.5650527969813908</v>
      </c>
      <c r="D45" s="4">
        <f xml:space="preserve"> 77.152*D44</f>
        <v>2.95143129422114E-2</v>
      </c>
      <c r="E45" s="4">
        <f xml:space="preserve"> 4.4302*E44</f>
        <v>0.18370677239581054</v>
      </c>
      <c r="F45" s="4">
        <f xml:space="preserve"> 2.8833*F44</f>
        <v>2.5034518548660144E-2</v>
      </c>
      <c r="G45" s="4">
        <f xml:space="preserve"> 25.166*G44</f>
        <v>0.27129897885885995</v>
      </c>
      <c r="H45" s="4">
        <f xml:space="preserve"> 66.151*H44</f>
        <v>0.17647627523993795</v>
      </c>
      <c r="I45" s="4">
        <f xml:space="preserve"> 2.8646*I44</f>
        <v>5.0113315049833441E-3</v>
      </c>
      <c r="J45" s="4">
        <f xml:space="preserve"> 46.828*J44</f>
        <v>0.72538985743557305</v>
      </c>
      <c r="K45" s="4">
        <f xml:space="preserve"> 17.782*K44</f>
        <v>0.10655151629390561</v>
      </c>
      <c r="L45" s="4">
        <f xml:space="preserve"> 10.37*L44</f>
        <v>9.0616999458041872E-2</v>
      </c>
      <c r="M45" s="4">
        <f xml:space="preserve"> 3.5935*M44</f>
        <v>5.6490866206321745E-2</v>
      </c>
      <c r="N45" s="4">
        <f xml:space="preserve"> 22.783*N44</f>
        <v>0.32481983041643309</v>
      </c>
      <c r="O45" s="4">
        <f>993.12*O44</f>
        <v>6.7785782219149553</v>
      </c>
      <c r="P45" s="4" t="s">
        <v>39</v>
      </c>
      <c r="Q45" s="4" t="s">
        <v>39</v>
      </c>
      <c r="R45" s="4" t="s">
        <v>39</v>
      </c>
      <c r="S45" s="4" t="s">
        <v>39</v>
      </c>
      <c r="T45" s="4">
        <f xml:space="preserve"> 1219.8*T44</f>
        <v>5.8570648680000001</v>
      </c>
      <c r="U45" s="4" t="s">
        <v>39</v>
      </c>
      <c r="V45" s="4">
        <f xml:space="preserve"> 1208.8*V44</f>
        <v>6.3808562960000001</v>
      </c>
      <c r="W45" s="4">
        <f>79948*W44</f>
        <v>784.30586959999994</v>
      </c>
      <c r="X45" s="4" t="s">
        <v>39</v>
      </c>
      <c r="Y45" s="4">
        <f xml:space="preserve"> 1196*Y44</f>
        <v>9.0722508239999993</v>
      </c>
      <c r="Z45" s="4" t="s">
        <v>39</v>
      </c>
      <c r="AA45" s="4" t="s">
        <v>39</v>
      </c>
      <c r="AB45" s="4">
        <f xml:space="preserve"> 672.63*AB44</f>
        <v>2.0369220658499998</v>
      </c>
      <c r="AC45" s="4">
        <f xml:space="preserve"> 2.1516*AC44</f>
        <v>45.486104428461168</v>
      </c>
      <c r="AD45" s="4">
        <f xml:space="preserve"> 2.4404*AD44</f>
        <v>6.1998260845281434</v>
      </c>
      <c r="AE45" s="4">
        <f xml:space="preserve"> 149.51*AE44</f>
        <v>166.81817465999998</v>
      </c>
    </row>
    <row r="47" spans="1:31" x14ac:dyDescent="0.25">
      <c r="A47" t="s">
        <v>65</v>
      </c>
      <c r="B47">
        <v>5.6713711613821598E-2</v>
      </c>
      <c r="C47">
        <v>0.193578798179875</v>
      </c>
      <c r="D47">
        <v>1.5051202144149501E-4</v>
      </c>
      <c r="E47">
        <v>4.7563746990932097E-2</v>
      </c>
      <c r="F47">
        <v>1.00960799943587E-2</v>
      </c>
      <c r="H47">
        <v>2.9294143750206499E-3</v>
      </c>
      <c r="I47">
        <v>2.0526634556887399E-3</v>
      </c>
      <c r="J47">
        <v>1.8961562969691901E-2</v>
      </c>
      <c r="K47">
        <v>6.6741203243253604E-3</v>
      </c>
      <c r="L47">
        <v>8.5700415319331803E-3</v>
      </c>
      <c r="N47">
        <v>1.5764094793396299E-2</v>
      </c>
      <c r="O47">
        <v>5.1051573307443502E-3</v>
      </c>
      <c r="P47">
        <v>1.1538099999999999E-3</v>
      </c>
      <c r="Q47">
        <v>4.6843800000000001E-3</v>
      </c>
      <c r="R47">
        <v>4.3495599999999997E-3</v>
      </c>
      <c r="S47">
        <v>1.0773899999999999E-3</v>
      </c>
      <c r="T47">
        <v>4.1778500000000003E-3</v>
      </c>
      <c r="U47">
        <v>2.2304500000000001E-3</v>
      </c>
      <c r="V47">
        <v>4.94101E-3</v>
      </c>
      <c r="W47">
        <v>9.3585999999999999E-3</v>
      </c>
      <c r="X47">
        <v>1.6537799999999999E-4</v>
      </c>
      <c r="Y47">
        <v>5.2074599999999997E-3</v>
      </c>
      <c r="Z47">
        <v>1.0704499999999999E-3</v>
      </c>
      <c r="AA47">
        <v>1.58263E-3</v>
      </c>
      <c r="AB47">
        <v>3.11553E-3</v>
      </c>
      <c r="AC47">
        <v>26.091950745012898</v>
      </c>
      <c r="AD47">
        <v>2.9841700761305301</v>
      </c>
      <c r="AE47">
        <v>0.85208600000000001</v>
      </c>
    </row>
    <row r="48" spans="1:31" x14ac:dyDescent="0.25">
      <c r="A48" t="s">
        <v>66</v>
      </c>
      <c r="B48">
        <v>6.3292970587437894E-2</v>
      </c>
      <c r="C48">
        <v>0.22573104208005099</v>
      </c>
      <c r="D48">
        <v>3.2245625244493002E-4</v>
      </c>
      <c r="E48">
        <v>5.8385985335720002E-2</v>
      </c>
      <c r="F48">
        <v>1.25850582545109E-2</v>
      </c>
      <c r="H48">
        <v>3.16726989230045E-3</v>
      </c>
      <c r="I48">
        <v>3.27375283114844E-3</v>
      </c>
      <c r="J48">
        <v>1.89405780109634E-2</v>
      </c>
      <c r="K48">
        <v>8.1609996547753697E-3</v>
      </c>
      <c r="L48">
        <v>1.1020225989244899E-2</v>
      </c>
      <c r="N48">
        <v>1.6240762208119899E-2</v>
      </c>
      <c r="O48">
        <v>6.15046834991906E-3</v>
      </c>
      <c r="P48">
        <v>1.34845E-3</v>
      </c>
      <c r="Q48">
        <v>5.9994200000000001E-3</v>
      </c>
      <c r="R48">
        <v>4.3439899999999998E-3</v>
      </c>
      <c r="S48">
        <v>1.43048E-3</v>
      </c>
      <c r="T48">
        <v>4.8659899999999997E-3</v>
      </c>
      <c r="U48">
        <v>2.5727599999999999E-3</v>
      </c>
      <c r="V48">
        <v>5.3592500000000003E-3</v>
      </c>
      <c r="W48">
        <v>9.5971600000000004E-3</v>
      </c>
      <c r="X48">
        <v>2.6034099999999998E-4</v>
      </c>
      <c r="Y48">
        <v>6.8934900000000004E-3</v>
      </c>
      <c r="Z48">
        <v>1.20338E-3</v>
      </c>
      <c r="AA48">
        <v>1.9191E-3</v>
      </c>
      <c r="AB48">
        <v>3.0760200000000001E-3</v>
      </c>
      <c r="AD48">
        <v>4.1379468255764396</v>
      </c>
      <c r="AE48">
        <v>0.72191300000000003</v>
      </c>
    </row>
    <row r="49" spans="1:31" x14ac:dyDescent="0.25">
      <c r="A49" t="s">
        <v>67</v>
      </c>
      <c r="B49">
        <v>4.5508651455681698E-2</v>
      </c>
      <c r="C49">
        <v>0.18211293637849801</v>
      </c>
      <c r="D49">
        <v>3.1043232821143901E-4</v>
      </c>
      <c r="E49">
        <v>4.8300153626730603E-2</v>
      </c>
      <c r="F49">
        <v>9.8496224056059296E-3</v>
      </c>
      <c r="G49">
        <v>1.2443148192795401E-2</v>
      </c>
      <c r="H49">
        <v>2.6975674429224098E-3</v>
      </c>
      <c r="I49">
        <v>1.55304156731761E-3</v>
      </c>
      <c r="J49">
        <v>1.6629898866642699E-2</v>
      </c>
      <c r="K49">
        <v>6.2579320537047897E-3</v>
      </c>
      <c r="L49">
        <v>1.0473868030948999E-2</v>
      </c>
      <c r="M49">
        <v>1.6218556430498101E-2</v>
      </c>
      <c r="N49">
        <v>1.5922206801068099E-2</v>
      </c>
      <c r="O49">
        <v>6.9905685775571496E-3</v>
      </c>
      <c r="P49">
        <v>1.66069E-3</v>
      </c>
      <c r="Q49">
        <v>6.2603800000000003E-3</v>
      </c>
      <c r="R49">
        <v>4.7399800000000004E-3</v>
      </c>
      <c r="S49">
        <v>1.6096800000000001E-3</v>
      </c>
      <c r="T49">
        <v>4.7592399999999997E-3</v>
      </c>
      <c r="U49">
        <v>3.3310700000000002E-3</v>
      </c>
      <c r="V49">
        <v>6.5253899999999998E-3</v>
      </c>
      <c r="W49">
        <v>1.05624E-2</v>
      </c>
      <c r="X49">
        <v>2.45651E-4</v>
      </c>
      <c r="Y49">
        <v>4.82009E-3</v>
      </c>
      <c r="Z49">
        <v>1.07711E-3</v>
      </c>
      <c r="AA49">
        <v>1.72981E-3</v>
      </c>
      <c r="AB49">
        <v>2.71799E-3</v>
      </c>
      <c r="AC49">
        <v>22.245674669661501</v>
      </c>
      <c r="AD49">
        <v>2.71001790343673</v>
      </c>
      <c r="AE49">
        <v>0.80000599999999999</v>
      </c>
    </row>
    <row r="50" spans="1:31" x14ac:dyDescent="0.25">
      <c r="A50" t="s">
        <v>68</v>
      </c>
      <c r="B50">
        <v>3.7761820675740097E-2</v>
      </c>
      <c r="C50">
        <v>0.145887879760705</v>
      </c>
      <c r="D50">
        <v>3.6527516330313298E-4</v>
      </c>
      <c r="E50">
        <v>3.9619544360396997E-2</v>
      </c>
      <c r="F50">
        <v>1.12477022543789E-2</v>
      </c>
      <c r="G50">
        <v>1.08703331449606E-2</v>
      </c>
      <c r="H50">
        <v>2.8503925177031601E-3</v>
      </c>
      <c r="I50">
        <v>1.07232799489075E-3</v>
      </c>
      <c r="J50">
        <v>1.44469596131271E-2</v>
      </c>
      <c r="K50">
        <v>5.7002223437947397E-3</v>
      </c>
      <c r="L50">
        <v>1.0777737387751901E-2</v>
      </c>
      <c r="M50">
        <v>1.6658922476442701E-2</v>
      </c>
      <c r="N50">
        <v>1.6315395267810898E-2</v>
      </c>
      <c r="O50">
        <v>6.7508383082114602E-3</v>
      </c>
      <c r="P50">
        <v>1.3322399999999999E-3</v>
      </c>
      <c r="Q50">
        <v>5.0764599999999997E-3</v>
      </c>
      <c r="R50">
        <v>3.8643100000000001E-3</v>
      </c>
      <c r="S50">
        <v>1.60936E-3</v>
      </c>
      <c r="T50">
        <v>4.8360299999999998E-3</v>
      </c>
      <c r="U50">
        <v>2.78371E-3</v>
      </c>
      <c r="V50">
        <v>5.2792500000000001E-3</v>
      </c>
      <c r="W50">
        <v>1.0222200000000001E-2</v>
      </c>
      <c r="X50">
        <v>2.10201E-4</v>
      </c>
      <c r="Y50">
        <v>6.2969200000000001E-3</v>
      </c>
      <c r="Z50">
        <v>9.1903500000000001E-4</v>
      </c>
      <c r="AA50">
        <v>2.0671999999999999E-3</v>
      </c>
      <c r="AB50">
        <v>3.06763E-3</v>
      </c>
      <c r="AC50">
        <v>28.713367986897001</v>
      </c>
      <c r="AD50">
        <v>3.2494093066722902</v>
      </c>
      <c r="AE50">
        <v>0.96323999999999999</v>
      </c>
    </row>
    <row r="51" spans="1:31" x14ac:dyDescent="0.25">
      <c r="A51" t="s">
        <v>69</v>
      </c>
      <c r="B51">
        <v>5.9138214511535003E-2</v>
      </c>
      <c r="C51">
        <v>0.22529887641302099</v>
      </c>
      <c r="D51">
        <v>2.9394872684794499E-4</v>
      </c>
      <c r="E51">
        <v>5.4087394613664498E-2</v>
      </c>
      <c r="F51">
        <v>6.9975088579588701E-3</v>
      </c>
      <c r="G51">
        <v>9.3750287762272098E-3</v>
      </c>
      <c r="H51">
        <v>3.5102749297888998E-3</v>
      </c>
      <c r="I51">
        <v>3.3424270752963302E-3</v>
      </c>
      <c r="J51">
        <v>1.8998024073254498E-2</v>
      </c>
      <c r="K51">
        <v>7.3436876139645899E-3</v>
      </c>
      <c r="L51">
        <v>8.7868229662398604E-3</v>
      </c>
      <c r="M51">
        <v>1.68441536492272E-2</v>
      </c>
      <c r="N51">
        <v>1.6788691333877299E-2</v>
      </c>
      <c r="O51">
        <v>6.6778934164479602E-3</v>
      </c>
      <c r="P51">
        <v>1.58113E-3</v>
      </c>
      <c r="Q51">
        <v>5.8173299999999999E-3</v>
      </c>
      <c r="R51">
        <v>4.6748099999999997E-3</v>
      </c>
      <c r="S51">
        <v>1.2367599999999999E-3</v>
      </c>
      <c r="T51">
        <v>4.3467100000000002E-3</v>
      </c>
      <c r="U51">
        <v>2.3062199999999999E-3</v>
      </c>
      <c r="V51">
        <v>4.98482E-3</v>
      </c>
      <c r="W51">
        <v>1.0103300000000001E-2</v>
      </c>
      <c r="X51">
        <v>2.24119E-4</v>
      </c>
      <c r="Y51">
        <v>7.3793499999999998E-3</v>
      </c>
      <c r="Z51">
        <v>9.0519999999999999E-4</v>
      </c>
      <c r="AA51">
        <v>2.16169E-3</v>
      </c>
      <c r="AB51">
        <v>4.0826300000000003E-3</v>
      </c>
      <c r="AC51">
        <v>24.295961782857699</v>
      </c>
      <c r="AD51">
        <v>3.3168511584615699</v>
      </c>
      <c r="AE51">
        <v>0.76294899999999999</v>
      </c>
    </row>
    <row r="52" spans="1:31" x14ac:dyDescent="0.25">
      <c r="A52" t="s">
        <v>70</v>
      </c>
      <c r="B52">
        <v>5.35475858935393E-2</v>
      </c>
      <c r="C52">
        <v>0.185290329179847</v>
      </c>
      <c r="D52">
        <v>2.6708983563891801E-4</v>
      </c>
      <c r="E52">
        <v>4.1336949069511901E-2</v>
      </c>
      <c r="F52">
        <v>8.2237443487276508E-3</v>
      </c>
      <c r="H52">
        <v>2.9743537728425498E-3</v>
      </c>
      <c r="I52">
        <v>2.0495190185778299E-3</v>
      </c>
      <c r="J52">
        <v>1.5734089593221898E-2</v>
      </c>
      <c r="K52">
        <v>7.0499804997952104E-3</v>
      </c>
      <c r="L52">
        <v>7.9787450527634106E-3</v>
      </c>
      <c r="M52">
        <v>1.7502009993840401E-2</v>
      </c>
      <c r="N52">
        <v>1.4754499206802101E-2</v>
      </c>
      <c r="O52">
        <v>6.9484399722702702E-3</v>
      </c>
      <c r="P52">
        <v>1.40814E-3</v>
      </c>
      <c r="Q52">
        <v>4.5503599999999998E-3</v>
      </c>
      <c r="R52">
        <v>3.2778199999999999E-3</v>
      </c>
      <c r="S52">
        <v>1.4388000000000001E-3</v>
      </c>
      <c r="T52">
        <v>3.6613100000000001E-3</v>
      </c>
      <c r="U52">
        <v>2.14825E-3</v>
      </c>
      <c r="V52">
        <v>4.7315300000000003E-3</v>
      </c>
      <c r="W52">
        <v>9.2957500000000002E-3</v>
      </c>
      <c r="X52">
        <v>2.89105E-4</v>
      </c>
      <c r="Y52">
        <v>5.5718E-3</v>
      </c>
      <c r="Z52">
        <v>1.03411E-3</v>
      </c>
      <c r="AA52">
        <v>1.8667899999999999E-3</v>
      </c>
      <c r="AB52">
        <v>4.4070200000000002E-3</v>
      </c>
      <c r="AC52">
        <v>22.196375405294599</v>
      </c>
      <c r="AD52">
        <v>2.3827028192589101</v>
      </c>
      <c r="AE52">
        <v>0.94820000000000004</v>
      </c>
    </row>
    <row r="53" spans="1:31" x14ac:dyDescent="0.25">
      <c r="A53" s="4" t="s">
        <v>46</v>
      </c>
      <c r="B53" s="4">
        <f>AVERAGE(B47:B52)</f>
        <v>5.2660492456292597E-2</v>
      </c>
      <c r="C53" s="4">
        <f t="shared" ref="C53:AE53" si="5">AVERAGE(C47:C52)</f>
        <v>0.19298331033199947</v>
      </c>
      <c r="D53" s="4">
        <f t="shared" si="5"/>
        <v>2.8495238798130999E-4</v>
      </c>
      <c r="E53" s="4">
        <f t="shared" si="5"/>
        <v>4.8215628999492686E-2</v>
      </c>
      <c r="F53" s="4">
        <f t="shared" si="5"/>
        <v>9.8332860192568254E-3</v>
      </c>
      <c r="G53" s="4">
        <f t="shared" si="5"/>
        <v>1.0896170037994403E-2</v>
      </c>
      <c r="H53" s="4">
        <f t="shared" si="5"/>
        <v>3.0215454884296865E-3</v>
      </c>
      <c r="I53" s="4">
        <f t="shared" si="5"/>
        <v>2.2239553238199501E-3</v>
      </c>
      <c r="J53" s="4">
        <f t="shared" si="5"/>
        <v>1.7285185521150249E-2</v>
      </c>
      <c r="K53" s="4">
        <f t="shared" si="5"/>
        <v>6.8644904150600107E-3</v>
      </c>
      <c r="L53" s="4">
        <f t="shared" si="5"/>
        <v>9.6012401598137079E-3</v>
      </c>
      <c r="M53" s="4">
        <f t="shared" si="5"/>
        <v>1.68059106375021E-2</v>
      </c>
      <c r="N53" s="4">
        <f t="shared" si="5"/>
        <v>1.5964274935179098E-2</v>
      </c>
      <c r="O53" s="4">
        <f t="shared" si="5"/>
        <v>6.4372276591917084E-3</v>
      </c>
      <c r="P53" s="4">
        <f t="shared" si="5"/>
        <v>1.4140766666666668E-3</v>
      </c>
      <c r="Q53" s="4">
        <f t="shared" si="5"/>
        <v>5.3980549999999997E-3</v>
      </c>
      <c r="R53" s="4">
        <f t="shared" si="5"/>
        <v>4.2084116666666659E-3</v>
      </c>
      <c r="S53" s="4">
        <f t="shared" si="5"/>
        <v>1.4004116666666664E-3</v>
      </c>
      <c r="T53" s="4">
        <f t="shared" si="5"/>
        <v>4.4411883333333336E-3</v>
      </c>
      <c r="U53" s="4">
        <f t="shared" si="5"/>
        <v>2.5620766666666667E-3</v>
      </c>
      <c r="V53" s="4">
        <f t="shared" si="5"/>
        <v>5.3035416666666673E-3</v>
      </c>
      <c r="W53" s="4">
        <f t="shared" si="5"/>
        <v>9.8565683333333345E-3</v>
      </c>
      <c r="X53" s="4">
        <f t="shared" si="5"/>
        <v>2.3246583333333331E-4</v>
      </c>
      <c r="Y53" s="4">
        <f t="shared" si="5"/>
        <v>6.0281849999999993E-3</v>
      </c>
      <c r="Z53" s="4">
        <f t="shared" si="5"/>
        <v>1.0348808333333333E-3</v>
      </c>
      <c r="AA53" s="4">
        <f t="shared" si="5"/>
        <v>1.8878699999999998E-3</v>
      </c>
      <c r="AB53" s="4">
        <f t="shared" si="5"/>
        <v>3.4111366666666667E-3</v>
      </c>
      <c r="AC53" s="4">
        <f t="shared" si="5"/>
        <v>24.708666117944741</v>
      </c>
      <c r="AD53" s="4">
        <f t="shared" si="5"/>
        <v>3.130183014922745</v>
      </c>
      <c r="AE53" s="4">
        <f t="shared" si="5"/>
        <v>0.84139900000000001</v>
      </c>
    </row>
    <row r="54" spans="1:31" x14ac:dyDescent="0.25">
      <c r="A54" s="4" t="s">
        <v>38</v>
      </c>
      <c r="B54" s="4">
        <f>12.149*B53</f>
        <v>0.63977232285149876</v>
      </c>
      <c r="C54" s="4">
        <f xml:space="preserve"> 27.866*C53</f>
        <v>5.3776729257114972</v>
      </c>
      <c r="D54" s="4">
        <f xml:space="preserve"> 77.152*D53</f>
        <v>2.1984646637534029E-2</v>
      </c>
      <c r="E54" s="4">
        <f xml:space="preserve"> 4.4302*E53</f>
        <v>0.21360487959355251</v>
      </c>
      <c r="F54" s="4">
        <f xml:space="preserve"> 2.8833*F53</f>
        <v>2.8352313579323208E-2</v>
      </c>
      <c r="G54" s="4">
        <f xml:space="preserve"> 25.166*G53</f>
        <v>0.27421301517616714</v>
      </c>
      <c r="H54" s="4">
        <f xml:space="preserve"> 66.151*H53</f>
        <v>0.19987825560511219</v>
      </c>
      <c r="I54" s="4">
        <f xml:space="preserve"> 2.8646*I53</f>
        <v>6.3707424206146286E-3</v>
      </c>
      <c r="J54" s="4">
        <f xml:space="preserve"> 46.828*J53</f>
        <v>0.80943066758442395</v>
      </c>
      <c r="K54" s="4">
        <f xml:space="preserve"> 17.782*K53</f>
        <v>0.12206436856059712</v>
      </c>
      <c r="L54" s="4">
        <f xml:space="preserve"> 10.37*L53</f>
        <v>9.9564860457268145E-2</v>
      </c>
      <c r="M54" s="4">
        <f xml:space="preserve"> 3.5935*M53</f>
        <v>6.03920398758638E-2</v>
      </c>
      <c r="N54" s="4">
        <f xml:space="preserve"> 22.783*N53</f>
        <v>0.36371407584818538</v>
      </c>
      <c r="O54" s="4">
        <f>993.12*O53</f>
        <v>6.3929395328964693</v>
      </c>
      <c r="P54" s="4" t="s">
        <v>39</v>
      </c>
      <c r="Q54" s="4" t="s">
        <v>39</v>
      </c>
      <c r="R54" s="4" t="s">
        <v>39</v>
      </c>
      <c r="S54" s="4" t="s">
        <v>39</v>
      </c>
      <c r="T54" s="4">
        <f xml:space="preserve"> 1219.8*T53</f>
        <v>5.4173615289999999</v>
      </c>
      <c r="U54" s="4" t="s">
        <v>39</v>
      </c>
      <c r="V54" s="4">
        <f xml:space="preserve"> 1208.8*V53</f>
        <v>6.4109211666666672</v>
      </c>
      <c r="W54" s="4">
        <f>79948*W53</f>
        <v>788.01292511333338</v>
      </c>
      <c r="X54" s="4" t="s">
        <v>39</v>
      </c>
      <c r="Y54" s="4">
        <f xml:space="preserve"> 1196*Y53</f>
        <v>7.2097092599999995</v>
      </c>
      <c r="Z54" s="4" t="s">
        <v>39</v>
      </c>
      <c r="AA54" s="4" t="s">
        <v>39</v>
      </c>
      <c r="AB54" s="4">
        <f xml:space="preserve"> 672.63*AB53</f>
        <v>2.2944328560999998</v>
      </c>
      <c r="AC54" s="4">
        <f xml:space="preserve"> 2.1516*AC53</f>
        <v>53.16316601936991</v>
      </c>
      <c r="AD54" s="4">
        <f xml:space="preserve"> 2.4404*AD53</f>
        <v>7.6388986296174668</v>
      </c>
      <c r="AE54" s="4">
        <f xml:space="preserve"> 149.51*AE53</f>
        <v>125.79756449</v>
      </c>
    </row>
    <row r="56" spans="1:31" x14ac:dyDescent="0.25">
      <c r="A56" t="s">
        <v>71</v>
      </c>
      <c r="B56">
        <v>9.4886199458801002E-2</v>
      </c>
      <c r="C56">
        <v>0.46228892359759599</v>
      </c>
      <c r="D56">
        <v>5.3674116282346595E-4</v>
      </c>
      <c r="E56">
        <v>6.5842916112863803E-2</v>
      </c>
      <c r="F56">
        <v>9.2264475944790203E-3</v>
      </c>
      <c r="G56">
        <v>1.06184621498207E-2</v>
      </c>
      <c r="H56">
        <v>4.2395456932866199E-3</v>
      </c>
      <c r="I56">
        <v>1.0866099102273699E-3</v>
      </c>
      <c r="J56">
        <v>3.93405345151355E-2</v>
      </c>
      <c r="K56">
        <v>1.2456268909286399E-2</v>
      </c>
      <c r="L56">
        <v>8.6615196565086195E-3</v>
      </c>
      <c r="M56">
        <v>1.4888057521342E-2</v>
      </c>
      <c r="N56">
        <v>1.63220971457438E-2</v>
      </c>
      <c r="O56">
        <v>6.9316578177346898E-3</v>
      </c>
      <c r="P56">
        <v>1.10637E-3</v>
      </c>
      <c r="Q56">
        <v>3.8924599999999999E-3</v>
      </c>
      <c r="R56">
        <v>4.8487799999999996E-3</v>
      </c>
      <c r="S56">
        <v>1.28279E-3</v>
      </c>
      <c r="T56">
        <v>5.2088799999999999E-3</v>
      </c>
      <c r="U56">
        <v>4.0650299999999999E-3</v>
      </c>
      <c r="V56">
        <v>4.2901299999999996E-3</v>
      </c>
      <c r="W56">
        <v>9.2906299999999994E-3</v>
      </c>
      <c r="X56">
        <v>2.5832300000000003E-4</v>
      </c>
      <c r="Y56">
        <v>6.9638399999999998E-3</v>
      </c>
      <c r="Z56">
        <v>1.07602E-3</v>
      </c>
      <c r="AA56">
        <v>1.88686E-3</v>
      </c>
      <c r="AB56">
        <v>1.9339299999999999E-3</v>
      </c>
      <c r="AC56">
        <v>13.383553079119901</v>
      </c>
      <c r="AD56">
        <v>1.74218085369624</v>
      </c>
      <c r="AE56">
        <v>0.70925099999999996</v>
      </c>
    </row>
    <row r="57" spans="1:31" x14ac:dyDescent="0.25">
      <c r="A57" t="s">
        <v>72</v>
      </c>
      <c r="B57">
        <v>9.3760782502425893E-2</v>
      </c>
      <c r="C57">
        <v>0.44441970602577102</v>
      </c>
      <c r="D57">
        <v>3.5684280698939697E-4</v>
      </c>
      <c r="E57">
        <v>6.8575786120047499E-2</v>
      </c>
      <c r="F57">
        <v>7.9737670314910993E-3</v>
      </c>
      <c r="G57">
        <v>1.24101368179696E-2</v>
      </c>
      <c r="H57">
        <v>3.5787971202726298E-3</v>
      </c>
      <c r="I57">
        <v>2.1983874302173301E-3</v>
      </c>
      <c r="J57">
        <v>3.8314660300067201E-2</v>
      </c>
      <c r="K57">
        <v>1.31146162038726E-2</v>
      </c>
      <c r="L57">
        <v>1.1520561007037199E-2</v>
      </c>
      <c r="M57">
        <v>1.4938240907460199E-2</v>
      </c>
      <c r="N57">
        <v>1.5779240113301601E-2</v>
      </c>
      <c r="O57">
        <v>7.2268324870078801E-3</v>
      </c>
      <c r="P57">
        <v>1.1146000000000001E-3</v>
      </c>
      <c r="Q57">
        <v>3.0257299999999999E-3</v>
      </c>
      <c r="S57">
        <v>1.2933300000000001E-3</v>
      </c>
      <c r="T57">
        <v>5.0457599999999998E-3</v>
      </c>
      <c r="U57">
        <v>3.7941699999999999E-3</v>
      </c>
      <c r="V57">
        <v>4.1085200000000001E-3</v>
      </c>
      <c r="W57">
        <v>9.1456100000000002E-3</v>
      </c>
      <c r="X57">
        <v>2.3611199999999999E-4</v>
      </c>
      <c r="Y57">
        <v>6.3089000000000001E-3</v>
      </c>
      <c r="Z57">
        <v>8.5681799999999997E-4</v>
      </c>
      <c r="AA57">
        <v>1.5772E-3</v>
      </c>
      <c r="AB57">
        <v>1.50388E-3</v>
      </c>
      <c r="AC57">
        <v>20.3162967609947</v>
      </c>
      <c r="AD57">
        <v>2.2487667972955698</v>
      </c>
      <c r="AE57">
        <v>0.62968500000000005</v>
      </c>
    </row>
    <row r="58" spans="1:31" x14ac:dyDescent="0.25">
      <c r="A58" t="s">
        <v>73</v>
      </c>
      <c r="B58">
        <v>8.7721042738272997E-2</v>
      </c>
      <c r="C58">
        <v>0.41153559880632601</v>
      </c>
      <c r="D58">
        <v>2.5250641338972702E-4</v>
      </c>
      <c r="E58">
        <v>5.8765718235107497E-2</v>
      </c>
      <c r="F58">
        <v>7.6085357014167897E-3</v>
      </c>
      <c r="G58">
        <v>3.8401183277352702E-2</v>
      </c>
      <c r="H58">
        <v>3.3420627057514801E-3</v>
      </c>
      <c r="I58">
        <v>2.24514459245863E-3</v>
      </c>
      <c r="J58">
        <v>3.3751341278932902E-2</v>
      </c>
      <c r="K58">
        <v>1.12454036420349E-2</v>
      </c>
      <c r="L58">
        <v>8.4750862445794103E-3</v>
      </c>
      <c r="M58">
        <v>1.5063421936525901E-2</v>
      </c>
      <c r="N58">
        <v>1.31256991243734E-2</v>
      </c>
      <c r="O58">
        <v>6.9218934863090704E-3</v>
      </c>
      <c r="P58">
        <v>1.2616699999999999E-3</v>
      </c>
      <c r="Q58">
        <v>3.71946E-3</v>
      </c>
      <c r="S58">
        <v>1.3545E-3</v>
      </c>
      <c r="T58">
        <v>4.6614300000000003E-3</v>
      </c>
      <c r="U58">
        <v>3.11671E-3</v>
      </c>
      <c r="V58">
        <v>3.6313999999999999E-3</v>
      </c>
      <c r="W58">
        <v>9.2949E-3</v>
      </c>
      <c r="X58">
        <v>1.205E-4</v>
      </c>
      <c r="Y58">
        <v>7.6402199999999997E-3</v>
      </c>
      <c r="Z58">
        <v>1.04699E-3</v>
      </c>
      <c r="AA58">
        <v>1.86517E-3</v>
      </c>
      <c r="AB58">
        <v>2.1163100000000002E-3</v>
      </c>
      <c r="AC58">
        <v>18.9921130643888</v>
      </c>
      <c r="AD58">
        <v>2.0676158505211202</v>
      </c>
      <c r="AE58">
        <v>0.55622300000000002</v>
      </c>
    </row>
    <row r="59" spans="1:31" x14ac:dyDescent="0.25">
      <c r="A59" t="s">
        <v>74</v>
      </c>
      <c r="B59">
        <v>8.1752696245410497E-2</v>
      </c>
      <c r="C59">
        <v>0.40387824341234102</v>
      </c>
      <c r="D59">
        <v>6.53101075685557E-4</v>
      </c>
      <c r="E59">
        <v>5.8131613441736597E-2</v>
      </c>
      <c r="F59">
        <v>7.5574167760031202E-3</v>
      </c>
      <c r="G59">
        <v>4.6056047038438097E-3</v>
      </c>
      <c r="H59">
        <v>3.54915973528607E-3</v>
      </c>
      <c r="I59">
        <v>1.50444680347672E-3</v>
      </c>
      <c r="J59">
        <v>3.4438712033080202E-2</v>
      </c>
      <c r="K59">
        <v>1.2464446761621501E-2</v>
      </c>
      <c r="L59">
        <v>1.0137874228125499E-2</v>
      </c>
      <c r="M59">
        <v>1.39023323530084E-2</v>
      </c>
      <c r="N59">
        <v>1.3626915789424E-2</v>
      </c>
      <c r="O59">
        <v>6.0235553307803101E-3</v>
      </c>
      <c r="P59">
        <v>8.3438999999999996E-4</v>
      </c>
      <c r="Q59">
        <v>2.7121100000000002E-3</v>
      </c>
      <c r="R59">
        <v>3.2131799999999999E-3</v>
      </c>
      <c r="S59">
        <v>1.1874699999999999E-3</v>
      </c>
      <c r="T59">
        <v>4.0237399999999996E-3</v>
      </c>
      <c r="U59">
        <v>2.9937800000000001E-3</v>
      </c>
      <c r="V59">
        <v>3.7453600000000001E-3</v>
      </c>
      <c r="W59">
        <v>8.0964599999999998E-3</v>
      </c>
      <c r="X59">
        <v>2.4110700000000001E-4</v>
      </c>
      <c r="Y59">
        <v>5.7432400000000002E-3</v>
      </c>
      <c r="Z59">
        <v>8.2420300000000002E-4</v>
      </c>
      <c r="AA59">
        <v>1.3077099999999999E-3</v>
      </c>
      <c r="AB59">
        <v>1.5198900000000001E-3</v>
      </c>
      <c r="AC59">
        <v>18.319529570900102</v>
      </c>
      <c r="AD59">
        <v>2.1324775901005499</v>
      </c>
      <c r="AE59">
        <v>0.63083800000000001</v>
      </c>
    </row>
    <row r="60" spans="1:31" x14ac:dyDescent="0.25">
      <c r="A60" t="s">
        <v>75</v>
      </c>
      <c r="B60">
        <v>0.105870579633986</v>
      </c>
      <c r="C60">
        <v>0.50700724660545304</v>
      </c>
      <c r="D60">
        <v>8.2433446333425402E-4</v>
      </c>
      <c r="E60">
        <v>7.0389307688468503E-2</v>
      </c>
      <c r="F60">
        <v>1.00952327837099E-2</v>
      </c>
      <c r="G60">
        <v>4.7777583240490498E-3</v>
      </c>
      <c r="H60">
        <v>4.2443694320184596E-3</v>
      </c>
      <c r="I60">
        <v>1.44779783451127E-3</v>
      </c>
      <c r="J60">
        <v>4.1586156511978598E-2</v>
      </c>
      <c r="K60">
        <v>1.29738744021429E-2</v>
      </c>
      <c r="L60">
        <v>8.8953961996300398E-3</v>
      </c>
      <c r="M60">
        <v>1.54482986705197E-2</v>
      </c>
      <c r="N60">
        <v>1.43441132775292E-2</v>
      </c>
      <c r="O60">
        <v>6.9449953644631999E-3</v>
      </c>
      <c r="P60">
        <v>1.1685599999999999E-3</v>
      </c>
      <c r="Q60">
        <v>3.3662100000000001E-3</v>
      </c>
      <c r="R60">
        <v>4.8685300000000003E-3</v>
      </c>
      <c r="S60">
        <v>1.40416E-3</v>
      </c>
      <c r="T60">
        <v>4.8408899999999996E-3</v>
      </c>
      <c r="U60">
        <v>2.0294100000000002E-3</v>
      </c>
      <c r="V60">
        <v>4.5051900000000001E-3</v>
      </c>
      <c r="W60">
        <v>1.00094E-2</v>
      </c>
      <c r="X60">
        <v>3.2447699999999999E-4</v>
      </c>
      <c r="Y60">
        <v>7.64338E-3</v>
      </c>
      <c r="Z60">
        <v>8.7093800000000003E-4</v>
      </c>
      <c r="AA60">
        <v>1.69725E-3</v>
      </c>
      <c r="AB60">
        <v>2.83351E-3</v>
      </c>
      <c r="AC60">
        <v>16.222237697677102</v>
      </c>
      <c r="AD60">
        <v>1.8044273071191299</v>
      </c>
      <c r="AE60">
        <v>0.70574199999999998</v>
      </c>
    </row>
    <row r="61" spans="1:31" x14ac:dyDescent="0.25">
      <c r="A61" t="s">
        <v>76</v>
      </c>
      <c r="B61">
        <v>0.10001178108603399</v>
      </c>
      <c r="C61">
        <v>0.49977466772947898</v>
      </c>
      <c r="D61">
        <v>3.93104954752196E-4</v>
      </c>
      <c r="E61">
        <v>8.2781642735726899E-2</v>
      </c>
      <c r="F61">
        <v>1.11318433741763E-2</v>
      </c>
      <c r="G61">
        <v>1.52148200493489E-2</v>
      </c>
      <c r="H61">
        <v>4.2668951874588398E-3</v>
      </c>
      <c r="I61">
        <v>1.57635236112671E-3</v>
      </c>
      <c r="J61">
        <v>4.4132849330801298E-2</v>
      </c>
      <c r="K61">
        <v>1.38546290649586E-2</v>
      </c>
      <c r="L61">
        <v>1.05721421639623E-2</v>
      </c>
      <c r="M61">
        <v>1.7871165942593401E-2</v>
      </c>
      <c r="N61">
        <v>1.37172207613547E-2</v>
      </c>
      <c r="O61">
        <v>7.7246464903164497E-3</v>
      </c>
      <c r="P61">
        <v>9.1575100000000002E-4</v>
      </c>
      <c r="Q61">
        <v>2.63737E-3</v>
      </c>
      <c r="R61">
        <v>3.4360699999999998E-3</v>
      </c>
      <c r="S61">
        <v>1.05032E-3</v>
      </c>
      <c r="T61">
        <v>3.67352E-3</v>
      </c>
      <c r="U61">
        <v>2.4070799999999998E-3</v>
      </c>
      <c r="V61">
        <v>3.0662200000000001E-3</v>
      </c>
      <c r="W61">
        <v>7.9674499999999992E-3</v>
      </c>
      <c r="X61">
        <v>2.2260100000000001E-4</v>
      </c>
      <c r="Y61">
        <v>6.9776500000000002E-3</v>
      </c>
      <c r="Z61">
        <v>7.8638600000000003E-4</v>
      </c>
      <c r="AA61">
        <v>1.3651399999999999E-3</v>
      </c>
      <c r="AB61">
        <v>2.1521299999999999E-3</v>
      </c>
      <c r="AC61">
        <v>18.3996012514759</v>
      </c>
      <c r="AD61">
        <v>1.8147985051683699</v>
      </c>
      <c r="AE61">
        <v>0.48837799999999998</v>
      </c>
    </row>
    <row r="62" spans="1:31" x14ac:dyDescent="0.25">
      <c r="A62" s="4" t="s">
        <v>46</v>
      </c>
      <c r="B62" s="4">
        <f>AVERAGE(B56:B61)</f>
        <v>9.4000513610821734E-2</v>
      </c>
      <c r="C62" s="4">
        <f t="shared" ref="C62:AE62" si="6">AVERAGE(C56:C61)</f>
        <v>0.45481739769616097</v>
      </c>
      <c r="D62" s="4">
        <f t="shared" si="6"/>
        <v>5.0277181282909955E-4</v>
      </c>
      <c r="E62" s="4">
        <f t="shared" si="6"/>
        <v>6.7414497388991815E-2</v>
      </c>
      <c r="F62" s="4">
        <f t="shared" si="6"/>
        <v>8.9322072102127059E-3</v>
      </c>
      <c r="G62" s="4">
        <f t="shared" si="6"/>
        <v>1.4337994220397462E-2</v>
      </c>
      <c r="H62" s="4">
        <f t="shared" si="6"/>
        <v>3.8701383123456831E-3</v>
      </c>
      <c r="I62" s="4">
        <f t="shared" si="6"/>
        <v>1.6764564886696716E-3</v>
      </c>
      <c r="J62" s="4">
        <f t="shared" si="6"/>
        <v>3.8594042328332613E-2</v>
      </c>
      <c r="K62" s="4">
        <f t="shared" si="6"/>
        <v>1.2684873163986149E-2</v>
      </c>
      <c r="L62" s="4">
        <f t="shared" si="6"/>
        <v>9.7104299166405131E-3</v>
      </c>
      <c r="M62" s="4">
        <f t="shared" si="6"/>
        <v>1.53519195552416E-2</v>
      </c>
      <c r="N62" s="4">
        <f t="shared" si="6"/>
        <v>1.4485881035287784E-2</v>
      </c>
      <c r="O62" s="4">
        <f t="shared" si="6"/>
        <v>6.9622634961019336E-3</v>
      </c>
      <c r="P62" s="4">
        <f t="shared" si="6"/>
        <v>1.0668901666666666E-3</v>
      </c>
      <c r="Q62" s="4">
        <f t="shared" si="6"/>
        <v>3.2255566666666668E-3</v>
      </c>
      <c r="R62" s="4">
        <f t="shared" si="6"/>
        <v>4.0916399999999997E-3</v>
      </c>
      <c r="S62" s="4">
        <f t="shared" si="6"/>
        <v>1.2620950000000002E-3</v>
      </c>
      <c r="T62" s="4">
        <f t="shared" si="6"/>
        <v>4.5757033333333336E-3</v>
      </c>
      <c r="U62" s="4">
        <f t="shared" si="6"/>
        <v>3.0676966666666663E-3</v>
      </c>
      <c r="V62" s="4">
        <f t="shared" si="6"/>
        <v>3.8911366666666666E-3</v>
      </c>
      <c r="W62" s="4">
        <f t="shared" si="6"/>
        <v>8.9674083333333345E-3</v>
      </c>
      <c r="X62" s="4">
        <f t="shared" si="6"/>
        <v>2.3385333333333336E-4</v>
      </c>
      <c r="Y62" s="4">
        <f t="shared" si="6"/>
        <v>6.8795383333333342E-3</v>
      </c>
      <c r="Z62" s="4">
        <f t="shared" si="6"/>
        <v>9.102258333333334E-4</v>
      </c>
      <c r="AA62" s="4">
        <f t="shared" si="6"/>
        <v>1.6165549999999998E-3</v>
      </c>
      <c r="AB62" s="4">
        <f t="shared" si="6"/>
        <v>2.0099416666666666E-3</v>
      </c>
      <c r="AC62" s="4">
        <f t="shared" si="6"/>
        <v>17.605555237426085</v>
      </c>
      <c r="AD62" s="4">
        <f t="shared" si="6"/>
        <v>1.9683778173168303</v>
      </c>
      <c r="AE62" s="4">
        <f t="shared" si="6"/>
        <v>0.62001950000000006</v>
      </c>
    </row>
    <row r="63" spans="1:31" x14ac:dyDescent="0.25">
      <c r="A63" s="4" t="s">
        <v>38</v>
      </c>
      <c r="B63" s="4">
        <f>12.149*B62</f>
        <v>1.1420122398578731</v>
      </c>
      <c r="C63" s="4">
        <f xml:space="preserve"> 27.866*C62</f>
        <v>12.673941604201222</v>
      </c>
      <c r="D63" s="4">
        <f xml:space="preserve"> 77.152*D62</f>
        <v>3.8789850903390689E-2</v>
      </c>
      <c r="E63" s="4">
        <f xml:space="preserve"> 4.4302*E62</f>
        <v>0.29865970633271155</v>
      </c>
      <c r="F63" s="4">
        <f xml:space="preserve"> 2.8833*F62</f>
        <v>2.5754233049206297E-2</v>
      </c>
      <c r="G63" s="4">
        <f xml:space="preserve"> 25.166*G62</f>
        <v>0.36082996255052252</v>
      </c>
      <c r="H63" s="4">
        <f xml:space="preserve"> 66.151*H62</f>
        <v>0.25601351949997925</v>
      </c>
      <c r="I63" s="4">
        <f xml:space="preserve"> 2.8646*I62</f>
        <v>4.8023772574431406E-3</v>
      </c>
      <c r="J63" s="4">
        <f xml:space="preserve"> 46.828*J62</f>
        <v>1.8072818141511597</v>
      </c>
      <c r="K63" s="4">
        <f xml:space="preserve"> 17.782*K62</f>
        <v>0.22556241460200169</v>
      </c>
      <c r="L63" s="4">
        <f xml:space="preserve"> 10.37*L62</f>
        <v>0.10069715823556211</v>
      </c>
      <c r="M63" s="4">
        <f xml:space="preserve"> 3.5935*M62</f>
        <v>5.5167122921760688E-2</v>
      </c>
      <c r="N63" s="4">
        <f xml:space="preserve"> 22.783*N62</f>
        <v>0.33003182762696159</v>
      </c>
      <c r="O63" s="4">
        <f>993.12*O62</f>
        <v>6.9143631232487524</v>
      </c>
      <c r="P63" s="4" t="s">
        <v>39</v>
      </c>
      <c r="Q63" s="4" t="s">
        <v>39</v>
      </c>
      <c r="R63" s="4" t="s">
        <v>39</v>
      </c>
      <c r="S63" s="4" t="s">
        <v>39</v>
      </c>
      <c r="T63" s="4">
        <f xml:space="preserve"> 1219.8*T62</f>
        <v>5.5814429260000002</v>
      </c>
      <c r="U63" s="4" t="s">
        <v>39</v>
      </c>
      <c r="V63" s="4">
        <f xml:space="preserve"> 1208.8*V62</f>
        <v>4.7036060026666666</v>
      </c>
      <c r="W63" s="4">
        <f>79948*W62</f>
        <v>716.92636143333345</v>
      </c>
      <c r="X63" s="4" t="s">
        <v>39</v>
      </c>
      <c r="Y63" s="4">
        <f xml:space="preserve"> 1196*Y62</f>
        <v>8.2279278466666685</v>
      </c>
      <c r="Z63" s="4" t="s">
        <v>39</v>
      </c>
      <c r="AA63" s="4" t="s">
        <v>39</v>
      </c>
      <c r="AB63" s="4">
        <f xml:space="preserve"> 672.63*AB62</f>
        <v>1.3519470632499999</v>
      </c>
      <c r="AC63" s="4">
        <f xml:space="preserve"> 2.1516*AC62</f>
        <v>37.880112648845966</v>
      </c>
      <c r="AD63" s="4">
        <f xml:space="preserve"> 2.4404*AD62</f>
        <v>4.8036292253799919</v>
      </c>
      <c r="AE63" s="4">
        <f xml:space="preserve"> 149.51*AE62</f>
        <v>92.699115445000004</v>
      </c>
    </row>
    <row r="65" spans="1:31" x14ac:dyDescent="0.25">
      <c r="A65" t="s">
        <v>77</v>
      </c>
      <c r="B65">
        <v>0.105431088722831</v>
      </c>
      <c r="C65">
        <v>0.39175618040693699</v>
      </c>
      <c r="D65">
        <v>5.3234688513842095E-4</v>
      </c>
      <c r="E65">
        <v>5.2521457807367798E-2</v>
      </c>
      <c r="F65">
        <v>9.3284907503342306E-3</v>
      </c>
      <c r="G65">
        <v>1.1532316651390701E-2</v>
      </c>
      <c r="H65">
        <v>3.9371861304268096E-3</v>
      </c>
      <c r="I65">
        <v>1.8478059291052601E-3</v>
      </c>
      <c r="J65">
        <v>3.0666094744800001E-2</v>
      </c>
      <c r="K65">
        <v>1.0033632665532E-2</v>
      </c>
      <c r="L65">
        <v>8.9598454333631207E-3</v>
      </c>
      <c r="M65">
        <v>1.47625397430248E-2</v>
      </c>
      <c r="N65">
        <v>1.45963851024797E-2</v>
      </c>
      <c r="O65">
        <v>4.9793498019673503E-3</v>
      </c>
      <c r="P65">
        <v>1.3839099999999999E-3</v>
      </c>
      <c r="Q65">
        <v>4.0902600000000001E-3</v>
      </c>
      <c r="R65">
        <v>5.0607999999999998E-3</v>
      </c>
      <c r="S65">
        <v>1.6473799999999999E-3</v>
      </c>
      <c r="T65">
        <v>5.3678600000000003E-3</v>
      </c>
      <c r="U65">
        <v>2.7592799999999998E-3</v>
      </c>
      <c r="V65">
        <v>6.2403099999999998E-3</v>
      </c>
      <c r="W65">
        <v>1.14544E-2</v>
      </c>
      <c r="X65">
        <v>4.17224E-4</v>
      </c>
      <c r="Y65">
        <v>1.0385699999999999E-2</v>
      </c>
      <c r="Z65">
        <v>1.0505E-3</v>
      </c>
      <c r="AA65">
        <v>2.2580399999999998E-3</v>
      </c>
      <c r="AC65">
        <v>22.703335819946901</v>
      </c>
      <c r="AD65">
        <v>2.7308080740977698</v>
      </c>
    </row>
    <row r="66" spans="1:31" x14ac:dyDescent="0.25">
      <c r="A66" t="s">
        <v>78</v>
      </c>
      <c r="B66">
        <v>0.11156813686259701</v>
      </c>
      <c r="C66">
        <v>0.394730021592823</v>
      </c>
      <c r="D66">
        <v>8.5029454008341302E-4</v>
      </c>
      <c r="E66">
        <v>5.2478465226749399E-2</v>
      </c>
      <c r="F66">
        <v>1.16974470610436E-2</v>
      </c>
      <c r="G66">
        <v>1.1791249189045399E-2</v>
      </c>
      <c r="H66">
        <v>3.8188782877689302E-3</v>
      </c>
      <c r="I66">
        <v>9.06321008766029E-4</v>
      </c>
      <c r="J66">
        <v>3.2177070325461597E-2</v>
      </c>
      <c r="K66">
        <v>1.0465773331507E-2</v>
      </c>
      <c r="L66">
        <v>9.7937349890318392E-3</v>
      </c>
      <c r="M66">
        <v>1.27337987290629E-2</v>
      </c>
      <c r="N66">
        <v>1.3030680676417401E-2</v>
      </c>
      <c r="O66">
        <v>6.6736372522379402E-3</v>
      </c>
      <c r="P66">
        <v>1.44428E-3</v>
      </c>
      <c r="Q66">
        <v>4.7944800000000003E-3</v>
      </c>
      <c r="R66">
        <v>5.8921199999999998E-3</v>
      </c>
      <c r="S66">
        <v>1.2675200000000001E-3</v>
      </c>
      <c r="T66">
        <v>6.1334299999999996E-3</v>
      </c>
      <c r="U66">
        <v>3.32008E-3</v>
      </c>
      <c r="V66">
        <v>5.3247099999999999E-3</v>
      </c>
      <c r="W66">
        <v>1.1405999999999999E-2</v>
      </c>
      <c r="X66">
        <v>3.0040900000000002E-4</v>
      </c>
      <c r="Y66">
        <v>7.0713599999999996E-3</v>
      </c>
      <c r="Z66">
        <v>9.7911299999999999E-4</v>
      </c>
      <c r="AA66">
        <v>1.64174E-3</v>
      </c>
      <c r="AB66">
        <v>1.6939699999999999E-3</v>
      </c>
      <c r="AC66">
        <v>18.088127632595199</v>
      </c>
      <c r="AD66">
        <v>2.1618326158283399</v>
      </c>
    </row>
    <row r="67" spans="1:31" x14ac:dyDescent="0.25">
      <c r="A67" t="s">
        <v>79</v>
      </c>
      <c r="B67">
        <v>0.11312516517023399</v>
      </c>
      <c r="C67">
        <v>0.45556856210715102</v>
      </c>
      <c r="D67">
        <v>9.5476879557672303E-4</v>
      </c>
      <c r="E67">
        <v>7.8282297541149196E-2</v>
      </c>
      <c r="F67">
        <v>1.20958678047027E-2</v>
      </c>
      <c r="G67">
        <v>6.8300331727859501E-2</v>
      </c>
      <c r="H67">
        <v>4.4140865560275801E-3</v>
      </c>
      <c r="I67">
        <v>2.0518982356305198E-3</v>
      </c>
      <c r="J67">
        <v>3.46374093696621E-2</v>
      </c>
      <c r="K67">
        <v>1.2391288916867501E-2</v>
      </c>
      <c r="L67">
        <v>9.7844835968317508E-3</v>
      </c>
      <c r="M67">
        <v>1.65130942048336E-2</v>
      </c>
      <c r="N67">
        <v>1.54918982503602E-2</v>
      </c>
      <c r="O67">
        <v>6.9796627261828901E-3</v>
      </c>
      <c r="P67">
        <v>1.41621E-3</v>
      </c>
      <c r="Q67">
        <v>5.0865499999999996E-3</v>
      </c>
      <c r="R67">
        <v>6.9344699999999999E-3</v>
      </c>
      <c r="S67">
        <v>1.9080799999999999E-3</v>
      </c>
      <c r="T67">
        <v>7.8605299999999993E-3</v>
      </c>
      <c r="U67">
        <v>4.5076600000000001E-3</v>
      </c>
      <c r="V67">
        <v>5.6945499999999996E-3</v>
      </c>
      <c r="W67">
        <v>1.30866E-2</v>
      </c>
      <c r="X67">
        <v>2.3248E-4</v>
      </c>
      <c r="Y67">
        <v>1.0204E-2</v>
      </c>
      <c r="Z67">
        <v>9.6071199999999996E-4</v>
      </c>
      <c r="AA67">
        <v>2.83293E-3</v>
      </c>
      <c r="AC67">
        <v>22.1899254128774</v>
      </c>
      <c r="AD67">
        <v>2.8341443616522199</v>
      </c>
      <c r="AE67">
        <v>0.84412399999999999</v>
      </c>
    </row>
    <row r="68" spans="1:31" x14ac:dyDescent="0.25">
      <c r="A68" t="s">
        <v>80</v>
      </c>
      <c r="B68">
        <v>9.6161925637247805E-2</v>
      </c>
      <c r="C68">
        <v>0.35007202403007598</v>
      </c>
      <c r="D68">
        <v>6.1812626413298305E-4</v>
      </c>
      <c r="E68">
        <v>4.9130158219647099E-2</v>
      </c>
      <c r="F68">
        <v>9.9951799794122994E-3</v>
      </c>
      <c r="G68">
        <v>3.9755732933551202E-3</v>
      </c>
      <c r="H68">
        <v>3.8251112994000902E-3</v>
      </c>
      <c r="I68">
        <v>1.3430217932827401E-3</v>
      </c>
      <c r="J68">
        <v>3.1657937169525398E-2</v>
      </c>
      <c r="K68">
        <v>9.3573651420482094E-3</v>
      </c>
      <c r="L68">
        <v>9.7560719587684308E-3</v>
      </c>
      <c r="M68">
        <v>1.2660195929791999E-2</v>
      </c>
      <c r="N68">
        <v>1.48298231666748E-2</v>
      </c>
      <c r="O68">
        <v>7.6437738309901903E-3</v>
      </c>
      <c r="P68">
        <v>1.5167900000000001E-3</v>
      </c>
      <c r="Q68">
        <v>4.6321699999999997E-3</v>
      </c>
      <c r="R68">
        <v>6.1173E-3</v>
      </c>
      <c r="S68">
        <v>1.6090500000000001E-3</v>
      </c>
      <c r="T68">
        <v>6.2891500000000003E-3</v>
      </c>
      <c r="U68">
        <v>4.5537599999999996E-3</v>
      </c>
      <c r="V68">
        <v>5.21106E-3</v>
      </c>
      <c r="W68">
        <v>1.17538E-2</v>
      </c>
      <c r="X68">
        <v>4.0038500000000001E-4</v>
      </c>
      <c r="Y68">
        <v>6.2525599999999999E-3</v>
      </c>
      <c r="Z68">
        <v>8.9347700000000005E-4</v>
      </c>
      <c r="AA68">
        <v>2.2024800000000001E-3</v>
      </c>
      <c r="AB68">
        <v>2.30474E-3</v>
      </c>
      <c r="AC68">
        <v>18.784928924661099</v>
      </c>
      <c r="AD68">
        <v>2.1562648862742702</v>
      </c>
      <c r="AE68">
        <v>0.93335299999999999</v>
      </c>
    </row>
    <row r="69" spans="1:31" x14ac:dyDescent="0.25">
      <c r="A69" t="s">
        <v>81</v>
      </c>
      <c r="B69">
        <v>9.5793003665814905E-2</v>
      </c>
      <c r="C69">
        <v>0.37224023978425103</v>
      </c>
      <c r="D69">
        <v>7.8288277808788497E-4</v>
      </c>
      <c r="E69">
        <v>5.8705526939029203E-2</v>
      </c>
      <c r="F69">
        <v>9.8354728590451801E-3</v>
      </c>
      <c r="G69">
        <v>7.18918709716571E-3</v>
      </c>
      <c r="H69">
        <v>4.3261916679946796E-3</v>
      </c>
      <c r="I69">
        <v>1.5548116246212301E-3</v>
      </c>
      <c r="J69">
        <v>3.1294621242842303E-2</v>
      </c>
      <c r="K69">
        <v>9.7992331508695504E-3</v>
      </c>
      <c r="L69">
        <v>9.8347278599722494E-3</v>
      </c>
      <c r="M69">
        <v>5.1355199657445602E-2</v>
      </c>
      <c r="N69">
        <v>1.3108172674413599E-2</v>
      </c>
      <c r="O69">
        <v>6.4354542672076399E-3</v>
      </c>
      <c r="P69">
        <v>1.4625300000000001E-3</v>
      </c>
      <c r="Q69">
        <v>4.6898799999999996E-3</v>
      </c>
      <c r="R69">
        <v>7.1069999999999996E-3</v>
      </c>
      <c r="S69">
        <v>1.80529E-3</v>
      </c>
      <c r="T69">
        <v>7.2095700000000002E-3</v>
      </c>
      <c r="U69">
        <v>5.4240900000000003E-3</v>
      </c>
      <c r="V69">
        <v>5.8775299999999997E-3</v>
      </c>
      <c r="W69">
        <v>1.1487000000000001E-2</v>
      </c>
      <c r="X69">
        <v>3.1465099999999999E-4</v>
      </c>
      <c r="Y69">
        <v>9.2148799999999999E-3</v>
      </c>
      <c r="Z69">
        <v>1.0049499999999999E-3</v>
      </c>
      <c r="AA69">
        <v>1.8694199999999999E-3</v>
      </c>
      <c r="AC69">
        <v>39.658644559629003</v>
      </c>
      <c r="AD69">
        <v>4.3566895035586004</v>
      </c>
      <c r="AE69">
        <v>0.96139699999999995</v>
      </c>
    </row>
    <row r="70" spans="1:31" x14ac:dyDescent="0.25">
      <c r="A70" t="s">
        <v>82</v>
      </c>
      <c r="B70">
        <v>9.6804092885776502E-2</v>
      </c>
      <c r="C70">
        <v>0.36122682541788897</v>
      </c>
      <c r="D70">
        <v>2.5277878136219998E-4</v>
      </c>
      <c r="E70">
        <v>5.76925641907471E-2</v>
      </c>
      <c r="F70">
        <v>1.0332781600497601E-2</v>
      </c>
      <c r="G70">
        <v>1.2767815675334301E-2</v>
      </c>
      <c r="H70">
        <v>3.7569921940973799E-3</v>
      </c>
      <c r="I70">
        <v>2.1916440942772002E-3</v>
      </c>
      <c r="J70">
        <v>2.94572226196518E-2</v>
      </c>
      <c r="K70">
        <v>9.4618344303497495E-3</v>
      </c>
      <c r="L70">
        <v>8.8423471816333893E-3</v>
      </c>
      <c r="M70">
        <v>3.5893814171748702E-2</v>
      </c>
      <c r="N70">
        <v>1.7142530669869399E-2</v>
      </c>
      <c r="O70">
        <v>6.9753068346569899E-3</v>
      </c>
      <c r="P70">
        <v>1.59542E-3</v>
      </c>
      <c r="Q70">
        <v>5.8142000000000003E-3</v>
      </c>
      <c r="R70">
        <v>6.8393799999999999E-3</v>
      </c>
      <c r="S70">
        <v>1.8613799999999999E-3</v>
      </c>
      <c r="T70">
        <v>7.3091099999999997E-3</v>
      </c>
      <c r="U70">
        <v>4.8495500000000002E-3</v>
      </c>
      <c r="V70">
        <v>6.5340800000000003E-3</v>
      </c>
      <c r="W70">
        <v>1.17783E-2</v>
      </c>
      <c r="X70">
        <v>4.38515E-4</v>
      </c>
      <c r="Y70">
        <v>9.7703900000000003E-3</v>
      </c>
      <c r="AA70">
        <v>2.1466800000000002E-3</v>
      </c>
      <c r="AB70">
        <v>2.0734299999999998E-3</v>
      </c>
      <c r="AC70">
        <v>28.2880520053818</v>
      </c>
      <c r="AD70">
        <v>3.0310951785668299</v>
      </c>
    </row>
    <row r="71" spans="1:31" x14ac:dyDescent="0.25">
      <c r="A71" s="4" t="s">
        <v>46</v>
      </c>
      <c r="B71" s="4">
        <f>AVERAGE(B65:B70)</f>
        <v>0.10314723549075021</v>
      </c>
      <c r="C71" s="4">
        <f t="shared" ref="C71:AE71" si="7">AVERAGE(C65:C70)</f>
        <v>0.38759897555652117</v>
      </c>
      <c r="D71" s="4">
        <f t="shared" si="7"/>
        <v>6.6519967406360409E-4</v>
      </c>
      <c r="E71" s="4">
        <f t="shared" si="7"/>
        <v>5.813507832078163E-2</v>
      </c>
      <c r="F71" s="4">
        <f t="shared" si="7"/>
        <v>1.0547540009172601E-2</v>
      </c>
      <c r="G71" s="4">
        <f t="shared" si="7"/>
        <v>1.9259412272358455E-2</v>
      </c>
      <c r="H71" s="4">
        <f t="shared" si="7"/>
        <v>4.0130743559525792E-3</v>
      </c>
      <c r="I71" s="4">
        <f t="shared" si="7"/>
        <v>1.64925044761383E-3</v>
      </c>
      <c r="J71" s="4">
        <f t="shared" si="7"/>
        <v>3.1648392578657196E-2</v>
      </c>
      <c r="K71" s="4">
        <f t="shared" si="7"/>
        <v>1.0251521272862335E-2</v>
      </c>
      <c r="L71" s="4">
        <f t="shared" si="7"/>
        <v>9.4952018366001294E-3</v>
      </c>
      <c r="M71" s="4">
        <f t="shared" si="7"/>
        <v>2.3986440405984601E-2</v>
      </c>
      <c r="N71" s="4">
        <f t="shared" si="7"/>
        <v>1.4699915090035849E-2</v>
      </c>
      <c r="O71" s="4">
        <f t="shared" si="7"/>
        <v>6.6145307855405002E-3</v>
      </c>
      <c r="P71" s="4">
        <f t="shared" si="7"/>
        <v>1.4698566666666666E-3</v>
      </c>
      <c r="Q71" s="4">
        <f t="shared" si="7"/>
        <v>4.8512566666666672E-3</v>
      </c>
      <c r="R71" s="4">
        <f t="shared" si="7"/>
        <v>6.325178333333333E-3</v>
      </c>
      <c r="S71" s="4">
        <f t="shared" si="7"/>
        <v>1.6831166666666664E-3</v>
      </c>
      <c r="T71" s="4">
        <f t="shared" si="7"/>
        <v>6.6949416666666666E-3</v>
      </c>
      <c r="U71" s="4">
        <f t="shared" si="7"/>
        <v>4.2357366666666667E-3</v>
      </c>
      <c r="V71" s="4">
        <f t="shared" si="7"/>
        <v>5.8137066666666655E-3</v>
      </c>
      <c r="W71" s="4">
        <f t="shared" si="7"/>
        <v>1.1827683333333333E-2</v>
      </c>
      <c r="X71" s="4">
        <f t="shared" si="7"/>
        <v>3.5061066666666665E-4</v>
      </c>
      <c r="Y71" s="4">
        <f t="shared" si="7"/>
        <v>8.8164816666666673E-3</v>
      </c>
      <c r="Z71" s="4">
        <f t="shared" si="7"/>
        <v>9.7775040000000002E-4</v>
      </c>
      <c r="AA71" s="4">
        <f t="shared" si="7"/>
        <v>2.1585483333333333E-3</v>
      </c>
      <c r="AB71" s="4">
        <f t="shared" si="7"/>
        <v>2.0240466666666666E-3</v>
      </c>
      <c r="AC71" s="4">
        <f t="shared" si="7"/>
        <v>24.952169059181898</v>
      </c>
      <c r="AD71" s="4">
        <f t="shared" si="7"/>
        <v>2.8784724366630048</v>
      </c>
      <c r="AE71" s="4">
        <f t="shared" si="7"/>
        <v>0.91295800000000005</v>
      </c>
    </row>
    <row r="72" spans="1:31" x14ac:dyDescent="0.25">
      <c r="A72" s="4" t="s">
        <v>38</v>
      </c>
      <c r="B72" s="4">
        <f>12.149*B71</f>
        <v>1.2531357639771241</v>
      </c>
      <c r="C72" s="4">
        <f xml:space="preserve"> 27.866*C71</f>
        <v>10.800833052858019</v>
      </c>
      <c r="D72" s="4">
        <f xml:space="preserve"> 77.152*D71</f>
        <v>5.1321485253355184E-2</v>
      </c>
      <c r="E72" s="4">
        <f xml:space="preserve"> 4.4302*E71</f>
        <v>0.25755002397672677</v>
      </c>
      <c r="F72" s="4">
        <f xml:space="preserve"> 2.8833*F71</f>
        <v>3.0411722108447364E-2</v>
      </c>
      <c r="G72" s="4">
        <f xml:space="preserve"> 25.166*G71</f>
        <v>0.48468236924617292</v>
      </c>
      <c r="H72" s="4">
        <f xml:space="preserve"> 66.151*H71</f>
        <v>0.26546888172061905</v>
      </c>
      <c r="I72" s="4">
        <f xml:space="preserve"> 2.8646*I71</f>
        <v>4.724442832234577E-3</v>
      </c>
      <c r="J72" s="4">
        <f xml:space="preserve"> 46.828*J71</f>
        <v>1.4820309276733592</v>
      </c>
      <c r="K72" s="4">
        <f xml:space="preserve"> 17.782*K71</f>
        <v>0.18229255127403804</v>
      </c>
      <c r="L72" s="4">
        <f xml:space="preserve"> 10.37*L71</f>
        <v>9.8465243045543341E-2</v>
      </c>
      <c r="M72" s="4">
        <f xml:space="preserve"> 3.5935*M71</f>
        <v>8.6195273598905664E-2</v>
      </c>
      <c r="N72" s="4">
        <f xml:space="preserve"> 22.783*N71</f>
        <v>0.33490816549628677</v>
      </c>
      <c r="O72" s="4">
        <f>993.12*O71</f>
        <v>6.5690228137359821</v>
      </c>
      <c r="P72" s="4" t="s">
        <v>39</v>
      </c>
      <c r="Q72" s="4" t="s">
        <v>39</v>
      </c>
      <c r="R72" s="4" t="s">
        <v>39</v>
      </c>
      <c r="S72" s="4" t="s">
        <v>39</v>
      </c>
      <c r="T72" s="4">
        <f xml:space="preserve"> 1219.8*T71</f>
        <v>8.1664898449999992</v>
      </c>
      <c r="U72" s="4" t="s">
        <v>39</v>
      </c>
      <c r="V72" s="4">
        <f xml:space="preserve"> 1208.8*V71</f>
        <v>7.0276086186666653</v>
      </c>
      <c r="W72" s="4">
        <f>79948*W71</f>
        <v>945.59962713333334</v>
      </c>
      <c r="X72" s="4" t="s">
        <v>39</v>
      </c>
      <c r="Y72" s="4">
        <f xml:space="preserve"> 1196*Y71</f>
        <v>10.544512073333333</v>
      </c>
      <c r="Z72" s="4" t="s">
        <v>39</v>
      </c>
      <c r="AA72" s="4" t="s">
        <v>39</v>
      </c>
      <c r="AB72" s="4">
        <f xml:space="preserve"> 672.63*AB71</f>
        <v>1.3614345094</v>
      </c>
      <c r="AC72" s="4">
        <f xml:space="preserve"> 2.1516*AC71</f>
        <v>53.687086947735779</v>
      </c>
      <c r="AD72" s="4">
        <f xml:space="preserve"> 2.4404*AD71</f>
        <v>7.024624134432397</v>
      </c>
      <c r="AE72" s="4">
        <f xml:space="preserve"> 149.51*AE71</f>
        <v>136.49635058000001</v>
      </c>
    </row>
    <row r="74" spans="1:31" x14ac:dyDescent="0.25">
      <c r="A74" t="s">
        <v>83</v>
      </c>
      <c r="B74">
        <v>0.15300530680011401</v>
      </c>
      <c r="C74">
        <v>0.52815782584547399</v>
      </c>
      <c r="D74">
        <v>8.3943498610042496E-4</v>
      </c>
      <c r="E74">
        <v>6.2937383580479705E-2</v>
      </c>
      <c r="F74">
        <v>1.2061129344363E-2</v>
      </c>
      <c r="G74">
        <v>7.3140755014230504E-3</v>
      </c>
      <c r="H74">
        <v>4.4549087350456802E-3</v>
      </c>
      <c r="I74">
        <v>1.3832031800266799E-3</v>
      </c>
      <c r="J74">
        <v>4.1005494370604703E-2</v>
      </c>
      <c r="K74">
        <v>1.31780510059185E-2</v>
      </c>
      <c r="L74">
        <v>1.06219404570938E-2</v>
      </c>
      <c r="M74">
        <v>1.4706212722288999E-2</v>
      </c>
      <c r="N74">
        <v>1.3836780248469601E-2</v>
      </c>
      <c r="O74">
        <v>5.6489455162319901E-3</v>
      </c>
      <c r="P74">
        <v>1.0585900000000001E-3</v>
      </c>
      <c r="Q74">
        <v>3.64423E-3</v>
      </c>
      <c r="R74">
        <v>4.3482199999999999E-3</v>
      </c>
      <c r="S74">
        <v>1.3676700000000001E-3</v>
      </c>
      <c r="T74">
        <v>4.4092999999999997E-3</v>
      </c>
      <c r="U74">
        <v>2.7241600000000002E-3</v>
      </c>
      <c r="V74">
        <v>4.4527899999999999E-3</v>
      </c>
      <c r="W74">
        <v>9.50259E-3</v>
      </c>
      <c r="X74">
        <v>3.4582500000000002E-4</v>
      </c>
      <c r="Y74">
        <v>6.8453899999999998E-3</v>
      </c>
      <c r="Z74">
        <v>1.1447199999999999E-3</v>
      </c>
      <c r="AA74">
        <v>2.1474599999999999E-3</v>
      </c>
      <c r="AC74">
        <v>24.573414085888601</v>
      </c>
      <c r="AD74">
        <v>3.5052814811385899</v>
      </c>
      <c r="AE74">
        <v>0.87093900000000002</v>
      </c>
    </row>
    <row r="75" spans="1:31" x14ac:dyDescent="0.25">
      <c r="A75" t="s">
        <v>84</v>
      </c>
      <c r="B75">
        <v>0.18257137565857701</v>
      </c>
      <c r="C75">
        <v>0.59273406212549895</v>
      </c>
      <c r="D75">
        <v>1.08119653181559E-3</v>
      </c>
      <c r="E75">
        <v>7.8731028773613307E-2</v>
      </c>
      <c r="F75">
        <v>1.26791983668685E-2</v>
      </c>
      <c r="G75">
        <v>4.8372337629476398E-3</v>
      </c>
      <c r="H75">
        <v>5.2277624627408599E-3</v>
      </c>
      <c r="I75">
        <v>1.07770521005903E-3</v>
      </c>
      <c r="J75">
        <v>4.5251619366509503E-2</v>
      </c>
      <c r="K75">
        <v>1.4676390275788299E-2</v>
      </c>
      <c r="L75">
        <v>1.0318901119005301E-2</v>
      </c>
      <c r="M75">
        <v>1.4658715846667E-2</v>
      </c>
      <c r="N75">
        <v>1.4248894183821401E-2</v>
      </c>
      <c r="O75">
        <v>6.9937732575288602E-3</v>
      </c>
      <c r="P75">
        <v>1.3664E-3</v>
      </c>
      <c r="Q75">
        <v>4.0175899999999997E-3</v>
      </c>
      <c r="R75">
        <v>4.7299899999999999E-3</v>
      </c>
      <c r="S75">
        <v>1.6417599999999999E-3</v>
      </c>
      <c r="T75">
        <v>5.6638499999999998E-3</v>
      </c>
      <c r="U75">
        <v>3.8811900000000001E-3</v>
      </c>
      <c r="V75">
        <v>5.3234199999999997E-3</v>
      </c>
      <c r="W75">
        <v>1.14907E-2</v>
      </c>
      <c r="X75">
        <v>1.8500400000000001E-4</v>
      </c>
      <c r="Y75">
        <v>6.3240600000000003E-3</v>
      </c>
      <c r="Z75">
        <v>9.2508900000000003E-4</v>
      </c>
      <c r="AA75">
        <v>1.7937300000000001E-3</v>
      </c>
      <c r="AB75">
        <v>2.9042999999999999E-3</v>
      </c>
      <c r="AC75">
        <v>32.3070278000204</v>
      </c>
      <c r="AD75">
        <v>3.7483893519792599</v>
      </c>
      <c r="AE75">
        <v>0.85788799999999998</v>
      </c>
    </row>
    <row r="76" spans="1:31" x14ac:dyDescent="0.25">
      <c r="A76" t="s">
        <v>85</v>
      </c>
      <c r="B76">
        <v>0.14630071537866199</v>
      </c>
      <c r="C76">
        <v>0.49798480839151799</v>
      </c>
      <c r="D76">
        <v>1.00130776182266E-3</v>
      </c>
      <c r="E76">
        <v>7.1050479872112104E-2</v>
      </c>
      <c r="F76">
        <v>1.3739911047086099E-2</v>
      </c>
      <c r="G76">
        <v>7.4741857887164597E-3</v>
      </c>
      <c r="H76">
        <v>5.1279371366388703E-3</v>
      </c>
      <c r="I76">
        <v>2.4340411568694298E-3</v>
      </c>
      <c r="J76">
        <v>4.0859140731998603E-2</v>
      </c>
      <c r="K76">
        <v>1.4288703591769701E-2</v>
      </c>
      <c r="L76">
        <v>1.14911696687377E-2</v>
      </c>
      <c r="M76">
        <v>1.7620173578378098E-2</v>
      </c>
      <c r="N76">
        <v>1.53076933725099E-2</v>
      </c>
      <c r="O76">
        <v>7.1834844667530403E-3</v>
      </c>
      <c r="P76">
        <v>1.41613E-3</v>
      </c>
      <c r="Q76">
        <v>4.2611799999999998E-3</v>
      </c>
      <c r="R76">
        <v>6.0525800000000001E-3</v>
      </c>
      <c r="S76">
        <v>1.6023700000000001E-3</v>
      </c>
      <c r="T76">
        <v>6.2639200000000001E-3</v>
      </c>
      <c r="U76">
        <v>4.5167699999999998E-3</v>
      </c>
      <c r="V76">
        <v>5.0629500000000001E-3</v>
      </c>
      <c r="W76">
        <v>1.1013200000000001E-2</v>
      </c>
      <c r="X76">
        <v>3.8168399999999997E-4</v>
      </c>
      <c r="Y76">
        <v>3.8991500000000001E-3</v>
      </c>
      <c r="Z76">
        <v>1.01337E-3</v>
      </c>
      <c r="AA76">
        <v>1.6436300000000001E-3</v>
      </c>
      <c r="AB76">
        <v>2.4638199999999998E-3</v>
      </c>
      <c r="AC76">
        <v>28.413634412401301</v>
      </c>
      <c r="AD76">
        <v>3.3352968204644302</v>
      </c>
      <c r="AE76">
        <v>0.81142599999999998</v>
      </c>
    </row>
    <row r="77" spans="1:31" x14ac:dyDescent="0.25">
      <c r="A77" t="s">
        <v>86</v>
      </c>
      <c r="B77">
        <v>0.128331066277767</v>
      </c>
      <c r="C77">
        <v>0.42441567761666499</v>
      </c>
      <c r="D77">
        <v>1.1120659735279501E-3</v>
      </c>
      <c r="E77">
        <v>5.4282584793654498E-2</v>
      </c>
      <c r="F77">
        <v>1.02711089886323E-2</v>
      </c>
      <c r="G77">
        <v>3.34562837576673E-3</v>
      </c>
      <c r="H77">
        <v>3.5634630235137198E-3</v>
      </c>
      <c r="I77">
        <v>1.2199892202370501E-3</v>
      </c>
      <c r="J77">
        <v>3.3966094567004099E-2</v>
      </c>
      <c r="K77">
        <v>1.0749993736486101E-2</v>
      </c>
      <c r="L77">
        <v>9.8343955030069704E-3</v>
      </c>
      <c r="M77">
        <v>1.5746574730809398E-2</v>
      </c>
      <c r="N77">
        <v>1.54038994365396E-2</v>
      </c>
      <c r="O77">
        <v>5.1732775731325297E-3</v>
      </c>
      <c r="P77">
        <v>1.4885600000000001E-3</v>
      </c>
      <c r="Q77">
        <v>4.6443099999999996E-3</v>
      </c>
      <c r="R77">
        <v>6.1404500000000004E-3</v>
      </c>
      <c r="S77">
        <v>1.5523799999999999E-3</v>
      </c>
      <c r="T77">
        <v>5.7990000000000003E-3</v>
      </c>
      <c r="U77">
        <v>2.99124E-3</v>
      </c>
      <c r="V77">
        <v>5.2187199999999996E-3</v>
      </c>
      <c r="W77">
        <v>1.07145E-2</v>
      </c>
      <c r="X77">
        <v>1.78123E-4</v>
      </c>
      <c r="Y77">
        <v>4.7361299999999999E-3</v>
      </c>
      <c r="Z77">
        <v>9.6915399999999996E-4</v>
      </c>
      <c r="AA77">
        <v>1.46294E-3</v>
      </c>
      <c r="AB77">
        <v>2.3402100000000001E-3</v>
      </c>
      <c r="AC77">
        <v>25.390183878690902</v>
      </c>
      <c r="AD77">
        <v>3.2798179149236</v>
      </c>
      <c r="AE77">
        <v>0.85758000000000001</v>
      </c>
    </row>
    <row r="78" spans="1:31" x14ac:dyDescent="0.25">
      <c r="A78" t="s">
        <v>87</v>
      </c>
      <c r="B78">
        <v>0.14845718876321001</v>
      </c>
      <c r="C78">
        <v>0.48356326934750798</v>
      </c>
      <c r="D78">
        <v>1.1253807071396199E-3</v>
      </c>
      <c r="E78">
        <v>6.5917126047561794E-2</v>
      </c>
      <c r="F78">
        <v>1.36458385990705E-2</v>
      </c>
      <c r="G78">
        <v>9.1477942879482996E-3</v>
      </c>
      <c r="H78">
        <v>3.8241642885085201E-3</v>
      </c>
      <c r="I78">
        <v>1.8018262047888099E-3</v>
      </c>
      <c r="J78">
        <v>3.5443404474720198E-2</v>
      </c>
      <c r="K78">
        <v>1.41717166708181E-2</v>
      </c>
      <c r="L78">
        <v>1.0919983052050599E-2</v>
      </c>
      <c r="M78">
        <v>2.2668290249425401E-2</v>
      </c>
      <c r="N78">
        <v>1.51227887550619E-2</v>
      </c>
      <c r="O78">
        <v>6.3879547050618903E-3</v>
      </c>
      <c r="P78">
        <v>1.51884E-3</v>
      </c>
      <c r="Q78">
        <v>4.8260500000000001E-3</v>
      </c>
      <c r="R78">
        <v>6.3388200000000002E-3</v>
      </c>
      <c r="S78">
        <v>1.6343799999999999E-3</v>
      </c>
      <c r="T78">
        <v>5.2709100000000002E-3</v>
      </c>
      <c r="U78">
        <v>4.6493100000000002E-3</v>
      </c>
      <c r="V78">
        <v>4.1915399999999997E-3</v>
      </c>
      <c r="W78">
        <v>1.1557599999999999E-2</v>
      </c>
      <c r="X78">
        <v>3.5753299999999999E-4</v>
      </c>
      <c r="Y78">
        <v>4.3613100000000002E-3</v>
      </c>
      <c r="AA78">
        <v>1.5396100000000001E-3</v>
      </c>
      <c r="AC78">
        <v>22.890749561260598</v>
      </c>
      <c r="AD78">
        <v>2.8592781667933802</v>
      </c>
      <c r="AE78">
        <v>0.79852800000000002</v>
      </c>
    </row>
    <row r="79" spans="1:31" x14ac:dyDescent="0.25">
      <c r="A79" t="s">
        <v>88</v>
      </c>
      <c r="B79">
        <v>0.1564631674169</v>
      </c>
      <c r="C79">
        <v>0.50008933868566197</v>
      </c>
      <c r="D79">
        <v>4.8712370688384199E-4</v>
      </c>
      <c r="E79">
        <v>5.7456265803329402E-2</v>
      </c>
      <c r="F79">
        <v>1.29295159250707E-2</v>
      </c>
      <c r="G79">
        <v>6.9513350466424697E-3</v>
      </c>
      <c r="H79">
        <v>4.6160802201955804E-3</v>
      </c>
      <c r="I79">
        <v>2.0782257054142001E-3</v>
      </c>
      <c r="J79">
        <v>4.04401523594137E-2</v>
      </c>
      <c r="K79">
        <v>1.3511654605154201E-2</v>
      </c>
      <c r="L79">
        <v>1.07403159368663E-2</v>
      </c>
      <c r="M79">
        <v>1.7396757360326101E-2</v>
      </c>
      <c r="N79">
        <v>1.33084644721884E-2</v>
      </c>
      <c r="O79">
        <v>7.6884093331547098E-3</v>
      </c>
      <c r="P79">
        <v>1.2067600000000001E-3</v>
      </c>
      <c r="Q79">
        <v>4.0240600000000003E-3</v>
      </c>
      <c r="R79">
        <v>4.3486999999999996E-3</v>
      </c>
      <c r="S79">
        <v>1.5608799999999999E-3</v>
      </c>
      <c r="T79">
        <v>4.0590699999999997E-3</v>
      </c>
      <c r="U79">
        <v>3.5401400000000002E-3</v>
      </c>
      <c r="V79">
        <v>4.0223799999999999E-3</v>
      </c>
      <c r="W79">
        <v>1.0225100000000001E-2</v>
      </c>
      <c r="X79">
        <v>3.1307999999999998E-4</v>
      </c>
      <c r="Y79">
        <v>4.8476500000000002E-3</v>
      </c>
      <c r="Z79">
        <v>1.0425899999999999E-3</v>
      </c>
      <c r="AA79">
        <v>1.56303E-3</v>
      </c>
      <c r="AB79">
        <v>2.4230800000000002E-3</v>
      </c>
      <c r="AC79">
        <v>27.854153422653301</v>
      </c>
      <c r="AD79">
        <v>3.6073066544291201</v>
      </c>
      <c r="AE79">
        <v>0.82257599999999997</v>
      </c>
    </row>
    <row r="80" spans="1:31" x14ac:dyDescent="0.25">
      <c r="A80" s="4" t="s">
        <v>46</v>
      </c>
      <c r="B80" s="4">
        <f>AVERAGE(B74:B79)</f>
        <v>0.15252147004920499</v>
      </c>
      <c r="C80" s="4">
        <f t="shared" ref="C80:AE80" si="8">AVERAGE(C74:C79)</f>
        <v>0.50449083033538766</v>
      </c>
      <c r="D80" s="4">
        <f t="shared" si="8"/>
        <v>9.4108494454834787E-4</v>
      </c>
      <c r="E80" s="4">
        <f t="shared" si="8"/>
        <v>6.5062478145125127E-2</v>
      </c>
      <c r="F80" s="4">
        <f t="shared" si="8"/>
        <v>1.2554450378515184E-2</v>
      </c>
      <c r="G80" s="4">
        <f t="shared" si="8"/>
        <v>6.5117087939074421E-3</v>
      </c>
      <c r="H80" s="4">
        <f t="shared" si="8"/>
        <v>4.4690526444405377E-3</v>
      </c>
      <c r="I80" s="4">
        <f t="shared" si="8"/>
        <v>1.6658317795658669E-3</v>
      </c>
      <c r="J80" s="4">
        <f t="shared" si="8"/>
        <v>3.9494317645041799E-2</v>
      </c>
      <c r="K80" s="4">
        <f t="shared" si="8"/>
        <v>1.3429418314322483E-2</v>
      </c>
      <c r="L80" s="4">
        <f t="shared" si="8"/>
        <v>1.065445095612678E-2</v>
      </c>
      <c r="M80" s="4">
        <f t="shared" si="8"/>
        <v>1.7132787414649166E-2</v>
      </c>
      <c r="N80" s="4">
        <f t="shared" si="8"/>
        <v>1.4538086744765135E-2</v>
      </c>
      <c r="O80" s="4">
        <f t="shared" si="8"/>
        <v>6.5126408086438369E-3</v>
      </c>
      <c r="P80" s="4">
        <f t="shared" si="8"/>
        <v>1.3425466666666665E-3</v>
      </c>
      <c r="Q80" s="4">
        <f t="shared" si="8"/>
        <v>4.2362366666666663E-3</v>
      </c>
      <c r="R80" s="4">
        <f t="shared" si="8"/>
        <v>5.326459999999999E-3</v>
      </c>
      <c r="S80" s="4">
        <f t="shared" si="8"/>
        <v>1.5599066666666668E-3</v>
      </c>
      <c r="T80" s="4">
        <f t="shared" si="8"/>
        <v>5.2443416666666668E-3</v>
      </c>
      <c r="U80" s="4">
        <f t="shared" si="8"/>
        <v>3.7171349999999999E-3</v>
      </c>
      <c r="V80" s="4">
        <f t="shared" si="8"/>
        <v>4.7119666666666669E-3</v>
      </c>
      <c r="W80" s="4">
        <f t="shared" si="8"/>
        <v>1.0750615E-2</v>
      </c>
      <c r="X80" s="4">
        <f t="shared" si="8"/>
        <v>2.9354149999999998E-4</v>
      </c>
      <c r="Y80" s="4">
        <f t="shared" si="8"/>
        <v>5.1689483333333336E-3</v>
      </c>
      <c r="Z80" s="4">
        <f t="shared" si="8"/>
        <v>1.0189845999999999E-3</v>
      </c>
      <c r="AA80" s="4">
        <f t="shared" si="8"/>
        <v>1.6917333333333333E-3</v>
      </c>
      <c r="AB80" s="4">
        <f t="shared" si="8"/>
        <v>2.5328525000000001E-3</v>
      </c>
      <c r="AC80" s="4">
        <f t="shared" si="8"/>
        <v>26.904860526819181</v>
      </c>
      <c r="AD80" s="4">
        <f t="shared" si="8"/>
        <v>3.3892283982880631</v>
      </c>
      <c r="AE80" s="4">
        <f t="shared" si="8"/>
        <v>0.83648949999999989</v>
      </c>
    </row>
    <row r="81" spans="1:31" x14ac:dyDescent="0.25">
      <c r="A81" s="4" t="s">
        <v>38</v>
      </c>
      <c r="B81" s="4">
        <f>12.149*B80</f>
        <v>1.8529833396277913</v>
      </c>
      <c r="C81" s="4">
        <f xml:space="preserve"> 27.866*C80</f>
        <v>14.058141478125913</v>
      </c>
      <c r="D81" s="4">
        <f xml:space="preserve"> 77.152*D80</f>
        <v>7.2606585641794133E-2</v>
      </c>
      <c r="E81" s="4">
        <f xml:space="preserve"> 4.4302*E80</f>
        <v>0.28823979067853334</v>
      </c>
      <c r="F81" s="4">
        <f xml:space="preserve"> 2.8833*F80</f>
        <v>3.6198246776372831E-2</v>
      </c>
      <c r="G81" s="4">
        <f xml:space="preserve"> 25.166*G80</f>
        <v>0.1638736635074747</v>
      </c>
      <c r="H81" s="4">
        <f xml:space="preserve"> 66.151*H80</f>
        <v>0.29563230148238601</v>
      </c>
      <c r="I81" s="4">
        <f xml:space="preserve"> 2.8646*I80</f>
        <v>4.7719417157443822E-3</v>
      </c>
      <c r="J81" s="4">
        <f xml:space="preserve"> 46.828*J80</f>
        <v>1.8494399066820175</v>
      </c>
      <c r="K81" s="4">
        <f xml:space="preserve"> 17.782*K80</f>
        <v>0.2388019164652824</v>
      </c>
      <c r="L81" s="4">
        <f xml:space="preserve"> 10.37*L80</f>
        <v>0.11048665641503469</v>
      </c>
      <c r="M81" s="4">
        <f xml:space="preserve"> 3.5935*M80</f>
        <v>6.1566671574541779E-2</v>
      </c>
      <c r="N81" s="4">
        <f xml:space="preserve"> 22.783*N80</f>
        <v>0.3312212303059841</v>
      </c>
      <c r="O81" s="4">
        <f>993.12*O80</f>
        <v>6.4678338398803676</v>
      </c>
      <c r="P81" s="4" t="s">
        <v>39</v>
      </c>
      <c r="Q81" s="4" t="s">
        <v>39</v>
      </c>
      <c r="R81" s="4" t="s">
        <v>39</v>
      </c>
      <c r="S81" s="4" t="s">
        <v>39</v>
      </c>
      <c r="T81" s="4">
        <f xml:space="preserve"> 1219.8*T80</f>
        <v>6.3970479649999996</v>
      </c>
      <c r="U81" s="4" t="s">
        <v>39</v>
      </c>
      <c r="V81" s="4">
        <f xml:space="preserve"> 1208.8*V80</f>
        <v>5.6958253066666664</v>
      </c>
      <c r="W81" s="4">
        <f>79948*W80</f>
        <v>859.49016801999994</v>
      </c>
      <c r="X81" s="4" t="s">
        <v>39</v>
      </c>
      <c r="Y81" s="4">
        <f xml:space="preserve"> 1196*Y80</f>
        <v>6.1820622066666671</v>
      </c>
      <c r="Z81" s="4" t="s">
        <v>39</v>
      </c>
      <c r="AA81" s="4" t="s">
        <v>39</v>
      </c>
      <c r="AB81" s="4">
        <f xml:space="preserve"> 672.63*AB80</f>
        <v>1.7036725770750001</v>
      </c>
      <c r="AC81" s="4">
        <f xml:space="preserve"> 2.1516*AC80</f>
        <v>57.888497909504153</v>
      </c>
      <c r="AD81" s="4">
        <f xml:space="preserve"> 2.4404*AD80</f>
        <v>8.2710729831821883</v>
      </c>
      <c r="AE81" s="4">
        <f xml:space="preserve"> 149.51*AE80</f>
        <v>125.06354514499998</v>
      </c>
    </row>
    <row r="83" spans="1:31" x14ac:dyDescent="0.25">
      <c r="A83" t="s">
        <v>89</v>
      </c>
      <c r="B83">
        <v>8.7331834698688396E-2</v>
      </c>
      <c r="C83">
        <v>0.40443724382848401</v>
      </c>
      <c r="D83">
        <v>3.9416385531570102E-4</v>
      </c>
      <c r="E83">
        <v>6.7211186569675799E-2</v>
      </c>
      <c r="F83">
        <v>1.0737867866304001E-2</v>
      </c>
      <c r="G83">
        <v>0.15816534820415301</v>
      </c>
      <c r="H83">
        <v>3.5017175428943099E-3</v>
      </c>
      <c r="I83">
        <v>1.79272399893639E-3</v>
      </c>
      <c r="J83">
        <v>3.4244036964063598E-2</v>
      </c>
      <c r="K83">
        <v>1.1530672731016999E-2</v>
      </c>
      <c r="L83">
        <v>9.8562408234043608E-3</v>
      </c>
      <c r="M83">
        <v>1.8039570921471501E-2</v>
      </c>
      <c r="N83">
        <v>1.4003603246856001E-2</v>
      </c>
      <c r="O83">
        <v>7.8709444826843104E-3</v>
      </c>
      <c r="P83">
        <v>1.4074300000000001E-3</v>
      </c>
      <c r="Q83">
        <v>4.8010400000000003E-3</v>
      </c>
      <c r="R83">
        <v>5.6840700000000003E-3</v>
      </c>
      <c r="S83">
        <v>1.50756E-3</v>
      </c>
      <c r="T83">
        <v>6.5054300000000004E-3</v>
      </c>
      <c r="U83">
        <v>5.25327E-3</v>
      </c>
      <c r="V83">
        <v>4.1414599999999996E-3</v>
      </c>
      <c r="W83">
        <v>1.11231E-2</v>
      </c>
      <c r="X83">
        <v>2.29776E-4</v>
      </c>
      <c r="Y83">
        <v>6.4411199999999998E-3</v>
      </c>
      <c r="Z83">
        <v>1.0226E-3</v>
      </c>
      <c r="AA83">
        <v>1.8432100000000001E-3</v>
      </c>
      <c r="AB83">
        <v>1.6789999999999999E-3</v>
      </c>
      <c r="AC83">
        <v>18.472188370861399</v>
      </c>
      <c r="AD83">
        <v>1.7316383139537399</v>
      </c>
      <c r="AE83">
        <v>0.702457</v>
      </c>
    </row>
    <row r="84" spans="1:31" x14ac:dyDescent="0.25">
      <c r="A84" t="s">
        <v>90</v>
      </c>
      <c r="B84">
        <v>8.0731520855220298E-2</v>
      </c>
      <c r="C84">
        <v>0.38686220259077803</v>
      </c>
      <c r="D84">
        <v>3.9692489071654002E-4</v>
      </c>
      <c r="E84">
        <v>6.2405251922435297E-2</v>
      </c>
      <c r="F84">
        <v>5.1791505242744697E-3</v>
      </c>
      <c r="G84">
        <v>1.2470781995020301E-2</v>
      </c>
      <c r="H84">
        <v>3.7339729168307501E-3</v>
      </c>
      <c r="I84">
        <v>1.9980356445719401E-3</v>
      </c>
      <c r="J84">
        <v>3.6786391042306001E-2</v>
      </c>
      <c r="K84">
        <v>1.14158100671157E-2</v>
      </c>
      <c r="L84">
        <v>8.8764037519130697E-3</v>
      </c>
      <c r="M84">
        <v>1.37752559660066E-2</v>
      </c>
      <c r="N84">
        <v>1.49624314839464E-2</v>
      </c>
      <c r="O84">
        <v>7.6272425681786398E-3</v>
      </c>
      <c r="P84">
        <v>1.35446E-3</v>
      </c>
      <c r="Q84">
        <v>3.6066499999999999E-3</v>
      </c>
      <c r="R84">
        <v>5.4551900000000004E-3</v>
      </c>
      <c r="S84">
        <v>1.4435299999999999E-3</v>
      </c>
      <c r="T84">
        <v>5.8024900000000004E-3</v>
      </c>
      <c r="U84">
        <v>4.0256099999999998E-3</v>
      </c>
      <c r="V84">
        <v>5.1431599999999999E-3</v>
      </c>
      <c r="W84">
        <v>9.1924699999999995E-3</v>
      </c>
      <c r="X84">
        <v>3.8541500000000001E-4</v>
      </c>
      <c r="Y84">
        <v>1.00391E-2</v>
      </c>
      <c r="Z84">
        <v>1.1106200000000001E-3</v>
      </c>
      <c r="AA84">
        <v>2.1834200000000002E-3</v>
      </c>
      <c r="AB84">
        <v>2.9102799999999999E-3</v>
      </c>
      <c r="AC84">
        <v>23.411869433969699</v>
      </c>
      <c r="AD84">
        <v>2.2983161876490699</v>
      </c>
      <c r="AE84">
        <v>0.80116100000000001</v>
      </c>
    </row>
    <row r="85" spans="1:31" x14ac:dyDescent="0.25">
      <c r="A85" t="s">
        <v>91</v>
      </c>
      <c r="B85">
        <v>8.12094191120942E-2</v>
      </c>
      <c r="C85">
        <v>0.39023875023195898</v>
      </c>
      <c r="D85">
        <v>5.7185058036070204E-4</v>
      </c>
      <c r="E85">
        <v>6.7957357041794106E-2</v>
      </c>
      <c r="F85">
        <v>8.5377800064335204E-3</v>
      </c>
      <c r="G85">
        <v>0.192062768886192</v>
      </c>
      <c r="H85">
        <v>4.0774632142983299E-3</v>
      </c>
      <c r="I85">
        <v>2.7356234022039901E-3</v>
      </c>
      <c r="J85">
        <v>3.25551905869821E-2</v>
      </c>
      <c r="K85">
        <v>1.08859367320143E-2</v>
      </c>
      <c r="L85">
        <v>9.5796634105395698E-3</v>
      </c>
      <c r="M85">
        <v>1.9866269949979198E-2</v>
      </c>
      <c r="N85">
        <v>1.32180884991345E-2</v>
      </c>
      <c r="O85">
        <v>6.7527302032669998E-3</v>
      </c>
      <c r="P85">
        <v>1.2777699999999999E-3</v>
      </c>
      <c r="Q85">
        <v>4.7204100000000004E-3</v>
      </c>
      <c r="R85">
        <v>7.5503799999999998E-3</v>
      </c>
      <c r="S85">
        <v>1.54715E-3</v>
      </c>
      <c r="T85">
        <v>5.7073000000000002E-3</v>
      </c>
      <c r="U85">
        <v>3.9556900000000004E-3</v>
      </c>
      <c r="V85">
        <v>6.0679499999999999E-3</v>
      </c>
      <c r="W85">
        <v>1.2587299999999999E-2</v>
      </c>
      <c r="X85">
        <v>3.11198E-4</v>
      </c>
      <c r="Y85">
        <v>9.8708700000000003E-3</v>
      </c>
      <c r="Z85">
        <v>1.15533E-3</v>
      </c>
      <c r="AA85">
        <v>2.85265E-3</v>
      </c>
      <c r="AC85">
        <v>23.345102683960199</v>
      </c>
      <c r="AD85">
        <v>3.25603223431176</v>
      </c>
      <c r="AE85">
        <v>0.696878</v>
      </c>
    </row>
    <row r="86" spans="1:31" x14ac:dyDescent="0.25">
      <c r="A86" t="s">
        <v>92</v>
      </c>
      <c r="B86">
        <v>6.7609364466931193E-2</v>
      </c>
      <c r="C86">
        <v>0.31505848380792101</v>
      </c>
      <c r="D86">
        <v>3.6419390083802501E-4</v>
      </c>
      <c r="E86">
        <v>6.0040822615246403E-2</v>
      </c>
      <c r="F86">
        <v>8.9263425126801105E-3</v>
      </c>
      <c r="G86">
        <v>0.17222878660911001</v>
      </c>
      <c r="H86">
        <v>3.5342073759765899E-3</v>
      </c>
      <c r="I86">
        <v>1.70204888028121E-3</v>
      </c>
      <c r="J86">
        <v>3.1301531383796703E-2</v>
      </c>
      <c r="K86">
        <v>9.2353696911537005E-3</v>
      </c>
      <c r="L86">
        <v>8.7233175521060202E-3</v>
      </c>
      <c r="M86">
        <v>1.4475987076580399E-2</v>
      </c>
      <c r="N86">
        <v>1.5263243978928E-2</v>
      </c>
      <c r="O86">
        <v>6.1311195220475597E-3</v>
      </c>
      <c r="P86">
        <v>1.13419E-3</v>
      </c>
      <c r="Q86">
        <v>3.7919500000000001E-3</v>
      </c>
      <c r="R86">
        <v>5.8652599999999997E-3</v>
      </c>
      <c r="S86">
        <v>1.4310600000000001E-3</v>
      </c>
      <c r="T86">
        <v>5.3845799999999999E-3</v>
      </c>
      <c r="U86">
        <v>2.9206599999999998E-3</v>
      </c>
      <c r="V86">
        <v>4.3994400000000001E-3</v>
      </c>
      <c r="W86">
        <v>9.8201699999999996E-3</v>
      </c>
      <c r="X86">
        <v>2.9168299999999999E-4</v>
      </c>
      <c r="Y86">
        <v>7.5074699999999996E-3</v>
      </c>
      <c r="Z86">
        <v>8.4198699999999999E-4</v>
      </c>
      <c r="AA86">
        <v>1.68794E-3</v>
      </c>
      <c r="AB86">
        <v>1.9074999999999999E-3</v>
      </c>
      <c r="AC86">
        <v>16.6784604504521</v>
      </c>
      <c r="AD86">
        <v>1.92159154155643</v>
      </c>
      <c r="AE86">
        <v>0.63162399999999996</v>
      </c>
    </row>
    <row r="87" spans="1:31" x14ac:dyDescent="0.25">
      <c r="A87" t="s">
        <v>93</v>
      </c>
      <c r="B87">
        <v>6.4215165807230801E-2</v>
      </c>
      <c r="C87">
        <v>0.317756145800973</v>
      </c>
      <c r="E87">
        <v>6.0798920210379602E-2</v>
      </c>
      <c r="F87">
        <v>7.9870075895216198E-3</v>
      </c>
      <c r="G87">
        <v>1.4591666719975501E-2</v>
      </c>
      <c r="H87">
        <v>3.3576304498766198E-3</v>
      </c>
      <c r="I87">
        <v>1.68576053570551E-3</v>
      </c>
      <c r="J87">
        <v>3.0795898437648399E-2</v>
      </c>
      <c r="K87">
        <v>1.03718206334354E-2</v>
      </c>
      <c r="L87">
        <v>9.5840722144900897E-3</v>
      </c>
      <c r="M87">
        <v>1.4678916376943201E-2</v>
      </c>
      <c r="N87">
        <v>1.5614884321572301E-2</v>
      </c>
      <c r="O87">
        <v>6.6491627099386696E-3</v>
      </c>
      <c r="P87">
        <v>1.16854E-3</v>
      </c>
      <c r="Q87">
        <v>3.0882499999999998E-3</v>
      </c>
      <c r="R87">
        <v>5.1976899999999996E-3</v>
      </c>
      <c r="S87">
        <v>1.0639200000000001E-3</v>
      </c>
      <c r="T87">
        <v>5.22581E-3</v>
      </c>
      <c r="U87">
        <v>3.1615800000000002E-3</v>
      </c>
      <c r="V87">
        <v>4.8088200000000001E-3</v>
      </c>
      <c r="W87">
        <v>9.3531900000000008E-3</v>
      </c>
      <c r="X87">
        <v>2.13129E-4</v>
      </c>
      <c r="Y87">
        <v>1.01177E-2</v>
      </c>
      <c r="Z87">
        <v>8.5829099999999996E-4</v>
      </c>
      <c r="AA87">
        <v>2.14518E-3</v>
      </c>
      <c r="AB87">
        <v>1.83169E-3</v>
      </c>
      <c r="AC87">
        <v>27.826564211229599</v>
      </c>
      <c r="AD87">
        <v>3.1389481846898999</v>
      </c>
      <c r="AE87">
        <v>0.68081199999999997</v>
      </c>
    </row>
    <row r="88" spans="1:31" x14ac:dyDescent="0.25">
      <c r="A88" t="s">
        <v>94</v>
      </c>
      <c r="B88">
        <v>7.7402304566752303E-2</v>
      </c>
      <c r="C88">
        <v>0.36372704866758798</v>
      </c>
      <c r="E88">
        <v>6.6235354107607003E-2</v>
      </c>
      <c r="F88">
        <v>8.7009375600286803E-3</v>
      </c>
      <c r="G88">
        <v>0.14505985524682899</v>
      </c>
      <c r="H88">
        <v>4.19390929832317E-3</v>
      </c>
      <c r="I88">
        <v>2.6368347326376101E-3</v>
      </c>
      <c r="J88">
        <v>3.2559942936487299E-2</v>
      </c>
      <c r="K88">
        <v>1.04100810641023E-2</v>
      </c>
      <c r="L88">
        <v>8.95614494831431E-3</v>
      </c>
      <c r="M88">
        <v>1.7701101657884799E-2</v>
      </c>
      <c r="N88">
        <v>1.6503958314944101E-2</v>
      </c>
      <c r="O88">
        <v>8.6910745149467207E-3</v>
      </c>
      <c r="P88">
        <v>1.0468700000000001E-3</v>
      </c>
      <c r="Q88">
        <v>3.1131800000000001E-3</v>
      </c>
      <c r="R88">
        <v>3.66329E-3</v>
      </c>
      <c r="S88">
        <v>1.24248E-3</v>
      </c>
      <c r="T88">
        <v>5.3380600000000004E-3</v>
      </c>
      <c r="U88">
        <v>4.0543799999999998E-3</v>
      </c>
      <c r="V88">
        <v>3.5266E-3</v>
      </c>
      <c r="W88">
        <v>9.6995999999999992E-3</v>
      </c>
      <c r="X88">
        <v>2.3933299999999999E-4</v>
      </c>
      <c r="Y88">
        <v>5.3888299999999998E-3</v>
      </c>
      <c r="Z88">
        <v>9.0627500000000001E-4</v>
      </c>
      <c r="AA88">
        <v>1.11633E-3</v>
      </c>
      <c r="AB88">
        <v>1.4396400000000001E-3</v>
      </c>
      <c r="AC88">
        <v>20.269491811786001</v>
      </c>
      <c r="AD88">
        <v>2.1188082707808702</v>
      </c>
      <c r="AE88">
        <v>0.50131599999999998</v>
      </c>
    </row>
    <row r="89" spans="1:31" x14ac:dyDescent="0.25">
      <c r="A89" s="4" t="s">
        <v>46</v>
      </c>
      <c r="B89" s="4">
        <f>AVERAGE(B83:B88)</f>
        <v>7.6416601584486196E-2</v>
      </c>
      <c r="C89" s="4">
        <f t="shared" ref="C89:AE89" si="9">AVERAGE(C83:C88)</f>
        <v>0.36301331248795043</v>
      </c>
      <c r="D89" s="4">
        <f t="shared" si="9"/>
        <v>4.3178330680774201E-4</v>
      </c>
      <c r="E89" s="4">
        <f t="shared" si="9"/>
        <v>6.410814874452303E-2</v>
      </c>
      <c r="F89" s="4">
        <f t="shared" si="9"/>
        <v>8.3448476765404008E-3</v>
      </c>
      <c r="G89" s="4">
        <f t="shared" si="9"/>
        <v>0.11576320127687996</v>
      </c>
      <c r="H89" s="4">
        <f t="shared" si="9"/>
        <v>3.7331501330332951E-3</v>
      </c>
      <c r="I89" s="4">
        <f t="shared" si="9"/>
        <v>2.0918378657227748E-3</v>
      </c>
      <c r="J89" s="4">
        <f t="shared" si="9"/>
        <v>3.3040498558547349E-2</v>
      </c>
      <c r="K89" s="4">
        <f t="shared" si="9"/>
        <v>1.0641615153139732E-2</v>
      </c>
      <c r="L89" s="4">
        <f t="shared" si="9"/>
        <v>9.2626404501279045E-3</v>
      </c>
      <c r="M89" s="4">
        <f t="shared" si="9"/>
        <v>1.6422850324810948E-2</v>
      </c>
      <c r="N89" s="4">
        <f t="shared" si="9"/>
        <v>1.4927701640896884E-2</v>
      </c>
      <c r="O89" s="4">
        <f t="shared" si="9"/>
        <v>7.2870456668438152E-3</v>
      </c>
      <c r="P89" s="4">
        <f t="shared" si="9"/>
        <v>1.2315433333333335E-3</v>
      </c>
      <c r="Q89" s="4">
        <f t="shared" si="9"/>
        <v>3.8535800000000001E-3</v>
      </c>
      <c r="R89" s="4">
        <f t="shared" si="9"/>
        <v>5.5693133333333334E-3</v>
      </c>
      <c r="S89" s="4">
        <f t="shared" si="9"/>
        <v>1.3726166666666666E-3</v>
      </c>
      <c r="T89" s="4">
        <f t="shared" si="9"/>
        <v>5.6606116666666666E-3</v>
      </c>
      <c r="U89" s="4">
        <f t="shared" si="9"/>
        <v>3.8951983333333335E-3</v>
      </c>
      <c r="V89" s="4">
        <f t="shared" si="9"/>
        <v>4.6812383333333331E-3</v>
      </c>
      <c r="W89" s="4">
        <f t="shared" si="9"/>
        <v>1.0295971666666667E-2</v>
      </c>
      <c r="X89" s="4">
        <f t="shared" si="9"/>
        <v>2.7842233333333333E-4</v>
      </c>
      <c r="Y89" s="4">
        <f t="shared" si="9"/>
        <v>8.2275149999999995E-3</v>
      </c>
      <c r="Z89" s="4">
        <f t="shared" si="9"/>
        <v>9.825171666666666E-4</v>
      </c>
      <c r="AA89" s="4">
        <f t="shared" si="9"/>
        <v>1.971455E-3</v>
      </c>
      <c r="AB89" s="4">
        <f t="shared" si="9"/>
        <v>1.9536219999999999E-3</v>
      </c>
      <c r="AC89" s="4">
        <f t="shared" si="9"/>
        <v>21.667279493709831</v>
      </c>
      <c r="AD89" s="4">
        <f t="shared" si="9"/>
        <v>2.4108891221569615</v>
      </c>
      <c r="AE89" s="4">
        <f t="shared" si="9"/>
        <v>0.66904133333333327</v>
      </c>
    </row>
    <row r="90" spans="1:31" x14ac:dyDescent="0.25">
      <c r="A90" s="4" t="s">
        <v>38</v>
      </c>
      <c r="B90" s="4">
        <f>12.149*B89</f>
        <v>0.92838529264992276</v>
      </c>
      <c r="C90" s="4">
        <f xml:space="preserve"> 27.866*C89</f>
        <v>10.115728965789227</v>
      </c>
      <c r="D90" s="4">
        <f xml:space="preserve"> 77.152*D89</f>
        <v>3.3312945686830915E-2</v>
      </c>
      <c r="E90" s="4">
        <f xml:space="preserve"> 4.4302*E89</f>
        <v>0.28401192056798596</v>
      </c>
      <c r="F90" s="4">
        <f xml:space="preserve"> 2.8833*F89</f>
        <v>2.4060699305768939E-2</v>
      </c>
      <c r="G90" s="4">
        <f xml:space="preserve"> 25.166*G89</f>
        <v>2.9132967233339611</v>
      </c>
      <c r="H90" s="4">
        <f xml:space="preserve"> 66.151*H89</f>
        <v>0.24695161445028549</v>
      </c>
      <c r="I90" s="4">
        <f xml:space="preserve"> 2.8646*I89</f>
        <v>5.9922787501494601E-3</v>
      </c>
      <c r="J90" s="4">
        <f xml:space="preserve"> 46.828*J89</f>
        <v>1.5472204664996554</v>
      </c>
      <c r="K90" s="4">
        <f xml:space="preserve"> 17.782*K89</f>
        <v>0.1892292006531307</v>
      </c>
      <c r="L90" s="4">
        <f xml:space="preserve"> 10.37*L89</f>
        <v>9.605358146782636E-2</v>
      </c>
      <c r="M90" s="4">
        <f xml:space="preserve"> 3.5935*M89</f>
        <v>5.9015512642208147E-2</v>
      </c>
      <c r="N90" s="4">
        <f xml:space="preserve"> 22.783*N89</f>
        <v>0.34009782648455372</v>
      </c>
      <c r="O90" s="4">
        <f>993.12*O89</f>
        <v>7.2369107926559302</v>
      </c>
      <c r="P90" s="4" t="s">
        <v>39</v>
      </c>
      <c r="Q90" s="4" t="s">
        <v>39</v>
      </c>
      <c r="R90" s="4" t="s">
        <v>39</v>
      </c>
      <c r="S90" s="4" t="s">
        <v>39</v>
      </c>
      <c r="T90" s="4">
        <f xml:space="preserve"> 1219.8*T89</f>
        <v>6.9048141109999994</v>
      </c>
      <c r="U90" s="4" t="s">
        <v>39</v>
      </c>
      <c r="V90" s="4">
        <f xml:space="preserve"> 1208.8*V89</f>
        <v>5.6586808973333325</v>
      </c>
      <c r="W90" s="4">
        <f>79948*W89</f>
        <v>823.14234280666676</v>
      </c>
      <c r="X90" s="4" t="s">
        <v>39</v>
      </c>
      <c r="Y90" s="4">
        <f xml:space="preserve"> 1196*Y89</f>
        <v>9.8401079399999993</v>
      </c>
      <c r="Z90" s="4" t="s">
        <v>39</v>
      </c>
      <c r="AA90" s="4" t="s">
        <v>39</v>
      </c>
      <c r="AB90" s="4">
        <f xml:space="preserve"> 672.63*AB89</f>
        <v>1.31406476586</v>
      </c>
      <c r="AC90" s="4">
        <f xml:space="preserve"> 2.1516*AC89</f>
        <v>46.619318558666073</v>
      </c>
      <c r="AD90" s="4">
        <f xml:space="preserve"> 2.4404*AD89</f>
        <v>5.8835338137118489</v>
      </c>
      <c r="AE90" s="4">
        <f xml:space="preserve"> 149.51*AE89</f>
        <v>100.02836974666666</v>
      </c>
    </row>
    <row r="92" spans="1:31" x14ac:dyDescent="0.25">
      <c r="A92" t="s">
        <v>95</v>
      </c>
      <c r="B92">
        <v>0.108779902988639</v>
      </c>
      <c r="C92">
        <v>0.411189624139775</v>
      </c>
      <c r="D92">
        <v>5.5650463022410303E-4</v>
      </c>
      <c r="E92">
        <v>7.0757791106511495E-2</v>
      </c>
      <c r="F92">
        <v>1.4587041011343499E-2</v>
      </c>
      <c r="G92">
        <v>0.155627688400334</v>
      </c>
      <c r="H92">
        <v>4.0271253987459498E-3</v>
      </c>
      <c r="I92">
        <v>2.9296588652993599E-3</v>
      </c>
      <c r="J92">
        <v>3.5490221529321998E-2</v>
      </c>
      <c r="K92">
        <v>1.15653051532391E-2</v>
      </c>
      <c r="L92">
        <v>1.06852156159988E-2</v>
      </c>
      <c r="M92">
        <v>1.64931106339384E-2</v>
      </c>
      <c r="N92">
        <v>1.4769547951747701E-2</v>
      </c>
      <c r="O92">
        <v>6.61778110726274E-3</v>
      </c>
      <c r="P92">
        <v>1.55882E-3</v>
      </c>
      <c r="Q92">
        <v>4.8140400000000003E-3</v>
      </c>
      <c r="R92">
        <v>6.2183000000000004E-3</v>
      </c>
      <c r="S92">
        <v>1.0856399999999999E-3</v>
      </c>
      <c r="T92">
        <v>6.1985499999999997E-3</v>
      </c>
      <c r="U92">
        <v>5.3057699999999996E-3</v>
      </c>
      <c r="V92">
        <v>4.6173899999999999E-3</v>
      </c>
      <c r="W92">
        <v>1.1391399999999999E-2</v>
      </c>
      <c r="X92">
        <v>3.2161199999999998E-4</v>
      </c>
      <c r="Y92">
        <v>9.2224500000000001E-3</v>
      </c>
      <c r="Z92">
        <v>1.1668900000000001E-3</v>
      </c>
      <c r="AA92">
        <v>1.65471E-3</v>
      </c>
      <c r="AB92">
        <v>1.83461E-3</v>
      </c>
      <c r="AC92">
        <v>29.078090326897598</v>
      </c>
      <c r="AD92">
        <v>2.8604965480829398</v>
      </c>
      <c r="AE92">
        <v>0.86409599999999998</v>
      </c>
    </row>
    <row r="93" spans="1:31" x14ac:dyDescent="0.25">
      <c r="A93" t="s">
        <v>96</v>
      </c>
      <c r="B93">
        <v>0.10670499059115</v>
      </c>
      <c r="C93">
        <v>0.38098724606885997</v>
      </c>
      <c r="D93">
        <v>4.7235266524819599E-4</v>
      </c>
      <c r="E93">
        <v>6.6261811361675804E-2</v>
      </c>
      <c r="F93">
        <v>8.5937030391626205E-3</v>
      </c>
      <c r="G93">
        <v>9.2437269493877303E-2</v>
      </c>
      <c r="H93">
        <v>3.8255103433922099E-3</v>
      </c>
      <c r="I93">
        <v>1.7266741098426199E-3</v>
      </c>
      <c r="J93">
        <v>3.06612782988906E-2</v>
      </c>
      <c r="K93">
        <v>1.1047310434596599E-2</v>
      </c>
      <c r="L93">
        <v>9.6013300668278297E-3</v>
      </c>
      <c r="M93">
        <v>1.62395552706237E-2</v>
      </c>
      <c r="N93">
        <v>1.48509479579364E-2</v>
      </c>
      <c r="O93">
        <v>8.2403592444662103E-3</v>
      </c>
      <c r="P93">
        <v>1.2181399999999999E-3</v>
      </c>
      <c r="Q93">
        <v>4.82374E-3</v>
      </c>
      <c r="R93">
        <v>7.0650299999999999E-3</v>
      </c>
      <c r="S93">
        <v>8.9926000000000003E-4</v>
      </c>
      <c r="T93">
        <v>6.66747E-3</v>
      </c>
      <c r="U93">
        <v>3.68936E-3</v>
      </c>
      <c r="V93">
        <v>5.2698500000000004E-3</v>
      </c>
      <c r="W93">
        <v>1.2321800000000001E-2</v>
      </c>
      <c r="X93">
        <v>1.68281E-4</v>
      </c>
      <c r="Y93">
        <v>6.85134E-3</v>
      </c>
      <c r="Z93">
        <v>1.2051200000000001E-3</v>
      </c>
      <c r="AA93">
        <v>1.8352100000000001E-3</v>
      </c>
      <c r="AB93">
        <v>2.03966E-3</v>
      </c>
      <c r="AC93">
        <v>21.335437135397001</v>
      </c>
      <c r="AD93">
        <v>2.1486170765871102</v>
      </c>
      <c r="AE93">
        <v>0.85073200000000004</v>
      </c>
    </row>
    <row r="94" spans="1:31" x14ac:dyDescent="0.25">
      <c r="A94" t="s">
        <v>97</v>
      </c>
      <c r="B94">
        <v>0.115475389453222</v>
      </c>
      <c r="C94">
        <v>0.40440936457250998</v>
      </c>
      <c r="D94">
        <v>9.8849337027266302E-4</v>
      </c>
      <c r="E94">
        <v>7.0030501441883303E-2</v>
      </c>
      <c r="F94">
        <v>1.05158123134353E-2</v>
      </c>
      <c r="G94">
        <v>1.82533944074845E-2</v>
      </c>
      <c r="H94">
        <v>4.2509991369889602E-3</v>
      </c>
      <c r="I94">
        <v>3.10259249112414E-3</v>
      </c>
      <c r="J94">
        <v>3.2036748572337299E-2</v>
      </c>
      <c r="K94">
        <v>1.06767279997773E-2</v>
      </c>
      <c r="L94">
        <v>8.7058997138688803E-3</v>
      </c>
      <c r="M94">
        <v>1.8319698202668301E-2</v>
      </c>
      <c r="N94">
        <v>1.26100766309166E-2</v>
      </c>
      <c r="O94">
        <v>8.6279396292931708E-3</v>
      </c>
      <c r="P94">
        <v>1.7129300000000001E-3</v>
      </c>
      <c r="Q94">
        <v>6.2772000000000001E-3</v>
      </c>
      <c r="S94">
        <v>1.6098E-3</v>
      </c>
      <c r="T94">
        <v>7.6672900000000002E-3</v>
      </c>
      <c r="U94">
        <v>5.7237299999999998E-3</v>
      </c>
      <c r="V94">
        <v>5.3214200000000003E-3</v>
      </c>
      <c r="W94">
        <v>1.2412100000000001E-2</v>
      </c>
      <c r="Y94">
        <v>5.0098800000000004E-3</v>
      </c>
      <c r="Z94">
        <v>1.0250599999999999E-3</v>
      </c>
      <c r="AA94">
        <v>2.2235599999999999E-3</v>
      </c>
      <c r="AB94">
        <v>2.3045000000000001E-3</v>
      </c>
      <c r="AC94">
        <v>20.450368619019802</v>
      </c>
      <c r="AD94">
        <v>2.3660445741623302</v>
      </c>
      <c r="AE94">
        <v>0.85926800000000003</v>
      </c>
    </row>
    <row r="95" spans="1:31" x14ac:dyDescent="0.25">
      <c r="A95" t="s">
        <v>98</v>
      </c>
      <c r="B95">
        <v>7.7335476153438901E-2</v>
      </c>
      <c r="C95">
        <v>0.322490208156195</v>
      </c>
      <c r="D95">
        <v>4.4351184892889398E-4</v>
      </c>
      <c r="E95">
        <v>5.1431870117825899E-2</v>
      </c>
      <c r="F95">
        <v>1.00597162143153E-2</v>
      </c>
      <c r="G95">
        <v>2.6657472022548001E-3</v>
      </c>
      <c r="H95">
        <v>3.18434670307327E-3</v>
      </c>
      <c r="I95">
        <v>1.51486412405887E-3</v>
      </c>
      <c r="J95">
        <v>2.8471409006294902E-2</v>
      </c>
      <c r="L95">
        <v>9.9126938431398498E-3</v>
      </c>
      <c r="M95">
        <v>1.8430226248582701E-2</v>
      </c>
      <c r="N95">
        <v>1.32888637868732E-2</v>
      </c>
      <c r="O95">
        <v>7.7056800392510099E-3</v>
      </c>
      <c r="P95">
        <v>1.55254E-3</v>
      </c>
      <c r="Q95">
        <v>5.7312999999999999E-3</v>
      </c>
      <c r="R95">
        <v>6.4880800000000002E-3</v>
      </c>
      <c r="S95">
        <v>1.88149E-3</v>
      </c>
      <c r="T95">
        <v>7.17061E-3</v>
      </c>
      <c r="U95">
        <v>5.0005600000000002E-3</v>
      </c>
      <c r="V95">
        <v>5.9327700000000004E-3</v>
      </c>
      <c r="W95">
        <v>1.2132799999999999E-2</v>
      </c>
      <c r="X95">
        <v>3.13791E-4</v>
      </c>
      <c r="Y95">
        <v>4.0570800000000002E-3</v>
      </c>
      <c r="Z95">
        <v>1.1375199999999999E-3</v>
      </c>
      <c r="AA95">
        <v>2.232E-3</v>
      </c>
      <c r="AB95">
        <v>1.5332500000000001E-3</v>
      </c>
      <c r="AC95">
        <v>18.457021628268901</v>
      </c>
      <c r="AD95">
        <v>2.2009205333425301</v>
      </c>
    </row>
    <row r="96" spans="1:31" x14ac:dyDescent="0.25">
      <c r="A96" t="s">
        <v>99</v>
      </c>
      <c r="B96">
        <v>7.5907628192313295E-2</v>
      </c>
      <c r="C96">
        <v>0.29013715130586698</v>
      </c>
      <c r="D96">
        <v>2.4323474718369599E-4</v>
      </c>
      <c r="F96">
        <v>5.6935227770309998E-3</v>
      </c>
      <c r="G96">
        <v>1.0204392440193199E-2</v>
      </c>
      <c r="H96">
        <v>3.2228258443519099E-3</v>
      </c>
      <c r="I96">
        <v>1.1913595705098201E-3</v>
      </c>
      <c r="J96">
        <v>2.6580768438493298E-2</v>
      </c>
      <c r="L96">
        <v>7.8211036079345996E-3</v>
      </c>
      <c r="M96">
        <v>4.3956868640331999E-2</v>
      </c>
      <c r="N96">
        <v>1.54334741160556E-2</v>
      </c>
      <c r="O96">
        <v>7.5755379717958498E-3</v>
      </c>
      <c r="P96">
        <v>1.7209300000000001E-3</v>
      </c>
      <c r="Q96">
        <v>5.6368800000000004E-3</v>
      </c>
      <c r="R96">
        <v>6.3453299999999997E-3</v>
      </c>
      <c r="S96">
        <v>2.0030400000000002E-3</v>
      </c>
      <c r="T96">
        <v>7.0029300000000001E-3</v>
      </c>
      <c r="U96">
        <v>4.6473699999999996E-3</v>
      </c>
      <c r="V96">
        <v>5.81936E-3</v>
      </c>
      <c r="W96">
        <v>1.28334E-2</v>
      </c>
      <c r="X96">
        <v>3.0413499999999997E-4</v>
      </c>
      <c r="Y96">
        <v>4.3791200000000002E-3</v>
      </c>
      <c r="Z96">
        <v>1.4729000000000001E-3</v>
      </c>
      <c r="AA96">
        <v>1.93567E-3</v>
      </c>
      <c r="AB96">
        <v>1.5626399999999999E-3</v>
      </c>
      <c r="AC96">
        <v>20.481677234284</v>
      </c>
      <c r="AD96">
        <v>2.3982801237202902</v>
      </c>
    </row>
    <row r="97" spans="1:31" x14ac:dyDescent="0.25">
      <c r="A97" t="s">
        <v>100</v>
      </c>
      <c r="B97">
        <v>7.6894165057789399E-2</v>
      </c>
      <c r="C97">
        <v>0.29753167026093702</v>
      </c>
      <c r="D97">
        <v>2.25451820236859E-4</v>
      </c>
      <c r="F97">
        <v>9.9100335977996903E-3</v>
      </c>
      <c r="G97">
        <v>1.23449662573815E-2</v>
      </c>
      <c r="H97">
        <v>3.4410932249171501E-3</v>
      </c>
      <c r="I97">
        <v>9.1404897915213696E-4</v>
      </c>
      <c r="J97">
        <v>2.3378841059960801E-2</v>
      </c>
      <c r="K97">
        <v>8.6370453604676396E-3</v>
      </c>
      <c r="L97">
        <v>8.7443772737073305E-3</v>
      </c>
      <c r="M97">
        <v>1.4166505787145201E-2</v>
      </c>
      <c r="N97">
        <v>1.43897800353109E-2</v>
      </c>
      <c r="O97">
        <v>7.35542062974148E-3</v>
      </c>
      <c r="P97">
        <v>1.5388299999999999E-3</v>
      </c>
      <c r="Q97">
        <v>5.2133700000000002E-3</v>
      </c>
      <c r="R97">
        <v>5.7282100000000001E-3</v>
      </c>
      <c r="S97">
        <v>1.7514099999999999E-3</v>
      </c>
      <c r="T97">
        <v>6.2066700000000001E-3</v>
      </c>
      <c r="U97">
        <v>4.54785E-3</v>
      </c>
      <c r="V97">
        <v>4.5624899999999998E-3</v>
      </c>
      <c r="W97">
        <v>1.1614299999999999E-2</v>
      </c>
      <c r="X97">
        <v>3.3998200000000001E-4</v>
      </c>
      <c r="Y97">
        <v>4.6431800000000002E-3</v>
      </c>
      <c r="Z97">
        <v>9.12692E-4</v>
      </c>
      <c r="AA97">
        <v>1.7121300000000001E-3</v>
      </c>
      <c r="AB97">
        <v>1.77914E-3</v>
      </c>
      <c r="AC97">
        <v>22.1070885958719</v>
      </c>
      <c r="AD97">
        <v>2.1814952065327802</v>
      </c>
    </row>
    <row r="98" spans="1:31" x14ac:dyDescent="0.25">
      <c r="A98" s="4" t="s">
        <v>46</v>
      </c>
      <c r="B98" s="4">
        <f>AVERAGE(B92:B97)</f>
        <v>9.3516258739425429E-2</v>
      </c>
      <c r="C98" s="4">
        <f t="shared" ref="C98:AE98" si="10">AVERAGE(C92:C97)</f>
        <v>0.35112421075069067</v>
      </c>
      <c r="D98" s="4">
        <f t="shared" si="10"/>
        <v>4.8825818034906851E-4</v>
      </c>
      <c r="E98" s="4">
        <f t="shared" si="10"/>
        <v>6.4620493506974117E-2</v>
      </c>
      <c r="F98" s="4">
        <f t="shared" si="10"/>
        <v>9.8933048255145685E-3</v>
      </c>
      <c r="G98" s="4">
        <f t="shared" si="10"/>
        <v>4.8588909700254229E-2</v>
      </c>
      <c r="H98" s="4">
        <f t="shared" si="10"/>
        <v>3.6586501085782417E-3</v>
      </c>
      <c r="I98" s="4">
        <f t="shared" si="10"/>
        <v>1.8965330233311577E-3</v>
      </c>
      <c r="J98" s="4">
        <f t="shared" si="10"/>
        <v>2.9436544484216485E-2</v>
      </c>
      <c r="K98" s="4">
        <f t="shared" si="10"/>
        <v>1.0481597237020159E-2</v>
      </c>
      <c r="L98" s="4">
        <f t="shared" si="10"/>
        <v>9.2451033535795504E-3</v>
      </c>
      <c r="M98" s="4">
        <f t="shared" si="10"/>
        <v>2.1267660797215052E-2</v>
      </c>
      <c r="N98" s="4">
        <f t="shared" si="10"/>
        <v>1.42237817464734E-2</v>
      </c>
      <c r="O98" s="4">
        <f t="shared" si="10"/>
        <v>7.6871197703017443E-3</v>
      </c>
      <c r="P98" s="4">
        <f t="shared" si="10"/>
        <v>1.5503649999999999E-3</v>
      </c>
      <c r="Q98" s="4">
        <f t="shared" si="10"/>
        <v>5.4160883333333335E-3</v>
      </c>
      <c r="R98" s="4">
        <f t="shared" si="10"/>
        <v>6.3689899999999997E-3</v>
      </c>
      <c r="S98" s="4">
        <f t="shared" si="10"/>
        <v>1.5384400000000001E-3</v>
      </c>
      <c r="T98" s="4">
        <f t="shared" si="10"/>
        <v>6.8189199999999991E-3</v>
      </c>
      <c r="U98" s="4">
        <f t="shared" si="10"/>
        <v>4.8191066666666664E-3</v>
      </c>
      <c r="V98" s="4">
        <f t="shared" si="10"/>
        <v>5.2538799999999998E-3</v>
      </c>
      <c r="W98" s="4">
        <f t="shared" si="10"/>
        <v>1.2117633333333334E-2</v>
      </c>
      <c r="X98" s="4">
        <f t="shared" si="10"/>
        <v>2.8956019999999997E-4</v>
      </c>
      <c r="Y98" s="4">
        <f t="shared" si="10"/>
        <v>5.693841666666667E-3</v>
      </c>
      <c r="Z98" s="4">
        <f t="shared" si="10"/>
        <v>1.1533636666666667E-3</v>
      </c>
      <c r="AA98" s="4">
        <f t="shared" si="10"/>
        <v>1.9322133333333335E-3</v>
      </c>
      <c r="AB98" s="4">
        <f t="shared" si="10"/>
        <v>1.8423000000000001E-3</v>
      </c>
      <c r="AC98" s="4">
        <f t="shared" si="10"/>
        <v>21.984947256623201</v>
      </c>
      <c r="AD98" s="4">
        <f t="shared" si="10"/>
        <v>2.3593090104046635</v>
      </c>
      <c r="AE98" s="4">
        <f t="shared" si="10"/>
        <v>0.85803200000000002</v>
      </c>
    </row>
    <row r="99" spans="1:31" x14ac:dyDescent="0.25">
      <c r="A99" s="4" t="s">
        <v>38</v>
      </c>
      <c r="B99" s="4">
        <f>12.149*B98</f>
        <v>1.1361290274252795</v>
      </c>
      <c r="C99" s="4">
        <f xml:space="preserve"> 27.866*C98</f>
        <v>9.7844272567787467</v>
      </c>
      <c r="D99" s="4">
        <f xml:space="preserve"> 77.152*D98</f>
        <v>3.7670095130291334E-2</v>
      </c>
      <c r="E99" s="4">
        <f xml:space="preserve"> 4.4302*E98</f>
        <v>0.28628171033459676</v>
      </c>
      <c r="F99" s="4">
        <f xml:space="preserve"> 2.8833*F98</f>
        <v>2.8525365803406158E-2</v>
      </c>
      <c r="G99" s="4">
        <f xml:space="preserve"> 25.166*G98</f>
        <v>1.222788501516598</v>
      </c>
      <c r="H99" s="4">
        <f xml:space="preserve"> 66.151*H98</f>
        <v>0.24202336333255925</v>
      </c>
      <c r="I99" s="4">
        <f xml:space="preserve"> 2.8646*I98</f>
        <v>5.432808498634434E-3</v>
      </c>
      <c r="J99" s="4">
        <f xml:space="preserve"> 46.828*J98</f>
        <v>1.3784545051068897</v>
      </c>
      <c r="K99" s="4">
        <f xml:space="preserve"> 17.782*K98</f>
        <v>0.18638376206869248</v>
      </c>
      <c r="L99" s="4">
        <f xml:space="preserve"> 10.37*L98</f>
        <v>9.5871721776619928E-2</v>
      </c>
      <c r="M99" s="4">
        <f xml:space="preserve"> 3.5935*M98</f>
        <v>7.6425339074792292E-2</v>
      </c>
      <c r="N99" s="4">
        <f xml:space="preserve"> 22.783*N98</f>
        <v>0.3240604195299035</v>
      </c>
      <c r="O99" s="4">
        <f>993.12*O98</f>
        <v>7.6342323862820685</v>
      </c>
      <c r="P99" s="4" t="s">
        <v>39</v>
      </c>
      <c r="Q99" s="4" t="s">
        <v>39</v>
      </c>
      <c r="R99" s="4" t="s">
        <v>39</v>
      </c>
      <c r="S99" s="4" t="s">
        <v>39</v>
      </c>
      <c r="T99" s="4">
        <f xml:space="preserve"> 1219.8*T98</f>
        <v>8.3177186159999987</v>
      </c>
      <c r="U99" s="4" t="s">
        <v>39</v>
      </c>
      <c r="V99" s="4">
        <f xml:space="preserve"> 1208.8*V98</f>
        <v>6.3508901439999992</v>
      </c>
      <c r="W99" s="4">
        <f>79948*W98</f>
        <v>968.78054973333337</v>
      </c>
      <c r="X99" s="4" t="s">
        <v>39</v>
      </c>
      <c r="Y99" s="4">
        <f xml:space="preserve"> 1196*Y98</f>
        <v>6.8098346333333337</v>
      </c>
      <c r="Z99" s="4" t="s">
        <v>39</v>
      </c>
      <c r="AA99" s="4" t="s">
        <v>39</v>
      </c>
      <c r="AB99" s="4">
        <f xml:space="preserve"> 672.63*AB98</f>
        <v>1.2391862490000001</v>
      </c>
      <c r="AC99" s="4">
        <f xml:space="preserve"> 2.1516*AC98</f>
        <v>47.302812517350482</v>
      </c>
      <c r="AD99" s="4">
        <f xml:space="preserve"> 2.4404*AD98</f>
        <v>5.7576577089915402</v>
      </c>
      <c r="AE99" s="4">
        <f xml:space="preserve"> 149.51*AE98</f>
        <v>128.28436432000001</v>
      </c>
    </row>
    <row r="101" spans="1:31" x14ac:dyDescent="0.25">
      <c r="A101" t="s">
        <v>101</v>
      </c>
      <c r="B101">
        <v>0.156350981012782</v>
      </c>
      <c r="C101">
        <v>0.52858859715640605</v>
      </c>
      <c r="D101">
        <v>7.8896558965721605E-4</v>
      </c>
      <c r="E101">
        <v>7.2906001914987195E-2</v>
      </c>
      <c r="F101">
        <v>1.6302625579603401E-2</v>
      </c>
      <c r="G101">
        <v>1.8044440228084799E-2</v>
      </c>
      <c r="H101">
        <v>4.04868975865595E-3</v>
      </c>
      <c r="I101">
        <v>1.9865071278384301E-3</v>
      </c>
      <c r="J101">
        <v>4.22197672122996E-2</v>
      </c>
      <c r="L101">
        <v>1.1309126611779401E-2</v>
      </c>
      <c r="M101">
        <v>1.5361365747538901E-2</v>
      </c>
      <c r="N101">
        <v>1.40381489631052E-2</v>
      </c>
      <c r="O101">
        <v>5.7626961498252801E-3</v>
      </c>
      <c r="P101">
        <v>1.11597E-3</v>
      </c>
      <c r="Q101">
        <v>3.5703599999999999E-3</v>
      </c>
      <c r="R101">
        <v>4.4207600000000001E-3</v>
      </c>
      <c r="S101">
        <v>1.5023599999999999E-3</v>
      </c>
      <c r="T101">
        <v>4.89647E-3</v>
      </c>
      <c r="U101">
        <v>3.8385799999999999E-3</v>
      </c>
      <c r="V101">
        <v>4.3867200000000002E-3</v>
      </c>
      <c r="W101">
        <v>1.0496699999999999E-2</v>
      </c>
      <c r="X101">
        <v>1.6834200000000001E-4</v>
      </c>
      <c r="Y101">
        <v>5.4603799999999999E-3</v>
      </c>
      <c r="Z101">
        <v>9.1622600000000002E-4</v>
      </c>
      <c r="AA101">
        <v>2.0716699999999998E-3</v>
      </c>
      <c r="AB101">
        <v>3.21566E-3</v>
      </c>
      <c r="AC101">
        <v>24.529324490083798</v>
      </c>
      <c r="AD101">
        <v>3.07229018472963</v>
      </c>
      <c r="AE101">
        <v>0.81207799999999997</v>
      </c>
    </row>
    <row r="102" spans="1:31" x14ac:dyDescent="0.25">
      <c r="A102" t="s">
        <v>102</v>
      </c>
      <c r="B102">
        <v>0.14179208909362201</v>
      </c>
      <c r="C102">
        <v>0.50203964839360204</v>
      </c>
      <c r="D102">
        <v>7.4087805801965401E-4</v>
      </c>
      <c r="F102">
        <v>1.6299613593052299E-2</v>
      </c>
      <c r="G102">
        <v>0.703740512119854</v>
      </c>
      <c r="H102">
        <v>4.1172468567653503E-3</v>
      </c>
      <c r="I102">
        <v>3.6979678656470201E-3</v>
      </c>
      <c r="J102">
        <v>4.1981910662511002E-2</v>
      </c>
      <c r="L102">
        <v>9.1184087302103502E-3</v>
      </c>
      <c r="M102">
        <v>1.8391822120961101E-2</v>
      </c>
      <c r="N102">
        <v>1.5799787271026301E-2</v>
      </c>
      <c r="O102">
        <v>6.8227057124382803E-3</v>
      </c>
      <c r="P102">
        <v>1.1580799999999999E-3</v>
      </c>
      <c r="Q102">
        <v>5.03829E-3</v>
      </c>
      <c r="R102">
        <v>5.2959499999999998E-3</v>
      </c>
      <c r="S102">
        <v>1.6967900000000001E-3</v>
      </c>
      <c r="T102">
        <v>5.7009599999999997E-3</v>
      </c>
      <c r="U102">
        <v>4.6754800000000001E-3</v>
      </c>
      <c r="V102">
        <v>4.4284700000000003E-3</v>
      </c>
      <c r="W102">
        <v>1.13122E-2</v>
      </c>
      <c r="X102">
        <v>3.8440700000000002E-4</v>
      </c>
      <c r="Y102">
        <v>6.2438399999999996E-3</v>
      </c>
      <c r="Z102">
        <v>1.1883200000000001E-3</v>
      </c>
      <c r="AA102">
        <v>2.2525499999999999E-3</v>
      </c>
      <c r="AB102">
        <v>2.8869799999999999E-3</v>
      </c>
      <c r="AC102">
        <v>22.218213493441901</v>
      </c>
      <c r="AD102">
        <v>2.8314583537378399</v>
      </c>
      <c r="AE102">
        <v>0.82997200000000004</v>
      </c>
    </row>
    <row r="103" spans="1:31" x14ac:dyDescent="0.25">
      <c r="A103" t="s">
        <v>103</v>
      </c>
      <c r="B103">
        <v>0.108833270302607</v>
      </c>
      <c r="C103">
        <v>0.38758514540304201</v>
      </c>
      <c r="D103">
        <v>4.62230361330013E-4</v>
      </c>
      <c r="E103">
        <v>6.29489281083917E-2</v>
      </c>
      <c r="F103">
        <v>1.07373560405388E-2</v>
      </c>
      <c r="G103">
        <v>4.7351325218237999E-3</v>
      </c>
      <c r="H103">
        <v>3.5541724276511098E-3</v>
      </c>
      <c r="I103">
        <v>2.6841257661456598E-3</v>
      </c>
      <c r="J103">
        <v>3.17282048943602E-2</v>
      </c>
      <c r="K103">
        <v>1.0736861129869201E-2</v>
      </c>
      <c r="L103">
        <v>1.0094641255909999E-2</v>
      </c>
      <c r="M103">
        <v>1.6123520920978601E-2</v>
      </c>
      <c r="N103">
        <v>1.8179617583796801E-2</v>
      </c>
      <c r="O103">
        <v>6.7235493743443998E-3</v>
      </c>
      <c r="P103">
        <v>1.15919E-3</v>
      </c>
      <c r="Q103">
        <v>3.6917299999999998E-3</v>
      </c>
      <c r="R103">
        <v>3.9265899999999998E-3</v>
      </c>
      <c r="S103">
        <v>1.2295299999999999E-3</v>
      </c>
      <c r="T103">
        <v>4.1234100000000001E-3</v>
      </c>
      <c r="U103">
        <v>3.4041700000000002E-3</v>
      </c>
      <c r="V103">
        <v>3.2778E-3</v>
      </c>
      <c r="W103">
        <v>8.1861099999999999E-3</v>
      </c>
      <c r="X103">
        <v>1.88467E-4</v>
      </c>
      <c r="Y103">
        <v>4.6451000000000001E-3</v>
      </c>
      <c r="Z103">
        <v>1.03444E-3</v>
      </c>
      <c r="AA103">
        <v>1.6087E-3</v>
      </c>
      <c r="AB103">
        <v>1.3898599999999999E-3</v>
      </c>
      <c r="AC103">
        <v>20.135228039087501</v>
      </c>
      <c r="AD103">
        <v>1.84064464111938</v>
      </c>
      <c r="AE103">
        <v>0.81445699999999999</v>
      </c>
    </row>
    <row r="104" spans="1:31" x14ac:dyDescent="0.25">
      <c r="A104" t="s">
        <v>104</v>
      </c>
      <c r="B104">
        <v>0.13642216184504</v>
      </c>
      <c r="C104">
        <v>0.45192776407477597</v>
      </c>
      <c r="D104">
        <v>5.9108214596115401E-4</v>
      </c>
      <c r="E104">
        <v>7.0218735664456494E-2</v>
      </c>
      <c r="F104">
        <v>9.4696731067475306E-3</v>
      </c>
      <c r="G104">
        <v>6.5750260216467403E-3</v>
      </c>
      <c r="H104">
        <v>3.8694033935558199E-3</v>
      </c>
      <c r="I104">
        <v>2.2776928050440401E-3</v>
      </c>
      <c r="J104">
        <v>3.6553562982603302E-2</v>
      </c>
      <c r="K104">
        <v>1.31782375633162E-2</v>
      </c>
      <c r="L104">
        <v>9.1971359234571393E-3</v>
      </c>
      <c r="M104">
        <v>1.2112192808542799E-2</v>
      </c>
      <c r="N104">
        <v>1.5590555868410599E-2</v>
      </c>
      <c r="O104">
        <v>7.3234212950301098E-3</v>
      </c>
      <c r="P104">
        <v>1.07851E-3</v>
      </c>
      <c r="Q104">
        <v>3.9398000000000002E-3</v>
      </c>
      <c r="R104">
        <v>4.7161E-3</v>
      </c>
      <c r="S104">
        <v>1.14966E-3</v>
      </c>
      <c r="T104">
        <v>4.7224099999999998E-3</v>
      </c>
      <c r="U104">
        <v>2.9666100000000002E-3</v>
      </c>
      <c r="V104">
        <v>3.6329299999999999E-3</v>
      </c>
      <c r="W104">
        <v>9.1395599999999997E-3</v>
      </c>
      <c r="X104">
        <v>2.5952000000000001E-4</v>
      </c>
      <c r="Y104">
        <v>5.2862899999999999E-3</v>
      </c>
      <c r="Z104">
        <v>8.7083600000000005E-4</v>
      </c>
      <c r="AA104">
        <v>1.87813E-3</v>
      </c>
      <c r="AB104">
        <v>1.8366000000000001E-3</v>
      </c>
      <c r="AC104">
        <v>22.540561808878198</v>
      </c>
      <c r="AD104">
        <v>2.37134238529742</v>
      </c>
    </row>
    <row r="105" spans="1:31" x14ac:dyDescent="0.25">
      <c r="A105" t="s">
        <v>105</v>
      </c>
      <c r="B105">
        <v>0.12868691451661901</v>
      </c>
      <c r="C105">
        <v>0.45055865466297101</v>
      </c>
      <c r="D105">
        <v>7.7863285448790396E-4</v>
      </c>
      <c r="E105">
        <v>6.3727780330665604E-2</v>
      </c>
      <c r="F105">
        <v>1.3235300563142999E-2</v>
      </c>
      <c r="G105">
        <v>7.8356697304025492E-3</v>
      </c>
      <c r="H105">
        <v>3.9275595939901198E-3</v>
      </c>
      <c r="I105">
        <v>2.3090598947961001E-3</v>
      </c>
      <c r="J105">
        <v>3.5832395452825697E-2</v>
      </c>
      <c r="K105">
        <v>1.17270581242691E-2</v>
      </c>
      <c r="L105">
        <v>8.8175295737923393E-3</v>
      </c>
      <c r="M105">
        <v>1.5892068437426101E-2</v>
      </c>
      <c r="N105">
        <v>1.29459377718226E-2</v>
      </c>
      <c r="O105">
        <v>6.3174381557554397E-3</v>
      </c>
      <c r="P105">
        <v>1.1070100000000001E-3</v>
      </c>
      <c r="Q105">
        <v>4.3713399999999996E-3</v>
      </c>
      <c r="R105">
        <v>5.7358299999999999E-3</v>
      </c>
      <c r="S105">
        <v>1.6800999999999999E-3</v>
      </c>
      <c r="T105">
        <v>4.9230400000000001E-3</v>
      </c>
      <c r="U105">
        <v>3.2751799999999999E-3</v>
      </c>
      <c r="V105">
        <v>4.2643400000000001E-3</v>
      </c>
      <c r="W105">
        <v>1.0479199999999999E-2</v>
      </c>
      <c r="X105">
        <v>2.6673199999999999E-4</v>
      </c>
      <c r="Y105">
        <v>5.3409299999999998E-3</v>
      </c>
      <c r="Z105">
        <v>1.0112999999999999E-3</v>
      </c>
      <c r="AA105">
        <v>1.78999E-3</v>
      </c>
      <c r="AB105">
        <v>2.3864899999999998E-3</v>
      </c>
      <c r="AC105">
        <v>25.491359518592901</v>
      </c>
      <c r="AD105">
        <v>2.44942195991996</v>
      </c>
    </row>
    <row r="106" spans="1:31" x14ac:dyDescent="0.25">
      <c r="A106" t="s">
        <v>106</v>
      </c>
      <c r="B106">
        <v>0.107664779655001</v>
      </c>
      <c r="C106">
        <v>0.37633810733209999</v>
      </c>
      <c r="D106">
        <v>4.8926387815940195E-4</v>
      </c>
      <c r="E106">
        <v>6.2384143311825402E-2</v>
      </c>
      <c r="F106">
        <v>1.2326429038091301E-2</v>
      </c>
      <c r="G106">
        <v>0.13216823844806</v>
      </c>
      <c r="H106">
        <v>3.1383421190478902E-3</v>
      </c>
      <c r="I106">
        <v>2.02759143154407E-3</v>
      </c>
      <c r="J106">
        <v>3.2230251479319003E-2</v>
      </c>
      <c r="K106">
        <v>1.0970296180402401E-2</v>
      </c>
      <c r="L106">
        <v>8.7372010793443106E-3</v>
      </c>
      <c r="M106">
        <v>1.30154849992007E-2</v>
      </c>
      <c r="N106">
        <v>1.7510729326187E-2</v>
      </c>
      <c r="O106">
        <v>6.6741375704670002E-3</v>
      </c>
      <c r="P106">
        <v>1.2626099999999999E-3</v>
      </c>
      <c r="Q106">
        <v>4.1278699999999996E-3</v>
      </c>
      <c r="R106">
        <v>5.0145500000000004E-3</v>
      </c>
      <c r="S106">
        <v>1.42081E-3</v>
      </c>
      <c r="T106">
        <v>5.0683500000000001E-3</v>
      </c>
      <c r="U106">
        <v>2.7935400000000002E-3</v>
      </c>
      <c r="V106">
        <v>3.8108600000000001E-3</v>
      </c>
      <c r="W106">
        <v>9.9725400000000002E-3</v>
      </c>
      <c r="X106">
        <v>2.4261000000000001E-4</v>
      </c>
      <c r="Y106">
        <v>5.1971999999999999E-3</v>
      </c>
      <c r="Z106">
        <v>1.0841100000000001E-3</v>
      </c>
      <c r="AA106">
        <v>2.1113600000000001E-3</v>
      </c>
      <c r="AB106">
        <v>1.8257200000000001E-3</v>
      </c>
      <c r="AC106">
        <v>27.3996944879827</v>
      </c>
      <c r="AD106">
        <v>2.4258510110757401</v>
      </c>
      <c r="AE106">
        <v>0.86895500000000003</v>
      </c>
    </row>
    <row r="107" spans="1:31" x14ac:dyDescent="0.25">
      <c r="A107" s="4" t="s">
        <v>46</v>
      </c>
      <c r="B107" s="4">
        <f>AVERAGE(B101:B106)</f>
        <v>0.12995836607094516</v>
      </c>
      <c r="C107" s="4">
        <f t="shared" ref="C107:AE107" si="11">AVERAGE(C101:C106)</f>
        <v>0.4495063195038162</v>
      </c>
      <c r="D107" s="4">
        <f t="shared" si="11"/>
        <v>6.4184214793589053E-4</v>
      </c>
      <c r="E107" s="4">
        <f t="shared" si="11"/>
        <v>6.6437117866065279E-2</v>
      </c>
      <c r="F107" s="4">
        <f t="shared" si="11"/>
        <v>1.3061832986862721E-2</v>
      </c>
      <c r="G107" s="4">
        <f t="shared" si="11"/>
        <v>0.14551650317831197</v>
      </c>
      <c r="H107" s="4">
        <f t="shared" si="11"/>
        <v>3.7759023582777072E-3</v>
      </c>
      <c r="I107" s="4">
        <f t="shared" si="11"/>
        <v>2.4971574818358866E-3</v>
      </c>
      <c r="J107" s="4">
        <f t="shared" si="11"/>
        <v>3.6757682113986466E-2</v>
      </c>
      <c r="K107" s="4">
        <f t="shared" si="11"/>
        <v>1.1653113249464225E-2</v>
      </c>
      <c r="L107" s="4">
        <f t="shared" si="11"/>
        <v>9.5456738624155896E-3</v>
      </c>
      <c r="M107" s="4">
        <f t="shared" si="11"/>
        <v>1.5149409172441368E-2</v>
      </c>
      <c r="N107" s="4">
        <f t="shared" si="11"/>
        <v>1.5677462797391416E-2</v>
      </c>
      <c r="O107" s="4">
        <f t="shared" si="11"/>
        <v>6.6039913763100838E-3</v>
      </c>
      <c r="P107" s="4">
        <f t="shared" si="11"/>
        <v>1.146895E-3</v>
      </c>
      <c r="Q107" s="4">
        <f t="shared" si="11"/>
        <v>4.123231666666667E-3</v>
      </c>
      <c r="R107" s="4">
        <f t="shared" si="11"/>
        <v>4.85163E-3</v>
      </c>
      <c r="S107" s="4">
        <f t="shared" si="11"/>
        <v>1.4465416666666665E-3</v>
      </c>
      <c r="T107" s="4">
        <f t="shared" si="11"/>
        <v>4.9057733333333327E-3</v>
      </c>
      <c r="U107" s="4">
        <f t="shared" si="11"/>
        <v>3.4922600000000001E-3</v>
      </c>
      <c r="V107" s="4">
        <f t="shared" si="11"/>
        <v>3.9668533333333334E-3</v>
      </c>
      <c r="W107" s="4">
        <f t="shared" si="11"/>
        <v>9.9310516666666678E-3</v>
      </c>
      <c r="X107" s="4">
        <f t="shared" si="11"/>
        <v>2.5167966666666668E-4</v>
      </c>
      <c r="Y107" s="4">
        <f t="shared" si="11"/>
        <v>5.3622899999999996E-3</v>
      </c>
      <c r="Z107" s="4">
        <f t="shared" si="11"/>
        <v>1.0175386666666667E-3</v>
      </c>
      <c r="AA107" s="4">
        <f t="shared" si="11"/>
        <v>1.9520666666666667E-3</v>
      </c>
      <c r="AB107" s="4">
        <f t="shared" si="11"/>
        <v>2.2568849999999997E-3</v>
      </c>
      <c r="AC107" s="4">
        <f t="shared" si="11"/>
        <v>23.719063639677831</v>
      </c>
      <c r="AD107" s="4">
        <f t="shared" si="11"/>
        <v>2.4985014226466618</v>
      </c>
      <c r="AE107" s="4">
        <f t="shared" si="11"/>
        <v>0.83136550000000009</v>
      </c>
    </row>
    <row r="108" spans="1:31" x14ac:dyDescent="0.25">
      <c r="A108" s="4" t="s">
        <v>38</v>
      </c>
      <c r="B108" s="4">
        <f>12.149*B107</f>
        <v>1.5788641893959126</v>
      </c>
      <c r="C108" s="4">
        <f xml:space="preserve"> 27.866*C107</f>
        <v>12.525943099293341</v>
      </c>
      <c r="D108" s="4">
        <f xml:space="preserve"> 77.152*D107</f>
        <v>4.9519405397549829E-2</v>
      </c>
      <c r="E108" s="4">
        <f xml:space="preserve"> 4.4302*E107</f>
        <v>0.2943297195702424</v>
      </c>
      <c r="F108" s="4">
        <f xml:space="preserve"> 2.8833*F107</f>
        <v>3.7661183051021285E-2</v>
      </c>
      <c r="G108" s="4">
        <f xml:space="preserve"> 25.166*G107</f>
        <v>3.6620683189853991</v>
      </c>
      <c r="H108" s="4">
        <f xml:space="preserve"> 66.151*H107</f>
        <v>0.24977971690242859</v>
      </c>
      <c r="I108" s="4">
        <f xml:space="preserve"> 2.8646*I107</f>
        <v>7.1533573224670799E-3</v>
      </c>
      <c r="J108" s="4">
        <f xml:space="preserve"> 46.828*J107</f>
        <v>1.7212887380337583</v>
      </c>
      <c r="K108" s="4">
        <f xml:space="preserve"> 17.782*K107</f>
        <v>0.20721565980197285</v>
      </c>
      <c r="L108" s="4">
        <f xml:space="preserve"> 10.37*L107</f>
        <v>9.898863795324965E-2</v>
      </c>
      <c r="M108" s="4">
        <f xml:space="preserve"> 3.5935*M107</f>
        <v>5.4439401861168059E-2</v>
      </c>
      <c r="N108" s="4">
        <f xml:space="preserve"> 22.783*N107</f>
        <v>0.35717963491296867</v>
      </c>
      <c r="O108" s="4">
        <f>993.12*O107</f>
        <v>6.5585559156410707</v>
      </c>
      <c r="P108" s="4" t="s">
        <v>39</v>
      </c>
      <c r="Q108" s="4" t="s">
        <v>39</v>
      </c>
      <c r="R108" s="4" t="s">
        <v>39</v>
      </c>
      <c r="S108" s="4" t="s">
        <v>39</v>
      </c>
      <c r="T108" s="4">
        <f xml:space="preserve"> 1219.8*T107</f>
        <v>5.9840623119999989</v>
      </c>
      <c r="U108" s="4" t="s">
        <v>39</v>
      </c>
      <c r="V108" s="4">
        <f xml:space="preserve"> 1208.8*V107</f>
        <v>4.7951323093333329</v>
      </c>
      <c r="W108" s="4">
        <f>79948*W107</f>
        <v>793.96771864666675</v>
      </c>
      <c r="X108" s="4" t="s">
        <v>39</v>
      </c>
      <c r="Y108" s="4">
        <f xml:space="preserve"> 1196*Y107</f>
        <v>6.4132988399999995</v>
      </c>
      <c r="Z108" s="4" t="s">
        <v>39</v>
      </c>
      <c r="AA108" s="4" t="s">
        <v>39</v>
      </c>
      <c r="AB108" s="4">
        <f xml:space="preserve"> 672.63*AB107</f>
        <v>1.5180485575499998</v>
      </c>
      <c r="AC108" s="4">
        <f xml:space="preserve"> 2.1516*AC107</f>
        <v>51.033937327130822</v>
      </c>
      <c r="AD108" s="4">
        <f xml:space="preserve"> 2.4404*AD107</f>
        <v>6.0973428718269131</v>
      </c>
      <c r="AE108" s="4">
        <f xml:space="preserve"> 149.51*AE107</f>
        <v>124.29745590500001</v>
      </c>
    </row>
    <row r="110" spans="1:31" x14ac:dyDescent="0.25">
      <c r="A110" t="s">
        <v>107</v>
      </c>
      <c r="B110">
        <v>1.21230075963739</v>
      </c>
      <c r="C110">
        <v>6.4881990443925002</v>
      </c>
      <c r="D110">
        <v>7.6905650009229604E-3</v>
      </c>
      <c r="E110">
        <v>0.78598413375421405</v>
      </c>
      <c r="F110">
        <v>6.1290681043494902E-2</v>
      </c>
      <c r="G110">
        <v>4.1409997806907503E-2</v>
      </c>
      <c r="H110">
        <v>1.6756935633492499E-2</v>
      </c>
      <c r="I110">
        <v>1.3097799897699601E-2</v>
      </c>
      <c r="J110">
        <v>0.47006070284825002</v>
      </c>
      <c r="K110">
        <v>0.157313012899676</v>
      </c>
      <c r="L110">
        <v>6.3198782993796804E-2</v>
      </c>
      <c r="M110">
        <v>3.6186576789245598E-2</v>
      </c>
      <c r="N110">
        <v>1.3757664499775E-2</v>
      </c>
      <c r="O110">
        <v>1.00993130037157E-2</v>
      </c>
      <c r="P110">
        <v>9.8690699999999998E-4</v>
      </c>
      <c r="Q110">
        <v>2.8440100000000001E-3</v>
      </c>
      <c r="R110">
        <v>3.6367000000000001E-3</v>
      </c>
      <c r="S110">
        <v>1.0005000000000001E-3</v>
      </c>
      <c r="T110">
        <v>3.8834500000000001E-3</v>
      </c>
      <c r="U110">
        <v>2.09238E-3</v>
      </c>
      <c r="V110">
        <v>3.9363200000000001E-3</v>
      </c>
      <c r="W110">
        <v>7.0547700000000001E-3</v>
      </c>
      <c r="X110">
        <v>2.59337E-4</v>
      </c>
      <c r="Y110">
        <v>5.8889900000000002E-3</v>
      </c>
      <c r="Z110">
        <v>1.1943100000000001E-3</v>
      </c>
      <c r="AA110">
        <v>1.3907500000000001E-3</v>
      </c>
      <c r="AB110">
        <v>1.5816000000000001E-3</v>
      </c>
      <c r="AC110">
        <v>18.287322479822201</v>
      </c>
      <c r="AD110">
        <v>1.8716985102066599</v>
      </c>
      <c r="AE110">
        <v>0.574291</v>
      </c>
    </row>
    <row r="111" spans="1:31" x14ac:dyDescent="0.25">
      <c r="A111" t="s">
        <v>108</v>
      </c>
      <c r="B111">
        <v>1.2804645326189801</v>
      </c>
      <c r="C111">
        <v>6.8339779211213001</v>
      </c>
      <c r="D111">
        <v>8.1428244562754496E-3</v>
      </c>
      <c r="E111">
        <v>0.82602090165713005</v>
      </c>
      <c r="F111">
        <v>7.0079714670926593E-2</v>
      </c>
      <c r="G111">
        <v>4.50523298794119E-2</v>
      </c>
      <c r="H111">
        <v>1.8476723170732099E-2</v>
      </c>
      <c r="I111">
        <v>1.57403528498061E-2</v>
      </c>
      <c r="J111">
        <v>0.50806202473815698</v>
      </c>
      <c r="K111">
        <v>0.17291331493641299</v>
      </c>
      <c r="L111">
        <v>5.76370341037502E-2</v>
      </c>
      <c r="M111">
        <v>2.8470991579181499E-2</v>
      </c>
      <c r="N111">
        <v>1.3054348489863201E-2</v>
      </c>
      <c r="O111">
        <v>1.0516490908848E-2</v>
      </c>
      <c r="P111">
        <v>9.6390799999999997E-4</v>
      </c>
      <c r="Q111">
        <v>2.8584600000000002E-3</v>
      </c>
      <c r="R111">
        <v>3.3867799999999998E-3</v>
      </c>
      <c r="S111">
        <v>1.057E-3</v>
      </c>
      <c r="T111">
        <v>4.2290899999999996E-3</v>
      </c>
      <c r="U111">
        <v>2.46707E-3</v>
      </c>
      <c r="V111">
        <v>3.7606699999999998E-3</v>
      </c>
      <c r="W111">
        <v>6.9096499999999998E-3</v>
      </c>
      <c r="X111">
        <v>2.4492399999999999E-4</v>
      </c>
      <c r="Y111">
        <v>6.9834600000000004E-3</v>
      </c>
      <c r="Z111">
        <v>9.4350200000000003E-4</v>
      </c>
      <c r="AA111">
        <v>1.70546E-3</v>
      </c>
      <c r="AB111">
        <v>2.0740799999999998E-3</v>
      </c>
      <c r="AC111">
        <v>22.395059742230998</v>
      </c>
      <c r="AD111">
        <v>2.6432190756153902</v>
      </c>
      <c r="AE111">
        <v>0.61153500000000005</v>
      </c>
    </row>
    <row r="112" spans="1:31" x14ac:dyDescent="0.25">
      <c r="A112" t="s">
        <v>109</v>
      </c>
      <c r="B112">
        <v>1.3811062339385101</v>
      </c>
      <c r="C112">
        <v>7.1842395549329598</v>
      </c>
      <c r="D112">
        <v>7.8291314483616599E-3</v>
      </c>
      <c r="E112">
        <v>0.88942499327529001</v>
      </c>
      <c r="F112">
        <v>7.1477114943143003E-2</v>
      </c>
      <c r="G112">
        <v>8.9184287206781093E-2</v>
      </c>
      <c r="H112">
        <v>2.0173738435123201E-2</v>
      </c>
      <c r="I112">
        <v>2.00517987832305E-2</v>
      </c>
      <c r="J112">
        <v>0.51217944603811505</v>
      </c>
      <c r="K112">
        <v>0.17433150739139699</v>
      </c>
      <c r="L112">
        <v>6.4446175784353202E-2</v>
      </c>
      <c r="M112">
        <v>3.3179035323998303E-2</v>
      </c>
      <c r="N112">
        <v>1.4240387195622199E-2</v>
      </c>
      <c r="O112">
        <v>8.2051972782416892E-3</v>
      </c>
      <c r="P112">
        <v>9.2815300000000003E-4</v>
      </c>
      <c r="Q112">
        <v>2.5242300000000001E-3</v>
      </c>
      <c r="R112">
        <v>3.6021400000000002E-3</v>
      </c>
      <c r="S112">
        <v>1.12043E-3</v>
      </c>
      <c r="T112">
        <v>4.1863500000000001E-3</v>
      </c>
      <c r="U112">
        <v>2.45816E-3</v>
      </c>
      <c r="V112">
        <v>3.6681499999999998E-3</v>
      </c>
      <c r="W112">
        <v>7.1308300000000003E-3</v>
      </c>
      <c r="X112">
        <v>1.32003E-4</v>
      </c>
      <c r="Y112">
        <v>5.5217499999999997E-3</v>
      </c>
      <c r="Z112">
        <v>9.8721099999999999E-4</v>
      </c>
      <c r="AA112">
        <v>1.00562E-3</v>
      </c>
      <c r="AB112">
        <v>1.29828E-3</v>
      </c>
      <c r="AC112">
        <v>21.572913714452302</v>
      </c>
      <c r="AD112">
        <v>2.0119465036785402</v>
      </c>
      <c r="AE112">
        <v>0.53630599999999995</v>
      </c>
    </row>
    <row r="113" spans="1:31" x14ac:dyDescent="0.25">
      <c r="A113" t="s">
        <v>110</v>
      </c>
      <c r="B113">
        <v>1.3772767243689401</v>
      </c>
      <c r="C113">
        <v>6.9455035637796199</v>
      </c>
      <c r="D113">
        <v>6.8029683621159999E-3</v>
      </c>
      <c r="E113">
        <v>0.84986575539434905</v>
      </c>
      <c r="F113">
        <v>7.3616327477513399E-2</v>
      </c>
      <c r="G113">
        <v>0.278900579466759</v>
      </c>
      <c r="H113">
        <v>1.68583564643392E-2</v>
      </c>
      <c r="I113">
        <v>2.01354153251063E-2</v>
      </c>
      <c r="J113">
        <v>0.51492090930152701</v>
      </c>
      <c r="K113">
        <v>0.166257770026188</v>
      </c>
      <c r="L113">
        <v>5.53887092899965E-2</v>
      </c>
      <c r="M113">
        <v>3.3161949282885399E-2</v>
      </c>
      <c r="N113">
        <v>1.60324762134187E-2</v>
      </c>
      <c r="O113">
        <v>7.8047097171094603E-3</v>
      </c>
      <c r="P113">
        <v>9.8513899999999989E-4</v>
      </c>
      <c r="Q113">
        <v>2.9409499999999999E-3</v>
      </c>
      <c r="R113">
        <v>4.5952600000000003E-3</v>
      </c>
      <c r="S113">
        <v>1.2402299999999999E-3</v>
      </c>
      <c r="T113">
        <v>5.74809E-3</v>
      </c>
      <c r="U113">
        <v>2.8567499999999999E-3</v>
      </c>
      <c r="V113">
        <v>4.3697800000000002E-3</v>
      </c>
      <c r="W113">
        <v>9.0345300000000007E-3</v>
      </c>
      <c r="X113">
        <v>3.1031100000000002E-4</v>
      </c>
      <c r="Y113">
        <v>7.2285500000000003E-3</v>
      </c>
      <c r="Z113">
        <v>8.5129900000000002E-4</v>
      </c>
      <c r="AA113">
        <v>1.90541E-3</v>
      </c>
      <c r="AB113">
        <v>1.6270799999999999E-3</v>
      </c>
      <c r="AC113">
        <v>18.1434574148794</v>
      </c>
      <c r="AD113">
        <v>1.87400021073615</v>
      </c>
      <c r="AE113">
        <v>0.62441599999999997</v>
      </c>
    </row>
    <row r="114" spans="1:31" x14ac:dyDescent="0.25">
      <c r="A114" t="s">
        <v>111</v>
      </c>
      <c r="B114">
        <v>1.21638923406606</v>
      </c>
      <c r="C114">
        <v>6.3014052804666303</v>
      </c>
      <c r="D114">
        <v>7.8033902206411298E-3</v>
      </c>
      <c r="E114">
        <v>0.73001391549359496</v>
      </c>
      <c r="F114">
        <v>5.7725827831423597E-2</v>
      </c>
      <c r="G114">
        <v>4.3412785235227798E-2</v>
      </c>
      <c r="H114">
        <v>1.5821228197476798E-2</v>
      </c>
      <c r="I114">
        <v>1.9352067169140199E-2</v>
      </c>
      <c r="J114">
        <v>0.447028214404669</v>
      </c>
      <c r="K114">
        <v>0.14708170394127101</v>
      </c>
      <c r="L114">
        <v>5.3599231185037802E-2</v>
      </c>
      <c r="M114">
        <v>3.0320038860532202E-2</v>
      </c>
      <c r="N114">
        <v>1.6006875481369601E-2</v>
      </c>
      <c r="O114">
        <v>5.5578873588307803E-3</v>
      </c>
      <c r="P114">
        <v>9.7335E-4</v>
      </c>
      <c r="Q114">
        <v>3.8790500000000002E-3</v>
      </c>
      <c r="R114">
        <v>4.8688000000000004E-3</v>
      </c>
      <c r="S114">
        <v>1.1174399999999999E-3</v>
      </c>
      <c r="T114">
        <v>4.9584700000000004E-3</v>
      </c>
      <c r="U114">
        <v>3.38112E-3</v>
      </c>
      <c r="V114">
        <v>4.4834000000000002E-3</v>
      </c>
      <c r="W114">
        <v>9.3953400000000003E-3</v>
      </c>
      <c r="X114">
        <v>3.4380499999999998E-4</v>
      </c>
      <c r="Y114">
        <v>6.7737500000000003E-3</v>
      </c>
      <c r="Z114">
        <v>1.09205E-3</v>
      </c>
      <c r="AA114">
        <v>2.3566099999999999E-3</v>
      </c>
      <c r="AB114">
        <v>1.1102099999999999E-3</v>
      </c>
      <c r="AC114">
        <v>15.977350027769999</v>
      </c>
      <c r="AD114">
        <v>1.7982973434460801</v>
      </c>
      <c r="AE114">
        <v>0.71077199999999996</v>
      </c>
    </row>
    <row r="115" spans="1:31" x14ac:dyDescent="0.25">
      <c r="A115" t="s">
        <v>112</v>
      </c>
      <c r="B115">
        <v>1.2215163287303801</v>
      </c>
      <c r="C115">
        <v>6.2812578436858502</v>
      </c>
      <c r="D115">
        <v>7.4209226124600097E-3</v>
      </c>
      <c r="E115">
        <v>0.76710123457135604</v>
      </c>
      <c r="F115">
        <v>6.1228962982899197E-2</v>
      </c>
      <c r="G115">
        <v>0.233728433778435</v>
      </c>
      <c r="H115">
        <v>1.55706121031447E-2</v>
      </c>
      <c r="I115">
        <v>1.8079482864394099E-2</v>
      </c>
      <c r="J115">
        <v>0.48441619352686799</v>
      </c>
      <c r="K115">
        <v>0.15948370519381699</v>
      </c>
      <c r="L115">
        <v>5.7530810452586303E-2</v>
      </c>
      <c r="M115">
        <v>3.3517675217014001E-2</v>
      </c>
      <c r="N115">
        <v>1.76990046629085E-2</v>
      </c>
      <c r="O115">
        <v>7.7045716839626698E-3</v>
      </c>
      <c r="P115">
        <v>1.2118400000000001E-3</v>
      </c>
      <c r="Q115">
        <v>3.61137E-3</v>
      </c>
      <c r="R115">
        <v>5.1153300000000004E-3</v>
      </c>
      <c r="S115">
        <v>1.2782399999999999E-3</v>
      </c>
      <c r="T115">
        <v>5.0190599999999997E-3</v>
      </c>
      <c r="U115">
        <v>3.9162600000000004E-3</v>
      </c>
      <c r="V115">
        <v>4.7472199999999999E-3</v>
      </c>
      <c r="W115">
        <v>8.7427400000000006E-3</v>
      </c>
      <c r="X115">
        <v>4.0964099999999998E-4</v>
      </c>
      <c r="Y115">
        <v>7.4762600000000002E-3</v>
      </c>
      <c r="Z115">
        <v>1.20115E-3</v>
      </c>
      <c r="AA115">
        <v>1.40464E-3</v>
      </c>
      <c r="AB115">
        <v>1.68903E-3</v>
      </c>
      <c r="AC115">
        <v>18.001141964224999</v>
      </c>
      <c r="AD115">
        <v>2.0269990947071501</v>
      </c>
      <c r="AE115">
        <v>0.637239</v>
      </c>
    </row>
    <row r="116" spans="1:31" x14ac:dyDescent="0.25">
      <c r="A116" s="4" t="s">
        <v>46</v>
      </c>
      <c r="B116" s="4">
        <f>AVERAGE(B110:B115)</f>
        <v>1.2815089688933767</v>
      </c>
      <c r="C116" s="4">
        <f t="shared" ref="C116:AE116" si="12">AVERAGE(C110:C115)</f>
        <v>6.6724305347298101</v>
      </c>
      <c r="D116" s="4">
        <f t="shared" si="12"/>
        <v>7.614967016796201E-3</v>
      </c>
      <c r="E116" s="4">
        <f t="shared" si="12"/>
        <v>0.80806848902432238</v>
      </c>
      <c r="F116" s="4">
        <f t="shared" si="12"/>
        <v>6.5903104824900124E-2</v>
      </c>
      <c r="G116" s="4">
        <f t="shared" si="12"/>
        <v>0.12194806889558703</v>
      </c>
      <c r="H116" s="4">
        <f t="shared" si="12"/>
        <v>1.7276265667384747E-2</v>
      </c>
      <c r="I116" s="4">
        <f t="shared" si="12"/>
        <v>1.77428194815628E-2</v>
      </c>
      <c r="J116" s="4">
        <f t="shared" si="12"/>
        <v>0.48944458180959766</v>
      </c>
      <c r="K116" s="4">
        <f t="shared" si="12"/>
        <v>0.16289683573146033</v>
      </c>
      <c r="L116" s="4">
        <f t="shared" si="12"/>
        <v>5.8633457301586804E-2</v>
      </c>
      <c r="M116" s="4">
        <f t="shared" si="12"/>
        <v>3.247271117547617E-2</v>
      </c>
      <c r="N116" s="4">
        <f t="shared" si="12"/>
        <v>1.5131792757159533E-2</v>
      </c>
      <c r="O116" s="4">
        <f t="shared" si="12"/>
        <v>8.3146949917847178E-3</v>
      </c>
      <c r="P116" s="4">
        <f t="shared" si="12"/>
        <v>1.0082161666666667E-3</v>
      </c>
      <c r="Q116" s="4">
        <f t="shared" si="12"/>
        <v>3.109678333333333E-3</v>
      </c>
      <c r="R116" s="4">
        <f t="shared" si="12"/>
        <v>4.2008350000000009E-3</v>
      </c>
      <c r="S116" s="4">
        <f t="shared" si="12"/>
        <v>1.13564E-3</v>
      </c>
      <c r="T116" s="4">
        <f t="shared" si="12"/>
        <v>4.6707516666666662E-3</v>
      </c>
      <c r="U116" s="4">
        <f t="shared" si="12"/>
        <v>2.8619566666666665E-3</v>
      </c>
      <c r="V116" s="4">
        <f t="shared" si="12"/>
        <v>4.1609233333333327E-3</v>
      </c>
      <c r="W116" s="4">
        <f t="shared" si="12"/>
        <v>8.0446433333333338E-3</v>
      </c>
      <c r="X116" s="4">
        <f t="shared" si="12"/>
        <v>2.833368333333333E-4</v>
      </c>
      <c r="Y116" s="4">
        <f t="shared" si="12"/>
        <v>6.6454599999999997E-3</v>
      </c>
      <c r="Z116" s="4">
        <f t="shared" si="12"/>
        <v>1.0449203333333333E-3</v>
      </c>
      <c r="AA116" s="4">
        <f t="shared" si="12"/>
        <v>1.6280816666666669E-3</v>
      </c>
      <c r="AB116" s="4">
        <f t="shared" si="12"/>
        <v>1.5633799999999998E-3</v>
      </c>
      <c r="AC116" s="4">
        <f t="shared" si="12"/>
        <v>19.06287422389665</v>
      </c>
      <c r="AD116" s="4">
        <f t="shared" si="12"/>
        <v>2.0376934563983284</v>
      </c>
      <c r="AE116" s="4">
        <f t="shared" si="12"/>
        <v>0.61575983333333328</v>
      </c>
    </row>
    <row r="117" spans="1:31" x14ac:dyDescent="0.25">
      <c r="A117" s="4" t="s">
        <v>38</v>
      </c>
      <c r="B117" s="4">
        <f>12.149*B116</f>
        <v>15.569052463085633</v>
      </c>
      <c r="C117" s="4">
        <f xml:space="preserve"> 27.866*C116</f>
        <v>185.93394928078089</v>
      </c>
      <c r="D117" s="4">
        <f xml:space="preserve"> 77.152*D116</f>
        <v>0.58750993527986051</v>
      </c>
      <c r="E117" s="4">
        <f xml:space="preserve"> 4.4302*E116</f>
        <v>3.5799050200755529</v>
      </c>
      <c r="F117" s="4">
        <f xml:space="preserve"> 2.8833*F116</f>
        <v>0.19001842214163453</v>
      </c>
      <c r="G117" s="4">
        <f xml:space="preserve"> 25.166*G116</f>
        <v>3.0689451018263432</v>
      </c>
      <c r="H117" s="4">
        <f xml:space="preserve"> 66.151*H116</f>
        <v>1.1428422501631683</v>
      </c>
      <c r="I117" s="4">
        <f xml:space="preserve"> 2.8646*I116</f>
        <v>5.0826080686884795E-2</v>
      </c>
      <c r="J117" s="4">
        <f xml:space="preserve"> 46.828*J116</f>
        <v>22.919710876979842</v>
      </c>
      <c r="K117" s="4">
        <f xml:space="preserve"> 17.782*K116</f>
        <v>2.8966315329768277</v>
      </c>
      <c r="L117" s="4">
        <f xml:space="preserve"> 10.37*L116</f>
        <v>0.60802895221745512</v>
      </c>
      <c r="M117" s="4">
        <f xml:space="preserve"> 3.5935*M116</f>
        <v>0.11669068760907363</v>
      </c>
      <c r="N117" s="4">
        <f xml:space="preserve"> 22.783*N116</f>
        <v>0.34474763438636563</v>
      </c>
      <c r="O117" s="4">
        <f>993.12*O116</f>
        <v>8.2574898902412386</v>
      </c>
      <c r="P117" s="4" t="s">
        <v>39</v>
      </c>
      <c r="Q117" s="4" t="s">
        <v>39</v>
      </c>
      <c r="R117" s="4" t="s">
        <v>39</v>
      </c>
      <c r="S117" s="4" t="s">
        <v>39</v>
      </c>
      <c r="T117" s="4">
        <f xml:space="preserve"> 1219.8*T116</f>
        <v>5.6973828829999995</v>
      </c>
      <c r="U117" s="4" t="s">
        <v>39</v>
      </c>
      <c r="V117" s="4">
        <f xml:space="preserve"> 1208.8*V116</f>
        <v>5.029724125333332</v>
      </c>
      <c r="W117" s="4">
        <f>79948*W116</f>
        <v>643.15314521333335</v>
      </c>
      <c r="X117" s="4" t="s">
        <v>39</v>
      </c>
      <c r="Y117" s="4">
        <f xml:space="preserve"> 1196*Y116</f>
        <v>7.9479701599999997</v>
      </c>
      <c r="Z117" s="4" t="s">
        <v>39</v>
      </c>
      <c r="AA117" s="4" t="s">
        <v>39</v>
      </c>
      <c r="AB117" s="4">
        <f xml:space="preserve"> 672.63*AB116</f>
        <v>1.0515762893999998</v>
      </c>
      <c r="AC117" s="4">
        <f xml:space="preserve"> 2.1516*AC116</f>
        <v>41.015680180136037</v>
      </c>
      <c r="AD117" s="4">
        <f xml:space="preserve"> 2.4404*AD116</f>
        <v>4.9727871109944806</v>
      </c>
      <c r="AE117" s="4">
        <f xml:space="preserve"> 149.51*AE116</f>
        <v>92.062252681666649</v>
      </c>
    </row>
    <row r="119" spans="1:31" x14ac:dyDescent="0.25">
      <c r="A119" t="s">
        <v>113</v>
      </c>
      <c r="B119">
        <v>0.72699139136642998</v>
      </c>
      <c r="C119">
        <v>3.38530777090098</v>
      </c>
      <c r="D119">
        <v>3.4574207684417301E-3</v>
      </c>
      <c r="E119">
        <v>0.41182624220428199</v>
      </c>
      <c r="F119">
        <v>3.8012253939135099E-2</v>
      </c>
      <c r="G119">
        <v>3.09847403460995E-2</v>
      </c>
      <c r="H119">
        <v>9.7875151042598803E-3</v>
      </c>
      <c r="I119">
        <v>1.0778196260961499E-2</v>
      </c>
      <c r="J119">
        <v>0.24923382989897799</v>
      </c>
      <c r="K119">
        <v>8.2478999523265401E-2</v>
      </c>
      <c r="L119">
        <v>2.99206545184874E-2</v>
      </c>
      <c r="M119">
        <v>2.3419277771352099E-2</v>
      </c>
      <c r="N119">
        <v>1.33965748822398E-2</v>
      </c>
      <c r="O119">
        <v>5.0695755436635202E-3</v>
      </c>
      <c r="P119">
        <v>1.1362500000000001E-3</v>
      </c>
      <c r="Q119">
        <v>3.6397000000000001E-3</v>
      </c>
      <c r="R119">
        <v>4.9570999999999999E-3</v>
      </c>
      <c r="S119">
        <v>1.35798E-3</v>
      </c>
      <c r="T119">
        <v>5.5712299999999999E-3</v>
      </c>
      <c r="U119">
        <v>3.7269600000000001E-3</v>
      </c>
      <c r="V119">
        <v>4.6445999999999996E-3</v>
      </c>
      <c r="W119">
        <v>1.05541E-2</v>
      </c>
      <c r="X119">
        <v>1.8768300000000001E-4</v>
      </c>
      <c r="Y119">
        <v>5.6913500000000004E-3</v>
      </c>
      <c r="Z119">
        <v>1.22602E-3</v>
      </c>
      <c r="AA119">
        <v>1.3621200000000001E-3</v>
      </c>
      <c r="AB119">
        <v>1.10878E-3</v>
      </c>
      <c r="AC119">
        <v>18.695478944633798</v>
      </c>
      <c r="AD119">
        <v>2.1583812459732701</v>
      </c>
      <c r="AE119">
        <v>0.82475799999999999</v>
      </c>
    </row>
    <row r="120" spans="1:31" x14ac:dyDescent="0.25">
      <c r="A120" t="s">
        <v>114</v>
      </c>
      <c r="B120">
        <v>0.766586778719761</v>
      </c>
      <c r="C120">
        <v>3.5741567878451099</v>
      </c>
      <c r="D120">
        <v>4.6282558835934696E-3</v>
      </c>
      <c r="E120">
        <v>0.417603682384242</v>
      </c>
      <c r="F120">
        <v>3.7496286101918699E-2</v>
      </c>
      <c r="G120">
        <v>2.88897587977851E-2</v>
      </c>
      <c r="H120">
        <v>1.18236176827946E-2</v>
      </c>
      <c r="I120">
        <v>1.0706726641006199E-2</v>
      </c>
      <c r="J120">
        <v>0.24826185511674401</v>
      </c>
      <c r="K120">
        <v>7.7535364644282803E-2</v>
      </c>
      <c r="L120">
        <v>3.4461571374796003E-2</v>
      </c>
      <c r="M120">
        <v>2.6413723673188901E-2</v>
      </c>
      <c r="N120">
        <v>1.3997018537177301E-2</v>
      </c>
      <c r="O120">
        <v>6.5218517476245304E-3</v>
      </c>
      <c r="P120">
        <v>1.3702499999999999E-3</v>
      </c>
      <c r="Q120">
        <v>4.4285599999999998E-3</v>
      </c>
      <c r="R120">
        <v>5.3572000000000003E-3</v>
      </c>
      <c r="S120">
        <v>1.8915500000000001E-3</v>
      </c>
      <c r="T120">
        <v>7.0969900000000001E-3</v>
      </c>
      <c r="U120">
        <v>4.2763499999999999E-3</v>
      </c>
      <c r="V120">
        <v>4.9893799999999999E-3</v>
      </c>
      <c r="W120">
        <v>1.0881500000000001E-2</v>
      </c>
      <c r="X120">
        <v>3.3471299999999999E-4</v>
      </c>
      <c r="Z120">
        <v>9.6762400000000004E-4</v>
      </c>
      <c r="AA120">
        <v>2.2190999999999999E-3</v>
      </c>
      <c r="AC120">
        <v>17.050089039248402</v>
      </c>
      <c r="AD120">
        <v>1.92597975522138</v>
      </c>
    </row>
    <row r="121" spans="1:31" x14ac:dyDescent="0.25">
      <c r="A121" t="s">
        <v>115</v>
      </c>
      <c r="B121">
        <v>0.87661597661260604</v>
      </c>
      <c r="C121">
        <v>4.2472044018933302</v>
      </c>
      <c r="D121">
        <v>5.0565560282484698E-3</v>
      </c>
      <c r="E121">
        <v>0.53702782825598605</v>
      </c>
      <c r="F121">
        <v>5.4619567611006802E-2</v>
      </c>
      <c r="G121">
        <v>3.6377387535162002E-2</v>
      </c>
      <c r="H121">
        <v>1.31745881510429E-2</v>
      </c>
      <c r="I121">
        <v>1.19758144879216E-2</v>
      </c>
      <c r="J121">
        <v>0.30406044818352401</v>
      </c>
      <c r="K121">
        <v>0.100272066846157</v>
      </c>
      <c r="L121">
        <v>4.0304335317251999E-2</v>
      </c>
      <c r="M121">
        <v>4.7851879441918703E-2</v>
      </c>
      <c r="N121">
        <v>1.2377034037659799E-2</v>
      </c>
      <c r="O121">
        <v>8.6477771263981304E-3</v>
      </c>
      <c r="P121">
        <v>1.1563999999999999E-3</v>
      </c>
      <c r="Q121">
        <v>3.45795E-3</v>
      </c>
      <c r="R121">
        <v>6.2026299999999998E-3</v>
      </c>
      <c r="S121">
        <v>1.42355E-3</v>
      </c>
      <c r="T121">
        <v>6.63154E-3</v>
      </c>
      <c r="U121">
        <v>4.0451200000000001E-3</v>
      </c>
      <c r="V121">
        <v>4.4411700000000004E-3</v>
      </c>
      <c r="W121">
        <v>9.8930400000000005E-3</v>
      </c>
      <c r="X121">
        <v>3.0034300000000001E-4</v>
      </c>
      <c r="Y121">
        <v>4.3554600000000002E-3</v>
      </c>
      <c r="Z121">
        <v>9.0918100000000001E-4</v>
      </c>
      <c r="AA121">
        <v>1.51885E-3</v>
      </c>
      <c r="AB121">
        <v>1.28629E-3</v>
      </c>
      <c r="AC121">
        <v>24.6262589039248</v>
      </c>
      <c r="AD121">
        <v>2.4377484440199901</v>
      </c>
      <c r="AE121">
        <v>0.62926499999999996</v>
      </c>
    </row>
    <row r="122" spans="1:31" x14ac:dyDescent="0.25">
      <c r="A122" t="s">
        <v>116</v>
      </c>
      <c r="B122">
        <v>0.67633926010379797</v>
      </c>
      <c r="C122">
        <v>3.3470149890427399</v>
      </c>
      <c r="D122">
        <v>4.18258509917987E-3</v>
      </c>
      <c r="E122">
        <v>0.39666098540446298</v>
      </c>
      <c r="F122">
        <v>4.1502370614079798E-2</v>
      </c>
      <c r="G122">
        <v>2.8725268950457E-2</v>
      </c>
      <c r="H122">
        <v>1.0100606502250101E-2</v>
      </c>
      <c r="I122">
        <v>1.11866321594814E-2</v>
      </c>
      <c r="J122">
        <v>0.234189554314779</v>
      </c>
      <c r="K122">
        <v>7.9519101552874699E-2</v>
      </c>
      <c r="L122">
        <v>3.3663791221353101E-2</v>
      </c>
      <c r="M122">
        <v>2.1227057080329102E-2</v>
      </c>
      <c r="N122">
        <v>1.1371509040793299E-2</v>
      </c>
      <c r="O122">
        <v>8.0235428557509196E-3</v>
      </c>
      <c r="P122">
        <v>1.44378E-3</v>
      </c>
      <c r="R122">
        <v>6.9705599999999998E-3</v>
      </c>
      <c r="S122">
        <v>1.84753E-3</v>
      </c>
      <c r="T122">
        <v>7.5574600000000002E-3</v>
      </c>
      <c r="U122">
        <v>5.6058799999999997E-3</v>
      </c>
      <c r="V122">
        <v>5.5419900000000001E-3</v>
      </c>
      <c r="W122">
        <v>1.28548E-2</v>
      </c>
      <c r="X122">
        <v>2.6121899999999998E-4</v>
      </c>
      <c r="Y122">
        <v>6.2810799999999996E-3</v>
      </c>
      <c r="Z122">
        <v>9.1111600000000001E-4</v>
      </c>
      <c r="AA122">
        <v>2.0285099999999999E-3</v>
      </c>
      <c r="AB122">
        <v>1.5184199999999999E-3</v>
      </c>
      <c r="AC122">
        <v>15.0250188418264</v>
      </c>
      <c r="AD122">
        <v>1.5296340259315599</v>
      </c>
    </row>
    <row r="123" spans="1:31" x14ac:dyDescent="0.25">
      <c r="A123" t="s">
        <v>117</v>
      </c>
      <c r="B123">
        <v>0.76121749045657205</v>
      </c>
      <c r="C123">
        <v>3.75912512448929</v>
      </c>
      <c r="D123">
        <v>3.6216583499894799E-3</v>
      </c>
      <c r="E123">
        <v>0.45628553869543897</v>
      </c>
      <c r="F123">
        <v>4.4802902106454802E-2</v>
      </c>
      <c r="G123">
        <v>4.0207768376678103E-2</v>
      </c>
      <c r="H123">
        <v>1.0730875928747399E-2</v>
      </c>
      <c r="I123">
        <v>1.2890718661680199E-2</v>
      </c>
      <c r="J123">
        <v>0.266908616373977</v>
      </c>
      <c r="K123">
        <v>9.1767635187504804E-2</v>
      </c>
      <c r="L123">
        <v>4.1879868067771997E-2</v>
      </c>
      <c r="M123">
        <v>3.4324914414535203E-2</v>
      </c>
      <c r="N123">
        <v>1.35494943276497E-2</v>
      </c>
      <c r="O123">
        <v>8.7943561712956805E-3</v>
      </c>
      <c r="P123">
        <v>1.3502099999999999E-3</v>
      </c>
      <c r="R123">
        <v>5.5164899999999998E-3</v>
      </c>
      <c r="S123">
        <v>1.65603E-3</v>
      </c>
      <c r="T123">
        <v>6.1953900000000003E-3</v>
      </c>
      <c r="U123">
        <v>3.5592100000000002E-3</v>
      </c>
      <c r="V123">
        <v>4.8397400000000004E-3</v>
      </c>
      <c r="W123">
        <v>1.0992099999999999E-2</v>
      </c>
      <c r="X123">
        <v>3.5064599999999998E-4</v>
      </c>
      <c r="Y123">
        <v>5.2875200000000004E-3</v>
      </c>
      <c r="Z123">
        <v>1.2756600000000001E-3</v>
      </c>
      <c r="AA123">
        <v>1.7053700000000001E-3</v>
      </c>
      <c r="AB123">
        <v>1.18844E-3</v>
      </c>
      <c r="AC123">
        <v>17.317482017068901</v>
      </c>
      <c r="AD123">
        <v>2.2649494102182399</v>
      </c>
      <c r="AE123">
        <v>0.82217099999999999</v>
      </c>
    </row>
    <row r="124" spans="1:31" x14ac:dyDescent="0.25">
      <c r="A124" t="s">
        <v>118</v>
      </c>
      <c r="B124">
        <v>0.76146191517725903</v>
      </c>
      <c r="C124">
        <v>3.6658289124382901</v>
      </c>
      <c r="D124">
        <v>4.5353616345222099E-3</v>
      </c>
      <c r="E124">
        <v>0.41551050728239902</v>
      </c>
      <c r="F124">
        <v>4.3259813547220999E-2</v>
      </c>
      <c r="G124">
        <v>3.0310197275123799E-2</v>
      </c>
      <c r="H124">
        <v>1.1620939976834299E-2</v>
      </c>
      <c r="I124">
        <v>9.6683829250711808E-3</v>
      </c>
      <c r="J124">
        <v>0.25552707866121099</v>
      </c>
      <c r="K124">
        <v>8.2703151732389402E-2</v>
      </c>
      <c r="L124">
        <v>3.6959969461744298E-2</v>
      </c>
      <c r="M124">
        <v>2.6471223857426701E-2</v>
      </c>
      <c r="N124">
        <v>1.54518820346904E-2</v>
      </c>
      <c r="O124">
        <v>7.4222040499381898E-3</v>
      </c>
      <c r="P124">
        <v>1.2279000000000001E-3</v>
      </c>
      <c r="Q124">
        <v>4.2507200000000004E-3</v>
      </c>
      <c r="R124">
        <v>4.9558800000000002E-3</v>
      </c>
      <c r="S124">
        <v>1.82906E-3</v>
      </c>
      <c r="T124">
        <v>5.7638300000000002E-3</v>
      </c>
      <c r="U124">
        <v>3.4428499999999999E-3</v>
      </c>
      <c r="V124">
        <v>5.0487199999999996E-3</v>
      </c>
      <c r="W124">
        <v>1.02197E-2</v>
      </c>
      <c r="X124">
        <v>3.6538400000000001E-4</v>
      </c>
      <c r="Y124">
        <v>6.3066199999999998E-3</v>
      </c>
      <c r="Z124">
        <v>1.1746199999999999E-3</v>
      </c>
      <c r="AA124">
        <v>2.2450199999999999E-3</v>
      </c>
      <c r="AB124">
        <v>2.30415E-3</v>
      </c>
    </row>
    <row r="125" spans="1:31" x14ac:dyDescent="0.25">
      <c r="A125" s="4" t="s">
        <v>46</v>
      </c>
      <c r="B125" s="4">
        <f>AVERAGE(B119:B124)</f>
        <v>0.76153546873940436</v>
      </c>
      <c r="C125" s="4">
        <f t="shared" ref="C125:AE125" si="13">AVERAGE(C119:C124)</f>
        <v>3.6631063311016234</v>
      </c>
      <c r="D125" s="4">
        <f t="shared" si="13"/>
        <v>4.246972960662539E-3</v>
      </c>
      <c r="E125" s="4">
        <f t="shared" si="13"/>
        <v>0.43915246403780178</v>
      </c>
      <c r="F125" s="4">
        <f t="shared" si="13"/>
        <v>4.3282198986636024E-2</v>
      </c>
      <c r="G125" s="4">
        <f t="shared" si="13"/>
        <v>3.2582520213550917E-2</v>
      </c>
      <c r="H125" s="4">
        <f t="shared" si="13"/>
        <v>1.1206357224321532E-2</v>
      </c>
      <c r="I125" s="4">
        <f t="shared" si="13"/>
        <v>1.1201078522687013E-2</v>
      </c>
      <c r="J125" s="4">
        <f t="shared" si="13"/>
        <v>0.25969689709153548</v>
      </c>
      <c r="K125" s="4">
        <f t="shared" si="13"/>
        <v>8.5712719914412358E-2</v>
      </c>
      <c r="L125" s="4">
        <f t="shared" si="13"/>
        <v>3.6198364993567468E-2</v>
      </c>
      <c r="M125" s="4">
        <f t="shared" si="13"/>
        <v>2.9951346039791785E-2</v>
      </c>
      <c r="N125" s="4">
        <f t="shared" si="13"/>
        <v>1.3357252143368385E-2</v>
      </c>
      <c r="O125" s="4">
        <f t="shared" si="13"/>
        <v>7.4132179157784944E-3</v>
      </c>
      <c r="P125" s="4">
        <f t="shared" si="13"/>
        <v>1.2807983333333335E-3</v>
      </c>
      <c r="Q125" s="4">
        <f t="shared" si="13"/>
        <v>3.9442325000000004E-3</v>
      </c>
      <c r="R125" s="4">
        <f t="shared" si="13"/>
        <v>5.6599766666666669E-3</v>
      </c>
      <c r="S125" s="4">
        <f t="shared" si="13"/>
        <v>1.6676166666666666E-3</v>
      </c>
      <c r="T125" s="4">
        <f t="shared" si="13"/>
        <v>6.4694066666666668E-3</v>
      </c>
      <c r="U125" s="4">
        <f t="shared" si="13"/>
        <v>4.1093950000000001E-3</v>
      </c>
      <c r="V125" s="4">
        <f t="shared" si="13"/>
        <v>4.9176000000000003E-3</v>
      </c>
      <c r="W125" s="4">
        <f t="shared" si="13"/>
        <v>1.0899206666666666E-2</v>
      </c>
      <c r="X125" s="4">
        <f t="shared" si="13"/>
        <v>2.9999800000000005E-4</v>
      </c>
      <c r="Y125" s="4">
        <f t="shared" si="13"/>
        <v>5.5844059999999992E-3</v>
      </c>
      <c r="Z125" s="4">
        <f t="shared" si="13"/>
        <v>1.0773701666666666E-3</v>
      </c>
      <c r="AA125" s="4">
        <f t="shared" si="13"/>
        <v>1.8464950000000001E-3</v>
      </c>
      <c r="AB125" s="4">
        <f t="shared" si="13"/>
        <v>1.481216E-3</v>
      </c>
      <c r="AC125" s="4">
        <f t="shared" si="13"/>
        <v>18.542865549340458</v>
      </c>
      <c r="AD125" s="4">
        <f t="shared" si="13"/>
        <v>2.063338576272888</v>
      </c>
      <c r="AE125" s="4">
        <f t="shared" si="13"/>
        <v>0.75873133333333331</v>
      </c>
    </row>
    <row r="126" spans="1:31" x14ac:dyDescent="0.25">
      <c r="A126" s="4" t="s">
        <v>38</v>
      </c>
      <c r="B126" s="4">
        <f>12.149*B125</f>
        <v>9.2518944097150229</v>
      </c>
      <c r="C126" s="4">
        <f xml:space="preserve"> 27.866*C125</f>
        <v>102.07612102247784</v>
      </c>
      <c r="D126" s="4">
        <f xml:space="preserve"> 77.152*D125</f>
        <v>0.3276624578610362</v>
      </c>
      <c r="E126" s="4">
        <f xml:space="preserve"> 4.4302*E125</f>
        <v>1.9455332461802695</v>
      </c>
      <c r="F126" s="4">
        <f xml:space="preserve"> 2.8833*F125</f>
        <v>0.12479556433816766</v>
      </c>
      <c r="G126" s="4">
        <f xml:space="preserve"> 25.166*G125</f>
        <v>0.81997170369422234</v>
      </c>
      <c r="H126" s="4">
        <f xml:space="preserve"> 66.151*H125</f>
        <v>0.74131173674609363</v>
      </c>
      <c r="I126" s="4">
        <f xml:space="preserve"> 2.8646*I125</f>
        <v>3.2086609536089217E-2</v>
      </c>
      <c r="J126" s="4">
        <f xml:space="preserve"> 46.828*J125</f>
        <v>12.161086297002424</v>
      </c>
      <c r="K126" s="4">
        <f xml:space="preserve"> 17.782*K125</f>
        <v>1.5241435855180805</v>
      </c>
      <c r="L126" s="4">
        <f xml:space="preserve"> 10.37*L125</f>
        <v>0.37537704498329461</v>
      </c>
      <c r="M126" s="4">
        <f xml:space="preserve"> 3.5935*M125</f>
        <v>0.10763016199399178</v>
      </c>
      <c r="N126" s="4">
        <f xml:space="preserve"> 22.783*N125</f>
        <v>0.30431827558236191</v>
      </c>
      <c r="O126" s="4">
        <f>993.12*O125</f>
        <v>7.3622149765179383</v>
      </c>
      <c r="P126" s="4" t="s">
        <v>39</v>
      </c>
      <c r="Q126" s="4" t="s">
        <v>39</v>
      </c>
      <c r="R126" s="4" t="s">
        <v>39</v>
      </c>
      <c r="S126" s="4" t="s">
        <v>39</v>
      </c>
      <c r="T126" s="4">
        <f xml:space="preserve"> 1219.8*T125</f>
        <v>7.8913822519999997</v>
      </c>
      <c r="U126" s="4" t="s">
        <v>39</v>
      </c>
      <c r="V126" s="4">
        <f xml:space="preserve"> 1208.8*V125</f>
        <v>5.9443948799999999</v>
      </c>
      <c r="W126" s="4">
        <f>79948*W125</f>
        <v>871.36977458666661</v>
      </c>
      <c r="X126" s="4" t="s">
        <v>39</v>
      </c>
      <c r="Y126" s="4">
        <f xml:space="preserve"> 1196*Y125</f>
        <v>6.6789495759999991</v>
      </c>
      <c r="Z126" s="4" t="s">
        <v>39</v>
      </c>
      <c r="AA126" s="4" t="s">
        <v>39</v>
      </c>
      <c r="AB126" s="4">
        <f xml:space="preserve"> 672.63*AB125</f>
        <v>0.99631031808000003</v>
      </c>
      <c r="AC126" s="4">
        <f xml:space="preserve"> 2.1516*AC125</f>
        <v>39.896829515960931</v>
      </c>
      <c r="AD126" s="4">
        <f xml:space="preserve"> 2.4404*AD125</f>
        <v>5.0353714615363554</v>
      </c>
      <c r="AE126" s="4">
        <f xml:space="preserve"> 149.51*AE125</f>
        <v>113.43792164666665</v>
      </c>
    </row>
    <row r="128" spans="1:31" x14ac:dyDescent="0.25">
      <c r="A128" t="s">
        <v>119</v>
      </c>
      <c r="B128">
        <v>0.72864528071811097</v>
      </c>
      <c r="C128">
        <v>3.08392183524575</v>
      </c>
      <c r="D128">
        <v>3.9974025397542896E-3</v>
      </c>
      <c r="E128">
        <v>0.36579938766037301</v>
      </c>
      <c r="F128">
        <v>4.2137918687076899E-2</v>
      </c>
      <c r="G128">
        <v>3.66716260566608E-2</v>
      </c>
      <c r="H128">
        <v>1.1161365406577301E-2</v>
      </c>
      <c r="I128">
        <v>1.11352501439561E-2</v>
      </c>
      <c r="J128">
        <v>0.22988607751467</v>
      </c>
      <c r="K128">
        <v>7.8063494011779297E-2</v>
      </c>
      <c r="L128">
        <v>3.0182525052609498E-2</v>
      </c>
      <c r="M128">
        <v>2.3312141574785099E-2</v>
      </c>
      <c r="N128">
        <v>1.50149278806087E-2</v>
      </c>
      <c r="O128">
        <v>7.7503837849170702E-3</v>
      </c>
      <c r="P128">
        <v>1.1852399999999999E-3</v>
      </c>
      <c r="Q128">
        <v>3.3193300000000001E-3</v>
      </c>
      <c r="R128">
        <v>4.0069299999999997E-3</v>
      </c>
      <c r="S128">
        <v>1.07719E-3</v>
      </c>
      <c r="T128">
        <v>4.3031500000000004E-3</v>
      </c>
      <c r="U128">
        <v>2.8637300000000001E-3</v>
      </c>
      <c r="V128">
        <v>3.7393700000000001E-3</v>
      </c>
      <c r="W128">
        <v>8.1580699999999999E-3</v>
      </c>
      <c r="X128">
        <v>1.8459499999999999E-4</v>
      </c>
      <c r="Y128">
        <v>3.62043E-3</v>
      </c>
      <c r="Z128">
        <v>1.2159899999999999E-3</v>
      </c>
      <c r="AA128">
        <v>1.6985399999999999E-3</v>
      </c>
      <c r="AB128">
        <v>1.5998099999999999E-3</v>
      </c>
      <c r="AC128">
        <v>18.761182310119501</v>
      </c>
      <c r="AD128">
        <v>1.83823393296269</v>
      </c>
      <c r="AE128">
        <v>0.56598499999999996</v>
      </c>
    </row>
    <row r="129" spans="1:31" x14ac:dyDescent="0.25">
      <c r="A129" t="s">
        <v>120</v>
      </c>
      <c r="B129">
        <v>0.87439963732992798</v>
      </c>
      <c r="C129">
        <v>3.4995534990910802</v>
      </c>
      <c r="D129">
        <v>4.3706934045445204E-3</v>
      </c>
      <c r="E129">
        <v>0.38007138832849102</v>
      </c>
      <c r="F129">
        <v>4.7861816567021598E-2</v>
      </c>
      <c r="G129">
        <v>0.41548528361528198</v>
      </c>
      <c r="H129">
        <v>1.2086059653264499E-2</v>
      </c>
      <c r="I129">
        <v>1.0966873617994999E-2</v>
      </c>
      <c r="J129">
        <v>0.24180121105153199</v>
      </c>
      <c r="K129">
        <v>8.1033129077936805E-2</v>
      </c>
      <c r="L129">
        <v>2.9849218726472199E-2</v>
      </c>
      <c r="M129">
        <v>1.93751072507495E-2</v>
      </c>
      <c r="N129">
        <v>1.51571291691503E-2</v>
      </c>
      <c r="O129">
        <v>8.0435286897778298E-3</v>
      </c>
      <c r="P129">
        <v>1.23682E-3</v>
      </c>
      <c r="Q129">
        <v>3.7003399999999999E-3</v>
      </c>
      <c r="R129">
        <v>4.3594799999999998E-3</v>
      </c>
      <c r="S129">
        <v>1.4401100000000001E-3</v>
      </c>
      <c r="T129">
        <v>5.1967899999999997E-3</v>
      </c>
      <c r="U129">
        <v>2.5148900000000001E-3</v>
      </c>
      <c r="V129">
        <v>4.7866999999999996E-3</v>
      </c>
      <c r="W129">
        <v>8.3085799999999994E-3</v>
      </c>
      <c r="X129">
        <v>4.2923899999999999E-4</v>
      </c>
      <c r="Y129">
        <v>6.3595300000000004E-3</v>
      </c>
      <c r="Z129">
        <v>1.2680300000000001E-3</v>
      </c>
      <c r="AA129">
        <v>2.2020899999999999E-3</v>
      </c>
      <c r="AB129">
        <v>1.99512E-3</v>
      </c>
      <c r="AC129">
        <v>23.2935497839844</v>
      </c>
      <c r="AD129">
        <v>2.1892697853462799</v>
      </c>
      <c r="AE129">
        <v>0.69187799999999999</v>
      </c>
    </row>
    <row r="130" spans="1:31" x14ac:dyDescent="0.25">
      <c r="A130" t="s">
        <v>121</v>
      </c>
      <c r="B130">
        <v>0.81253430436176499</v>
      </c>
      <c r="C130">
        <v>3.13362854245484</v>
      </c>
      <c r="D130">
        <v>4.5391785804493098E-3</v>
      </c>
      <c r="E130">
        <v>0.29662966007560998</v>
      </c>
      <c r="F130">
        <v>3.9979223157778798E-2</v>
      </c>
      <c r="G130">
        <v>0.52548423508608899</v>
      </c>
      <c r="H130">
        <v>1.12085616006315E-2</v>
      </c>
      <c r="I130">
        <v>8.8761820254683495E-3</v>
      </c>
      <c r="J130">
        <v>0.21941840241218399</v>
      </c>
      <c r="K130">
        <v>7.6229457496398798E-2</v>
      </c>
      <c r="L130">
        <v>2.9590784350656801E-2</v>
      </c>
      <c r="M130">
        <v>2.09579361147013E-2</v>
      </c>
      <c r="N130">
        <v>1.6685197662332101E-2</v>
      </c>
      <c r="O130">
        <v>8.8545810162795995E-3</v>
      </c>
      <c r="P130">
        <v>1.0942700000000001E-3</v>
      </c>
      <c r="Q130">
        <v>3.8594100000000002E-3</v>
      </c>
      <c r="R130">
        <v>5.0151099999999997E-3</v>
      </c>
      <c r="S130">
        <v>1.5221E-3</v>
      </c>
      <c r="T130">
        <v>6.1894699999999999E-3</v>
      </c>
      <c r="U130">
        <v>2.96525E-3</v>
      </c>
      <c r="V130">
        <v>4.4663400000000001E-3</v>
      </c>
      <c r="W130">
        <v>8.7510899999999996E-3</v>
      </c>
      <c r="X130">
        <v>3.6335600000000001E-4</v>
      </c>
      <c r="Y130">
        <v>4.9488600000000002E-3</v>
      </c>
      <c r="Z130">
        <v>1.0171399999999999E-3</v>
      </c>
      <c r="AA130">
        <v>1.86039E-3</v>
      </c>
      <c r="AB130">
        <v>2.1746600000000001E-3</v>
      </c>
      <c r="AC130">
        <v>21.7596244212579</v>
      </c>
      <c r="AD130">
        <v>2.49287061851645</v>
      </c>
      <c r="AE130">
        <v>0.63240099999999999</v>
      </c>
    </row>
    <row r="131" spans="1:31" x14ac:dyDescent="0.25">
      <c r="A131" t="s">
        <v>122</v>
      </c>
      <c r="B131">
        <v>0.65696252149985301</v>
      </c>
      <c r="C131">
        <v>2.6089064158434501</v>
      </c>
      <c r="D131">
        <v>2.85493666886657E-3</v>
      </c>
      <c r="E131">
        <v>0.29795614448740998</v>
      </c>
      <c r="F131">
        <v>4.1521256569571001E-2</v>
      </c>
      <c r="G131">
        <v>1.6611529987688601E-2</v>
      </c>
      <c r="H131">
        <v>9.2135574551005101E-3</v>
      </c>
      <c r="I131">
        <v>9.8185695300860194E-3</v>
      </c>
      <c r="J131">
        <v>0.171728432591056</v>
      </c>
      <c r="K131">
        <v>6.2366392784694198E-2</v>
      </c>
      <c r="L131">
        <v>2.14166274575746E-2</v>
      </c>
      <c r="M131">
        <v>1.53697294583886E-2</v>
      </c>
      <c r="N131">
        <v>1.7410778452519201E-2</v>
      </c>
      <c r="O131">
        <v>8.1430539648012501E-3</v>
      </c>
      <c r="P131">
        <v>9.6398100000000004E-4</v>
      </c>
      <c r="Q131">
        <v>3.5770099999999998E-3</v>
      </c>
      <c r="R131">
        <v>3.1963099999999999E-3</v>
      </c>
      <c r="S131">
        <v>1.346E-3</v>
      </c>
      <c r="T131">
        <v>3.6911600000000002E-3</v>
      </c>
      <c r="U131">
        <v>2.3877199999999999E-3</v>
      </c>
      <c r="V131">
        <v>3.9657E-3</v>
      </c>
      <c r="W131">
        <v>7.7312400000000003E-3</v>
      </c>
      <c r="X131">
        <v>2.4643799999999997E-4</v>
      </c>
      <c r="Y131">
        <v>5.4338800000000003E-3</v>
      </c>
      <c r="Z131">
        <v>9.4168400000000003E-4</v>
      </c>
      <c r="AA131">
        <v>1.80974E-3</v>
      </c>
      <c r="AB131">
        <v>2.5034900000000001E-3</v>
      </c>
      <c r="AC131">
        <v>28.989966792496801</v>
      </c>
      <c r="AD131">
        <v>3.3894393698693701</v>
      </c>
      <c r="AE131">
        <v>0.61245000000000005</v>
      </c>
    </row>
    <row r="132" spans="1:31" x14ac:dyDescent="0.25">
      <c r="A132" t="s">
        <v>123</v>
      </c>
      <c r="B132">
        <v>0.72929434501673995</v>
      </c>
      <c r="C132">
        <v>3.02579674929917</v>
      </c>
      <c r="D132">
        <v>3.2721190240703299E-3</v>
      </c>
      <c r="E132">
        <v>0.39657756437467701</v>
      </c>
      <c r="F132">
        <v>4.7876914310889002E-2</v>
      </c>
      <c r="G132">
        <v>2.6867471659210201E-2</v>
      </c>
      <c r="H132">
        <v>1.0194255048923E-2</v>
      </c>
      <c r="I132">
        <v>1.12575870468741E-2</v>
      </c>
      <c r="J132">
        <v>0.24122905238803899</v>
      </c>
      <c r="K132">
        <v>8.4074154846464202E-2</v>
      </c>
      <c r="L132">
        <v>3.0890809520629298E-2</v>
      </c>
      <c r="M132">
        <v>2.3467777484115E-2</v>
      </c>
      <c r="N132">
        <v>1.6060589608119399E-2</v>
      </c>
      <c r="O132">
        <v>7.6841002605045399E-3</v>
      </c>
      <c r="P132">
        <v>9.0826999999999998E-4</v>
      </c>
      <c r="Q132">
        <v>3.6216600000000001E-3</v>
      </c>
      <c r="R132">
        <v>3.13686E-3</v>
      </c>
      <c r="S132">
        <v>9.2412099999999997E-4</v>
      </c>
      <c r="T132">
        <v>4.0771000000000002E-3</v>
      </c>
      <c r="U132">
        <v>2.4055700000000001E-3</v>
      </c>
      <c r="V132">
        <v>3.4519099999999999E-3</v>
      </c>
      <c r="W132">
        <v>7.2320700000000002E-3</v>
      </c>
      <c r="X132">
        <v>2.07994E-4</v>
      </c>
      <c r="Y132">
        <v>5.7993699999999999E-3</v>
      </c>
      <c r="Z132">
        <v>6.2136699999999995E-4</v>
      </c>
      <c r="AA132">
        <v>1.65625E-3</v>
      </c>
      <c r="AB132">
        <v>1.828E-3</v>
      </c>
      <c r="AC132">
        <v>20.2559120826479</v>
      </c>
      <c r="AD132">
        <v>2.2874615029824601</v>
      </c>
      <c r="AE132">
        <v>0.50190500000000005</v>
      </c>
    </row>
    <row r="133" spans="1:31" x14ac:dyDescent="0.25">
      <c r="A133" t="s">
        <v>124</v>
      </c>
      <c r="B133">
        <v>0.71938331333713401</v>
      </c>
      <c r="C133">
        <v>2.76808268734663</v>
      </c>
      <c r="D133">
        <v>4.02319193409668E-3</v>
      </c>
      <c r="E133">
        <v>0.29118868120050001</v>
      </c>
      <c r="F133">
        <v>3.7989749713309602E-2</v>
      </c>
      <c r="G133">
        <v>0.155652339401914</v>
      </c>
      <c r="H133">
        <v>1.02531800607803E-2</v>
      </c>
      <c r="I133">
        <v>7.3017077766328597E-3</v>
      </c>
      <c r="J133">
        <v>0.21277703080132701</v>
      </c>
      <c r="K133">
        <v>7.2120794730267196E-2</v>
      </c>
      <c r="L133">
        <v>2.37971849424253E-2</v>
      </c>
      <c r="M133">
        <v>2.28151129005232E-2</v>
      </c>
      <c r="N133">
        <v>1.7816440637827901E-2</v>
      </c>
      <c r="O133">
        <v>6.3059998705486502E-3</v>
      </c>
      <c r="P133">
        <v>1.0126499999999999E-3</v>
      </c>
      <c r="Q133">
        <v>3.5193400000000001E-3</v>
      </c>
      <c r="R133">
        <v>4.0538600000000003E-3</v>
      </c>
      <c r="S133">
        <v>1.2847799999999999E-3</v>
      </c>
      <c r="T133">
        <v>4.0465600000000003E-3</v>
      </c>
      <c r="U133">
        <v>2.88141E-3</v>
      </c>
      <c r="V133">
        <v>4.2639000000000002E-3</v>
      </c>
      <c r="W133">
        <v>8.3341700000000001E-3</v>
      </c>
      <c r="X133">
        <v>1.9876E-4</v>
      </c>
      <c r="Y133">
        <v>5.5976699999999999E-3</v>
      </c>
      <c r="Z133">
        <v>1.1184599999999999E-3</v>
      </c>
      <c r="AA133">
        <v>2.2062200000000001E-3</v>
      </c>
      <c r="AB133">
        <v>2.0760700000000002E-3</v>
      </c>
      <c r="AC133">
        <v>27.897037420701398</v>
      </c>
      <c r="AD133">
        <v>3.2404942081831898</v>
      </c>
      <c r="AE133">
        <v>0.74828099999999997</v>
      </c>
    </row>
    <row r="134" spans="1:31" x14ac:dyDescent="0.25">
      <c r="A134" s="4" t="s">
        <v>46</v>
      </c>
      <c r="B134" s="4">
        <f>AVERAGE(B128:B133)</f>
        <v>0.75353656704392191</v>
      </c>
      <c r="C134" s="4">
        <f t="shared" ref="C134:AE134" si="14">AVERAGE(C128:C133)</f>
        <v>3.0199816215468203</v>
      </c>
      <c r="D134" s="4">
        <f t="shared" si="14"/>
        <v>3.8429203586302831E-3</v>
      </c>
      <c r="E134" s="4">
        <f t="shared" si="14"/>
        <v>0.33803713768784349</v>
      </c>
      <c r="F134" s="4">
        <f t="shared" si="14"/>
        <v>4.2894479834274489E-2</v>
      </c>
      <c r="G134" s="4">
        <f t="shared" si="14"/>
        <v>0.19612874763447408</v>
      </c>
      <c r="H134" s="4">
        <f t="shared" si="14"/>
        <v>1.0686163204212852E-2</v>
      </c>
      <c r="I134" s="4">
        <f t="shared" si="14"/>
        <v>9.8926950235020718E-3</v>
      </c>
      <c r="J134" s="4">
        <f t="shared" si="14"/>
        <v>0.21947336779313467</v>
      </c>
      <c r="K134" s="4">
        <f t="shared" si="14"/>
        <v>7.5647903824590079E-2</v>
      </c>
      <c r="L134" s="4">
        <f t="shared" si="14"/>
        <v>2.7621191675061284E-2</v>
      </c>
      <c r="M134" s="4">
        <f t="shared" si="14"/>
        <v>2.088296746387712E-2</v>
      </c>
      <c r="N134" s="4">
        <f t="shared" si="14"/>
        <v>1.6357510568426267E-2</v>
      </c>
      <c r="O134" s="4">
        <f t="shared" si="14"/>
        <v>7.7969412644714907E-3</v>
      </c>
      <c r="P134" s="4">
        <f t="shared" si="14"/>
        <v>1.0668718333333334E-3</v>
      </c>
      <c r="Q134" s="4">
        <f t="shared" si="14"/>
        <v>3.5995149999999997E-3</v>
      </c>
      <c r="R134" s="4">
        <f t="shared" si="14"/>
        <v>3.9614250000000002E-3</v>
      </c>
      <c r="S134" s="4">
        <f t="shared" si="14"/>
        <v>1.2657168333333334E-3</v>
      </c>
      <c r="T134" s="4">
        <f t="shared" si="14"/>
        <v>4.5840383333333335E-3</v>
      </c>
      <c r="U134" s="4">
        <f t="shared" si="14"/>
        <v>2.6697616666666664E-3</v>
      </c>
      <c r="V134" s="4">
        <f t="shared" si="14"/>
        <v>4.11232E-3</v>
      </c>
      <c r="W134" s="4">
        <f t="shared" si="14"/>
        <v>8.0858700000000002E-3</v>
      </c>
      <c r="X134" s="4">
        <f t="shared" si="14"/>
        <v>2.7173033333333335E-4</v>
      </c>
      <c r="Y134" s="4">
        <f t="shared" si="14"/>
        <v>5.2932899999999991E-3</v>
      </c>
      <c r="Z134" s="4">
        <f t="shared" si="14"/>
        <v>1.0304451666666666E-3</v>
      </c>
      <c r="AA134" s="4">
        <f t="shared" si="14"/>
        <v>1.9055383333333332E-3</v>
      </c>
      <c r="AB134" s="4">
        <f t="shared" si="14"/>
        <v>2.0295250000000003E-3</v>
      </c>
      <c r="AC134" s="4">
        <f t="shared" si="14"/>
        <v>23.492878801867985</v>
      </c>
      <c r="AD134" s="4">
        <f t="shared" si="14"/>
        <v>2.5729615696434065</v>
      </c>
      <c r="AE134" s="4">
        <f t="shared" si="14"/>
        <v>0.62548333333333328</v>
      </c>
    </row>
    <row r="135" spans="1:31" x14ac:dyDescent="0.25">
      <c r="A135" s="4" t="s">
        <v>38</v>
      </c>
      <c r="B135" s="4">
        <f>12.149*B134</f>
        <v>9.1547157530166068</v>
      </c>
      <c r="C135" s="4">
        <f xml:space="preserve"> 27.866*C134</f>
        <v>84.154807866023688</v>
      </c>
      <c r="D135" s="4">
        <f xml:space="preserve"> 77.152*D134</f>
        <v>0.29648899150904362</v>
      </c>
      <c r="E135" s="4">
        <f xml:space="preserve"> 4.4302*E134</f>
        <v>1.4975721273846843</v>
      </c>
      <c r="F135" s="4">
        <f xml:space="preserve"> 2.8833*F134</f>
        <v>0.12367765370616364</v>
      </c>
      <c r="G135" s="4">
        <f xml:space="preserve"> 25.166*G134</f>
        <v>4.9357760629691745</v>
      </c>
      <c r="H135" s="4">
        <f xml:space="preserve"> 66.151*H134</f>
        <v>0.70690038212188433</v>
      </c>
      <c r="I135" s="4">
        <f xml:space="preserve"> 2.8646*I134</f>
        <v>2.8338614164324032E-2</v>
      </c>
      <c r="J135" s="4">
        <f xml:space="preserve"> 46.828*J134</f>
        <v>10.277498867016911</v>
      </c>
      <c r="K135" s="4">
        <f xml:space="preserve"> 17.782*K134</f>
        <v>1.3451710258088607</v>
      </c>
      <c r="L135" s="4">
        <f xml:space="preserve"> 10.37*L134</f>
        <v>0.28643175767038548</v>
      </c>
      <c r="M135" s="4">
        <f xml:space="preserve"> 3.5935*M134</f>
        <v>7.5042943581442437E-2</v>
      </c>
      <c r="N135" s="4">
        <f xml:space="preserve"> 22.783*N134</f>
        <v>0.37267316328045563</v>
      </c>
      <c r="O135" s="4">
        <f>993.12*O134</f>
        <v>7.7432983085719265</v>
      </c>
      <c r="P135" s="4" t="s">
        <v>39</v>
      </c>
      <c r="Q135" s="4" t="s">
        <v>39</v>
      </c>
      <c r="R135" s="4" t="s">
        <v>39</v>
      </c>
      <c r="S135" s="4" t="s">
        <v>39</v>
      </c>
      <c r="T135" s="4">
        <f xml:space="preserve"> 1219.8*T134</f>
        <v>5.5916099590000004</v>
      </c>
      <c r="U135" s="4" t="s">
        <v>39</v>
      </c>
      <c r="V135" s="4">
        <f xml:space="preserve"> 1208.8*V134</f>
        <v>4.9709724159999995</v>
      </c>
      <c r="W135" s="4">
        <f>79948*W134</f>
        <v>646.44913475999999</v>
      </c>
      <c r="X135" s="4" t="s">
        <v>39</v>
      </c>
      <c r="Y135" s="4">
        <f xml:space="preserve"> 1196*Y134</f>
        <v>6.3307748399999992</v>
      </c>
      <c r="Z135" s="4" t="s">
        <v>39</v>
      </c>
      <c r="AA135" s="4" t="s">
        <v>39</v>
      </c>
      <c r="AB135" s="4"/>
      <c r="AC135" s="4"/>
      <c r="AD135" s="4"/>
      <c r="AE135" s="4">
        <f xml:space="preserve"> 149.51*AE134</f>
        <v>93.516013166666653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Junaid, A.O.</dc:creator>
  <cp:lastModifiedBy>Junaid, A.O.</cp:lastModifiedBy>
  <dcterms:created xsi:type="dcterms:W3CDTF">2020-07-06T19:37:02Z</dcterms:created>
  <dcterms:modified xsi:type="dcterms:W3CDTF">2020-07-06T19:41:42Z</dcterms:modified>
</cp:coreProperties>
</file>