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809"/>
  <workbookPr/>
  <mc:AlternateContent xmlns:mc="http://schemas.openxmlformats.org/markup-compatibility/2006">
    <mc:Choice Requires="x15">
      <x15ac:absPath xmlns:x15ac="http://schemas.microsoft.com/office/spreadsheetml/2010/11/ac" url="/Users/lab2/Dropbox/Andrea/Progetto lnc-023/Manuscript/Submission eLife/RESUBMISSION/Supplements/SOURCE DATA/"/>
    </mc:Choice>
  </mc:AlternateContent>
  <bookViews>
    <workbookView xWindow="2300" yWindow="1240" windowWidth="28040" windowHeight="1744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J5" i="1"/>
  <c r="L5" i="1"/>
  <c r="I8" i="1"/>
  <c r="J8" i="1"/>
  <c r="L8" i="1"/>
  <c r="N8" i="1"/>
  <c r="I9" i="1"/>
  <c r="J9" i="1"/>
  <c r="L9" i="1"/>
  <c r="I6" i="1"/>
  <c r="J6" i="1"/>
  <c r="L6" i="1"/>
  <c r="N9" i="1"/>
  <c r="I10" i="1"/>
  <c r="J10" i="1"/>
  <c r="L10" i="1"/>
  <c r="I7" i="1"/>
  <c r="J7" i="1"/>
  <c r="L7" i="1"/>
  <c r="N10" i="1"/>
  <c r="R8" i="1"/>
  <c r="R7" i="1"/>
  <c r="N5" i="1"/>
  <c r="N6" i="1"/>
  <c r="N7" i="1"/>
  <c r="O3" i="1"/>
  <c r="Q8" i="1"/>
  <c r="Q7" i="1"/>
  <c r="I17" i="1"/>
  <c r="J17" i="1"/>
  <c r="L17" i="1"/>
  <c r="I14" i="1"/>
  <c r="J14" i="1"/>
  <c r="L14" i="1"/>
  <c r="N17" i="1"/>
  <c r="I18" i="1"/>
  <c r="J18" i="1"/>
  <c r="L18" i="1"/>
  <c r="I15" i="1"/>
  <c r="J15" i="1"/>
  <c r="L15" i="1"/>
  <c r="N18" i="1"/>
  <c r="I19" i="1"/>
  <c r="J19" i="1"/>
  <c r="L19" i="1"/>
  <c r="I16" i="1"/>
  <c r="J16" i="1"/>
  <c r="L16" i="1"/>
  <c r="N19" i="1"/>
  <c r="R15" i="1"/>
  <c r="R16" i="1"/>
  <c r="N14" i="1"/>
  <c r="N15" i="1"/>
  <c r="N16" i="1"/>
  <c r="Q16" i="1"/>
  <c r="Q15" i="1"/>
  <c r="O12" i="1"/>
</calcChain>
</file>

<file path=xl/sharedStrings.xml><?xml version="1.0" encoding="utf-8"?>
<sst xmlns="http://schemas.openxmlformats.org/spreadsheetml/2006/main" count="106" uniqueCount="40">
  <si>
    <t>GM-DM</t>
  </si>
  <si>
    <t>MuSCs Wt</t>
  </si>
  <si>
    <t>Sample</t>
    <phoneticPr fontId="0" type="noConversion"/>
  </si>
  <si>
    <t>Ct1-GOI</t>
    <phoneticPr fontId="0" type="noConversion"/>
  </si>
  <si>
    <t>Ct2-GOI</t>
    <phoneticPr fontId="0" type="noConversion"/>
  </si>
  <si>
    <t>Cm-GOI</t>
    <phoneticPr fontId="0" type="noConversion"/>
  </si>
  <si>
    <t>Ct1-GAPDH</t>
  </si>
  <si>
    <t>Ct2-GAPDH</t>
  </si>
  <si>
    <t>Cm-GAPDH</t>
    <phoneticPr fontId="0" type="noConversion"/>
  </si>
  <si>
    <t>ΔCt</t>
    <phoneticPr fontId="0" type="noConversion"/>
  </si>
  <si>
    <t>ΔΔCt</t>
    <phoneticPr fontId="0" type="noConversion"/>
  </si>
  <si>
    <t>fold change</t>
    <phoneticPr fontId="0" type="noConversion"/>
  </si>
  <si>
    <t>MyoG</t>
  </si>
  <si>
    <t>Myog</t>
  </si>
  <si>
    <t>GM 01-02-18</t>
  </si>
  <si>
    <t xml:space="preserve">Wt GM </t>
  </si>
  <si>
    <t>GM</t>
  </si>
  <si>
    <t>DM 01-02-18</t>
  </si>
  <si>
    <t>Wt DM</t>
  </si>
  <si>
    <t>DM</t>
  </si>
  <si>
    <t>GM 7-02-19</t>
  </si>
  <si>
    <t>DM 7-02-19</t>
  </si>
  <si>
    <t>GM 25-03-19</t>
  </si>
  <si>
    <t>Wt GM</t>
  </si>
  <si>
    <t>DM 25-03-19</t>
  </si>
  <si>
    <t>MCK</t>
  </si>
  <si>
    <t>Mck</t>
  </si>
  <si>
    <t>C2C12</t>
  </si>
  <si>
    <t>Ct-GOI</t>
  </si>
  <si>
    <t>Ct-GAPDH</t>
  </si>
  <si>
    <t>relative quantity-GOI</t>
  </si>
  <si>
    <t>relative quantity-GAPDH</t>
  </si>
  <si>
    <t>relative quantity</t>
  </si>
  <si>
    <t>rep1</t>
  </si>
  <si>
    <t>rep2</t>
  </si>
  <si>
    <t>rep3</t>
  </si>
  <si>
    <t>Average</t>
  </si>
  <si>
    <t>SEM</t>
  </si>
  <si>
    <t>ttest</t>
  </si>
  <si>
    <t>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</si>
</sst>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 (Body)"/>
    </font>
    <font>
      <b/>
      <i/>
      <sz val="10"/>
      <color theme="1"/>
      <name val="Arial"/>
      <family val="2"/>
    </font>
    <font>
      <sz val="12"/>
      <color theme="1"/>
      <name val="Arial"/>
    </font>
    <font>
      <sz val="12"/>
      <name val="Arial"/>
      <family val="2"/>
    </font>
    <font>
      <b/>
      <sz val="12"/>
      <color theme="1"/>
      <name val="Arial"/>
    </font>
    <font>
      <b/>
      <sz val="12"/>
      <color indexed="57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0" fillId="0" borderId="5" xfId="0" applyFont="1" applyBorder="1"/>
    <xf numFmtId="0" fontId="0" fillId="0" borderId="4" xfId="0" applyFont="1" applyBorder="1"/>
    <xf numFmtId="0" fontId="2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0" xfId="0" applyFont="1" applyBorder="1" applyAlignment="1">
      <alignment horizontal="left"/>
    </xf>
    <xf numFmtId="14" fontId="2" fillId="0" borderId="0" xfId="0" applyNumberFormat="1" applyFont="1" applyBorder="1"/>
    <xf numFmtId="0" fontId="0" fillId="0" borderId="4" xfId="0" applyFont="1" applyBorder="1" applyAlignment="1">
      <alignment horizontal="center"/>
    </xf>
    <xf numFmtId="0" fontId="2" fillId="0" borderId="4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1" fillId="0" borderId="0" xfId="0" applyFont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4" xfId="0" applyFont="1" applyBorder="1" applyAlignment="1">
      <alignment horizontal="left"/>
    </xf>
    <xf numFmtId="0" fontId="6" fillId="0" borderId="4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Fill="1" applyBorder="1"/>
    <xf numFmtId="0" fontId="8" fillId="0" borderId="4" xfId="0" applyFont="1" applyBorder="1"/>
    <xf numFmtId="0" fontId="8" fillId="0" borderId="0" xfId="0" applyFont="1" applyBorder="1"/>
    <xf numFmtId="0" fontId="8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10" fillId="0" borderId="0" xfId="0" applyFont="1" applyFill="1" applyBorder="1"/>
    <xf numFmtId="0" fontId="12" fillId="0" borderId="0" xfId="0" applyFont="1" applyBorder="1"/>
    <xf numFmtId="0" fontId="13" fillId="0" borderId="0" xfId="0" applyFont="1" applyBorder="1"/>
    <xf numFmtId="0" fontId="0" fillId="0" borderId="0" xfId="0" applyFill="1" applyBorder="1"/>
    <xf numFmtId="0" fontId="14" fillId="0" borderId="0" xfId="0" applyFont="1" applyFill="1" applyBorder="1"/>
    <xf numFmtId="0" fontId="14" fillId="0" borderId="0" xfId="0" applyFont="1" applyBorder="1"/>
    <xf numFmtId="0" fontId="6" fillId="0" borderId="5" xfId="0" applyFont="1" applyBorder="1"/>
    <xf numFmtId="0" fontId="6" fillId="0" borderId="0" xfId="0" applyFont="1" applyBorder="1" applyAlignment="1">
      <alignment horizontal="center"/>
    </xf>
    <xf numFmtId="0" fontId="9" fillId="0" borderId="5" xfId="0" applyFont="1" applyBorder="1"/>
    <xf numFmtId="0" fontId="13" fillId="0" borderId="5" xfId="0" applyFont="1" applyBorder="1"/>
    <xf numFmtId="0" fontId="0" fillId="0" borderId="0" xfId="0" applyBorder="1" applyAlignment="1">
      <alignment horizontal="left" vertical="center"/>
    </xf>
    <xf numFmtId="0" fontId="15" fillId="0" borderId="5" xfId="0" applyFont="1" applyBorder="1"/>
    <xf numFmtId="0" fontId="2" fillId="0" borderId="5" xfId="0" applyFont="1" applyBorder="1"/>
    <xf numFmtId="0" fontId="15" fillId="0" borderId="2" xfId="0" applyFont="1" applyBorder="1"/>
    <xf numFmtId="0" fontId="1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abSelected="1" zoomScale="78" zoomScaleNormal="78" zoomScalePageLayoutView="78" workbookViewId="0">
      <selection activeCell="Q25" sqref="Q25"/>
    </sheetView>
  </sheetViews>
  <sheetFormatPr baseColWidth="10" defaultColWidth="11" defaultRowHeight="16" x14ac:dyDescent="0.2"/>
  <cols>
    <col min="9" max="9" width="12" bestFit="1" customWidth="1"/>
    <col min="12" max="12" width="14.33203125" bestFit="1" customWidth="1"/>
    <col min="16" max="16" width="14.33203125" bestFit="1" customWidth="1"/>
  </cols>
  <sheetData>
    <row r="1" spans="1:19" ht="17" thickBot="1" x14ac:dyDescent="0.25"/>
    <row r="2" spans="1:19" ht="21" x14ac:dyDescent="0.25">
      <c r="A2" s="19" t="s">
        <v>39</v>
      </c>
      <c r="B2" s="1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53" t="s">
        <v>38</v>
      </c>
      <c r="P2" s="20"/>
      <c r="Q2" s="20"/>
      <c r="R2" s="20"/>
      <c r="S2" s="21"/>
    </row>
    <row r="3" spans="1:19" x14ac:dyDescent="0.2">
      <c r="B3" s="34" t="s">
        <v>27</v>
      </c>
      <c r="C3" s="30"/>
      <c r="D3" s="35" t="s">
        <v>2</v>
      </c>
      <c r="E3" s="35" t="s">
        <v>28</v>
      </c>
      <c r="F3" s="35" t="s">
        <v>29</v>
      </c>
      <c r="G3" s="36"/>
      <c r="H3" s="36"/>
      <c r="I3" s="35" t="s">
        <v>30</v>
      </c>
      <c r="J3" s="35" t="s">
        <v>31</v>
      </c>
      <c r="K3" s="35"/>
      <c r="L3" s="35" t="s">
        <v>32</v>
      </c>
      <c r="M3" s="22"/>
      <c r="N3" s="32"/>
      <c r="O3" s="37">
        <f>_xlfn.T.TEST(N5:N7,N8:N10,2,2)</f>
        <v>0.19541212981163084</v>
      </c>
      <c r="P3" s="32"/>
      <c r="Q3" s="32"/>
      <c r="R3" s="22"/>
      <c r="S3" s="23"/>
    </row>
    <row r="4" spans="1:19" x14ac:dyDescent="0.2">
      <c r="B4" s="29"/>
      <c r="C4" s="32"/>
      <c r="D4" s="38"/>
      <c r="E4" s="39"/>
      <c r="F4" s="39"/>
      <c r="G4" s="40"/>
      <c r="H4" s="40"/>
      <c r="I4" s="22"/>
      <c r="J4" s="22"/>
      <c r="K4" s="38"/>
      <c r="L4" s="41"/>
      <c r="M4" s="41"/>
      <c r="N4" s="32"/>
      <c r="O4" s="42"/>
      <c r="P4" s="32"/>
      <c r="Q4" s="32"/>
      <c r="R4" s="22"/>
      <c r="S4" s="46"/>
    </row>
    <row r="5" spans="1:19" x14ac:dyDescent="0.2">
      <c r="B5" s="28" t="s">
        <v>13</v>
      </c>
      <c r="C5" s="30" t="s">
        <v>33</v>
      </c>
      <c r="D5" s="31" t="s">
        <v>23</v>
      </c>
      <c r="E5" s="22">
        <v>31.484496434529621</v>
      </c>
      <c r="F5" s="22">
        <v>17.000453313191731</v>
      </c>
      <c r="G5" s="44"/>
      <c r="H5" s="44"/>
      <c r="I5" s="22">
        <f>2^-E5</f>
        <v>3.3282977762623807E-10</v>
      </c>
      <c r="J5" s="22">
        <f>2^-F5</f>
        <v>7.626997654715743E-6</v>
      </c>
      <c r="K5" s="22"/>
      <c r="L5" s="45">
        <f>I5/J5</f>
        <v>4.3638374193081168E-5</v>
      </c>
      <c r="M5" s="45"/>
      <c r="N5" s="32">
        <f>L5/L5</f>
        <v>1</v>
      </c>
      <c r="O5" s="22"/>
      <c r="P5" s="22"/>
      <c r="Q5" s="22"/>
      <c r="R5" s="22"/>
      <c r="S5" s="23"/>
    </row>
    <row r="6" spans="1:19" x14ac:dyDescent="0.2">
      <c r="B6" s="13"/>
      <c r="C6" s="30" t="s">
        <v>34</v>
      </c>
      <c r="D6" s="31" t="s">
        <v>23</v>
      </c>
      <c r="E6" s="22">
        <v>34.668371836344399</v>
      </c>
      <c r="F6" s="22">
        <v>17.244961420694988</v>
      </c>
      <c r="G6" s="44"/>
      <c r="H6" s="44"/>
      <c r="I6" s="22">
        <f>2^-E6</f>
        <v>3.6625214462907587E-11</v>
      </c>
      <c r="J6" s="22">
        <f>2^-F6</f>
        <v>6.4379757768638942E-6</v>
      </c>
      <c r="K6" s="22"/>
      <c r="L6" s="45">
        <f t="shared" ref="L6:L10" si="0">I6/J6</f>
        <v>5.6889332504989142E-6</v>
      </c>
      <c r="M6" s="45"/>
      <c r="N6" s="32">
        <f>L6/L6</f>
        <v>1</v>
      </c>
      <c r="O6" s="22"/>
      <c r="P6" s="32"/>
      <c r="Q6" s="32" t="s">
        <v>16</v>
      </c>
      <c r="R6" s="32" t="s">
        <v>19</v>
      </c>
      <c r="S6" s="23"/>
    </row>
    <row r="7" spans="1:19" x14ac:dyDescent="0.2">
      <c r="B7" s="4"/>
      <c r="C7" s="30" t="s">
        <v>35</v>
      </c>
      <c r="D7" s="31" t="s">
        <v>23</v>
      </c>
      <c r="E7" s="50">
        <v>32.523328145345054</v>
      </c>
      <c r="F7" s="22">
        <v>16.875926971435547</v>
      </c>
      <c r="G7" s="44"/>
      <c r="H7" s="44"/>
      <c r="I7" s="22">
        <f>2^-E7</f>
        <v>1.6199539510598944E-10</v>
      </c>
      <c r="J7" s="22">
        <f t="shared" ref="I7:J9" si="1">2^-F7</f>
        <v>8.3145696744080597E-6</v>
      </c>
      <c r="K7" s="22"/>
      <c r="L7" s="45">
        <f t="shared" si="0"/>
        <v>1.9483316810081624E-5</v>
      </c>
      <c r="M7" s="45"/>
      <c r="N7" s="32">
        <f>L7/L7</f>
        <v>1</v>
      </c>
      <c r="O7" s="22"/>
      <c r="P7" s="32" t="s">
        <v>36</v>
      </c>
      <c r="Q7" s="32">
        <f>AVERAGE(N5:N7)</f>
        <v>1</v>
      </c>
      <c r="R7" s="32">
        <f>AVERAGE(N8:N10)</f>
        <v>10540.746258964668</v>
      </c>
      <c r="S7" s="23"/>
    </row>
    <row r="8" spans="1:19" x14ac:dyDescent="0.2">
      <c r="B8" s="14"/>
      <c r="C8" s="30" t="s">
        <v>33</v>
      </c>
      <c r="D8" s="47" t="s">
        <v>18</v>
      </c>
      <c r="E8" s="22">
        <v>19.774161020914715</v>
      </c>
      <c r="F8" s="22">
        <v>16.100200017293293</v>
      </c>
      <c r="G8" s="44"/>
      <c r="H8" s="33"/>
      <c r="I8" s="22">
        <f>2^-E8</f>
        <v>1.1152812311763117E-6</v>
      </c>
      <c r="J8" s="22">
        <f t="shared" si="1"/>
        <v>1.4234979911528707E-5</v>
      </c>
      <c r="K8" s="22"/>
      <c r="L8" s="45">
        <f>I8/J8</f>
        <v>7.8347931511519836E-2</v>
      </c>
      <c r="M8" s="45"/>
      <c r="N8" s="32">
        <f>L8/L5</f>
        <v>1795.3907073820785</v>
      </c>
      <c r="O8" s="22"/>
      <c r="P8" s="32" t="s">
        <v>37</v>
      </c>
      <c r="Q8" s="32">
        <f>_xlfn.STDEV.P(N5:N7)/SQRT(2)</f>
        <v>0</v>
      </c>
      <c r="R8" s="32">
        <f>_xlfn.STDEV.P(N8:N10)/SQRT(2)</f>
        <v>6787.2806317900049</v>
      </c>
      <c r="S8" s="23"/>
    </row>
    <row r="9" spans="1:19" x14ac:dyDescent="0.2">
      <c r="B9" s="4"/>
      <c r="C9" s="30" t="s">
        <v>34</v>
      </c>
      <c r="D9" s="47" t="s">
        <v>18</v>
      </c>
      <c r="E9" s="22">
        <v>18.837296803792317</v>
      </c>
      <c r="F9" s="22">
        <v>15.958884874979654</v>
      </c>
      <c r="G9" s="44"/>
      <c r="H9" s="33"/>
      <c r="I9" s="22">
        <f t="shared" si="1"/>
        <v>2.1350528256010215E-6</v>
      </c>
      <c r="J9" s="22">
        <f>2^-F9</f>
        <v>1.5699902497605393E-5</v>
      </c>
      <c r="K9" s="22"/>
      <c r="L9" s="45">
        <f t="shared" si="0"/>
        <v>0.13599147038821852</v>
      </c>
      <c r="M9" s="45"/>
      <c r="N9" s="32">
        <f>L9/L6</f>
        <v>23904.564247838942</v>
      </c>
      <c r="O9" s="22"/>
      <c r="P9" s="32"/>
      <c r="Q9" s="32"/>
      <c r="R9" s="32"/>
      <c r="S9" s="46"/>
    </row>
    <row r="10" spans="1:19" x14ac:dyDescent="0.2">
      <c r="B10" s="14"/>
      <c r="C10" s="30" t="s">
        <v>35</v>
      </c>
      <c r="D10" s="47" t="s">
        <v>18</v>
      </c>
      <c r="E10" s="22">
        <v>18.88753382364909</v>
      </c>
      <c r="F10" s="22">
        <v>15.77207056681315</v>
      </c>
      <c r="G10" s="44"/>
      <c r="H10" s="33"/>
      <c r="I10" s="22">
        <f>2^-E10</f>
        <v>2.0619862975947476E-6</v>
      </c>
      <c r="J10" s="22">
        <f>2^-F10</f>
        <v>1.7870374984688771E-5</v>
      </c>
      <c r="K10" s="22"/>
      <c r="L10" s="45">
        <f t="shared" si="0"/>
        <v>0.11538573193687569</v>
      </c>
      <c r="M10" s="45"/>
      <c r="N10" s="32">
        <f>L10/L7</f>
        <v>5922.2838216729842</v>
      </c>
      <c r="O10" s="22"/>
      <c r="P10" s="22"/>
      <c r="Q10" s="22"/>
      <c r="R10" s="22"/>
      <c r="S10" s="23"/>
    </row>
    <row r="11" spans="1:19" x14ac:dyDescent="0.2">
      <c r="B11" s="14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54" t="s">
        <v>38</v>
      </c>
      <c r="P11" s="22"/>
      <c r="Q11" s="22"/>
      <c r="R11" s="22"/>
      <c r="S11" s="48"/>
    </row>
    <row r="12" spans="1:19" x14ac:dyDescent="0.2">
      <c r="B12" s="7"/>
      <c r="C12" s="30"/>
      <c r="D12" s="35" t="s">
        <v>2</v>
      </c>
      <c r="E12" s="35" t="s">
        <v>28</v>
      </c>
      <c r="F12" s="35" t="s">
        <v>29</v>
      </c>
      <c r="G12" s="36"/>
      <c r="H12" s="36"/>
      <c r="I12" s="35" t="s">
        <v>30</v>
      </c>
      <c r="J12" s="35" t="s">
        <v>31</v>
      </c>
      <c r="K12" s="35"/>
      <c r="L12" s="35" t="s">
        <v>32</v>
      </c>
      <c r="M12" s="22"/>
      <c r="N12" s="32"/>
      <c r="O12" s="37">
        <f>_xlfn.T.TEST(N14:N16,N17:N19,2,2)</f>
        <v>2.089444361237142E-3</v>
      </c>
      <c r="P12" s="22"/>
      <c r="Q12" s="22"/>
      <c r="R12" s="22"/>
      <c r="S12" s="49"/>
    </row>
    <row r="13" spans="1:19" x14ac:dyDescent="0.2">
      <c r="B13" s="7"/>
      <c r="C13" s="32"/>
      <c r="D13" s="38"/>
      <c r="E13" s="39"/>
      <c r="F13" s="39"/>
      <c r="G13" s="40"/>
      <c r="H13" s="40"/>
      <c r="I13" s="22"/>
      <c r="J13" s="22"/>
      <c r="K13" s="38"/>
      <c r="L13" s="41"/>
      <c r="M13" s="41"/>
      <c r="N13" s="32"/>
      <c r="O13" s="22"/>
      <c r="P13" s="22"/>
      <c r="Q13" s="22"/>
      <c r="R13" s="22"/>
      <c r="S13" s="46"/>
    </row>
    <row r="14" spans="1:19" x14ac:dyDescent="0.2">
      <c r="B14" s="28" t="s">
        <v>26</v>
      </c>
      <c r="C14" s="30" t="s">
        <v>33</v>
      </c>
      <c r="D14" s="31" t="s">
        <v>23</v>
      </c>
      <c r="E14" s="43">
        <v>35.774272918701172</v>
      </c>
      <c r="F14" s="43">
        <v>16.808815002441399</v>
      </c>
      <c r="G14" s="44"/>
      <c r="H14" s="44"/>
      <c r="I14" s="22">
        <f>2^-E14</f>
        <v>1.7016521171491887E-11</v>
      </c>
      <c r="J14" s="22">
        <f>2^-F14</f>
        <v>8.7104881186267961E-6</v>
      </c>
      <c r="K14" s="22"/>
      <c r="L14" s="45">
        <f>I14/J14</f>
        <v>1.9535668885309876E-6</v>
      </c>
      <c r="M14" s="45"/>
      <c r="N14" s="32">
        <f>L14/L14</f>
        <v>1</v>
      </c>
      <c r="O14" s="22"/>
      <c r="P14" s="32"/>
      <c r="Q14" s="32" t="s">
        <v>16</v>
      </c>
      <c r="R14" s="32" t="s">
        <v>19</v>
      </c>
      <c r="S14" s="23"/>
    </row>
    <row r="15" spans="1:19" x14ac:dyDescent="0.2">
      <c r="B15" s="14"/>
      <c r="C15" s="30" t="s">
        <v>34</v>
      </c>
      <c r="D15" s="31" t="s">
        <v>23</v>
      </c>
      <c r="E15" s="43">
        <v>36.510536193847656</v>
      </c>
      <c r="F15" s="43">
        <v>16.795900344848601</v>
      </c>
      <c r="G15" s="44"/>
      <c r="H15" s="44"/>
      <c r="I15" s="22">
        <f>2^-E15</f>
        <v>1.0214884205067307E-11</v>
      </c>
      <c r="J15" s="22">
        <f>2^-F15</f>
        <v>8.7888123514404724E-6</v>
      </c>
      <c r="K15" s="22"/>
      <c r="L15" s="45">
        <f>I15/J15</f>
        <v>1.1622599045925816E-6</v>
      </c>
      <c r="M15" s="45"/>
      <c r="N15" s="32">
        <f>L15/L15</f>
        <v>1</v>
      </c>
      <c r="O15" s="22"/>
      <c r="P15" s="32" t="s">
        <v>36</v>
      </c>
      <c r="Q15" s="32">
        <f>AVERAGE(N14:N16)</f>
        <v>1</v>
      </c>
      <c r="R15" s="32">
        <f>AVERAGE(N17:N19)</f>
        <v>73988.214265790884</v>
      </c>
      <c r="S15" s="23"/>
    </row>
    <row r="16" spans="1:19" x14ac:dyDescent="0.2">
      <c r="B16" s="24"/>
      <c r="C16" s="30" t="s">
        <v>35</v>
      </c>
      <c r="D16" s="31" t="s">
        <v>23</v>
      </c>
      <c r="E16" s="43">
        <v>36.165470123291016</v>
      </c>
      <c r="F16" s="43">
        <v>16.81418800354</v>
      </c>
      <c r="G16" s="44"/>
      <c r="H16" s="44"/>
      <c r="I16" s="22">
        <f>2^-E16</f>
        <v>1.2975039408929937E-11</v>
      </c>
      <c r="J16" s="22">
        <f t="shared" ref="J16:J17" si="2">2^-F16</f>
        <v>8.6781081505049893E-6</v>
      </c>
      <c r="K16" s="22"/>
      <c r="L16" s="45">
        <f>I16/J16</f>
        <v>1.4951460829829489E-6</v>
      </c>
      <c r="M16" s="45"/>
      <c r="N16" s="32">
        <f>L16/L16</f>
        <v>1</v>
      </c>
      <c r="O16" s="22"/>
      <c r="P16" s="32" t="s">
        <v>37</v>
      </c>
      <c r="Q16" s="32">
        <f>_xlfn.STDEV.P(N14:N16)/SQRT(2)</f>
        <v>0</v>
      </c>
      <c r="R16" s="32">
        <f>_xlfn.STDEV.P(N17:N19)/SQRT(2)</f>
        <v>10435.262178277373</v>
      </c>
      <c r="S16" s="23"/>
    </row>
    <row r="17" spans="1:21" x14ac:dyDescent="0.2">
      <c r="B17" s="24"/>
      <c r="C17" s="30" t="s">
        <v>33</v>
      </c>
      <c r="D17" s="47" t="s">
        <v>18</v>
      </c>
      <c r="E17" s="43">
        <v>19.896682739257812</v>
      </c>
      <c r="F17" s="43">
        <v>16.712133407592798</v>
      </c>
      <c r="G17" s="44"/>
      <c r="H17" s="33"/>
      <c r="I17" s="22">
        <f>2^-E17</f>
        <v>1.0244757463306181E-6</v>
      </c>
      <c r="J17" s="22">
        <f t="shared" si="2"/>
        <v>9.3142213106223728E-6</v>
      </c>
      <c r="K17" s="22"/>
      <c r="L17" s="45">
        <f>I17/J17</f>
        <v>0.10999048789642331</v>
      </c>
      <c r="M17" s="45"/>
      <c r="N17" s="32">
        <f>L17/L14</f>
        <v>56302.39155984683</v>
      </c>
      <c r="O17" s="22"/>
      <c r="P17" s="32"/>
      <c r="Q17" s="32"/>
      <c r="R17" s="32"/>
      <c r="S17" s="23"/>
    </row>
    <row r="18" spans="1:21" x14ac:dyDescent="0.2">
      <c r="B18" s="24"/>
      <c r="C18" s="30" t="s">
        <v>34</v>
      </c>
      <c r="D18" s="47" t="s">
        <v>18</v>
      </c>
      <c r="E18" s="43">
        <v>19.923652648925781</v>
      </c>
      <c r="F18" s="43">
        <v>16.705053329467798</v>
      </c>
      <c r="G18" s="44"/>
      <c r="H18" s="33"/>
      <c r="I18" s="22">
        <f t="shared" ref="I18" si="3">2^-E18</f>
        <v>1.005501978499274E-6</v>
      </c>
      <c r="J18" s="22">
        <f>2^-F18</f>
        <v>9.3600435339352476E-6</v>
      </c>
      <c r="K18" s="22"/>
      <c r="L18" s="45">
        <f t="shared" ref="L18:L19" si="4">I18/J18</f>
        <v>0.107424925413411</v>
      </c>
      <c r="M18" s="45"/>
      <c r="N18" s="32">
        <f>L18/L15</f>
        <v>92427.627408404587</v>
      </c>
      <c r="O18" s="22"/>
      <c r="P18" s="22"/>
      <c r="Q18" s="22"/>
      <c r="R18" s="22"/>
      <c r="S18" s="23"/>
    </row>
    <row r="19" spans="1:21" x14ac:dyDescent="0.2">
      <c r="B19" s="24"/>
      <c r="C19" s="30" t="s">
        <v>35</v>
      </c>
      <c r="D19" s="47" t="s">
        <v>18</v>
      </c>
      <c r="E19" s="43">
        <v>19.605752944946289</v>
      </c>
      <c r="F19" s="43">
        <v>16.414709091186499</v>
      </c>
      <c r="G19" s="44"/>
      <c r="H19" s="33"/>
      <c r="I19" s="22">
        <f>2^-E19</f>
        <v>1.2533728298557093E-6</v>
      </c>
      <c r="J19" s="22">
        <f>2^-F19</f>
        <v>1.1446697170877008E-5</v>
      </c>
      <c r="K19" s="22"/>
      <c r="L19" s="45">
        <f t="shared" si="4"/>
        <v>0.10949646095684035</v>
      </c>
      <c r="M19" s="45"/>
      <c r="N19" s="32">
        <f>L19/L16</f>
        <v>73234.623829121236</v>
      </c>
      <c r="O19" s="32"/>
      <c r="P19" s="32"/>
      <c r="Q19" s="32"/>
      <c r="R19" s="22"/>
      <c r="S19" s="23"/>
    </row>
    <row r="20" spans="1:21" ht="17" thickBot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7"/>
    </row>
    <row r="22" spans="1:21" ht="17" thickBot="1" x14ac:dyDescent="0.25"/>
    <row r="23" spans="1:21" ht="21" x14ac:dyDescent="0.25">
      <c r="A23" s="19" t="s">
        <v>39</v>
      </c>
      <c r="B23" s="1" t="s">
        <v>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3"/>
      <c r="T23" s="22"/>
      <c r="U23" s="22"/>
    </row>
    <row r="24" spans="1:21" x14ac:dyDescent="0.2">
      <c r="B24" s="4" t="s">
        <v>1</v>
      </c>
      <c r="C24" s="5"/>
      <c r="D24" s="5" t="s">
        <v>2</v>
      </c>
      <c r="E24" s="5" t="s">
        <v>3</v>
      </c>
      <c r="F24" s="5" t="s">
        <v>4</v>
      </c>
      <c r="G24" s="5" t="s">
        <v>5</v>
      </c>
      <c r="H24" s="5" t="s">
        <v>6</v>
      </c>
      <c r="I24" s="5" t="s">
        <v>7</v>
      </c>
      <c r="J24" s="5" t="s">
        <v>8</v>
      </c>
      <c r="K24" s="5" t="s">
        <v>9</v>
      </c>
      <c r="L24" s="5" t="s">
        <v>10</v>
      </c>
      <c r="M24" s="5"/>
      <c r="N24" s="5"/>
      <c r="O24" s="5" t="s">
        <v>11</v>
      </c>
      <c r="P24" s="6"/>
      <c r="T24" s="22"/>
      <c r="U24" s="22"/>
    </row>
    <row r="25" spans="1:21" x14ac:dyDescent="0.2">
      <c r="A25" s="18"/>
      <c r="B25" s="7"/>
      <c r="C25" s="8"/>
      <c r="D25" s="9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1" t="s">
        <v>12</v>
      </c>
      <c r="P25" s="6"/>
      <c r="T25" s="32"/>
      <c r="U25" s="32"/>
    </row>
    <row r="26" spans="1:21" x14ac:dyDescent="0.2">
      <c r="B26" s="28" t="s">
        <v>13</v>
      </c>
      <c r="C26" s="8" t="s">
        <v>14</v>
      </c>
      <c r="D26" s="9" t="s">
        <v>15</v>
      </c>
      <c r="E26" s="10">
        <v>21.504678726196289</v>
      </c>
      <c r="F26" s="10">
        <v>21.997772216796875</v>
      </c>
      <c r="G26" s="8">
        <v>21.751225471496582</v>
      </c>
      <c r="H26" s="10">
        <v>16.981420516967773</v>
      </c>
      <c r="I26" s="10">
        <v>16.983455657958984</v>
      </c>
      <c r="J26" s="8">
        <v>16.982438087463379</v>
      </c>
      <c r="K26" s="8">
        <v>4.7687873840332031</v>
      </c>
      <c r="L26" s="8">
        <v>0</v>
      </c>
      <c r="M26" s="12"/>
      <c r="N26" s="8" t="s">
        <v>16</v>
      </c>
      <c r="O26" s="8">
        <v>1</v>
      </c>
      <c r="P26" s="6"/>
      <c r="T26" s="22"/>
      <c r="U26" s="22"/>
    </row>
    <row r="27" spans="1:21" x14ac:dyDescent="0.2">
      <c r="B27" s="13"/>
      <c r="C27" s="8" t="s">
        <v>17</v>
      </c>
      <c r="D27" s="9" t="s">
        <v>18</v>
      </c>
      <c r="E27" s="10">
        <v>19.844112396240234</v>
      </c>
      <c r="F27" s="10">
        <v>20.143800735473633</v>
      </c>
      <c r="G27" s="8">
        <v>19.993956565856934</v>
      </c>
      <c r="H27" s="10">
        <v>16.934831619262695</v>
      </c>
      <c r="I27" s="10">
        <v>16.961801528930664</v>
      </c>
      <c r="J27" s="8">
        <v>16.94831657409668</v>
      </c>
      <c r="K27" s="8">
        <v>3.0456399917602539</v>
      </c>
      <c r="L27" s="8">
        <v>-1.7231473922729492</v>
      </c>
      <c r="M27" s="8"/>
      <c r="N27" s="8" t="s">
        <v>19</v>
      </c>
      <c r="O27" s="8">
        <v>3.3015589190641204</v>
      </c>
      <c r="P27" s="6"/>
      <c r="T27" s="22"/>
      <c r="U27" s="22"/>
    </row>
    <row r="28" spans="1:21" x14ac:dyDescent="0.2">
      <c r="B28" s="4"/>
      <c r="C28" s="8" t="s">
        <v>20</v>
      </c>
      <c r="D28" s="9" t="s">
        <v>15</v>
      </c>
      <c r="E28" s="10">
        <v>25.994485855102539</v>
      </c>
      <c r="F28" s="10">
        <v>29.601932525634766</v>
      </c>
      <c r="G28" s="8">
        <v>27.798209190368652</v>
      </c>
      <c r="H28" s="10">
        <v>19.452583312988281</v>
      </c>
      <c r="I28" s="10">
        <v>19.710514068603516</v>
      </c>
      <c r="J28" s="8">
        <v>19.581548690795898</v>
      </c>
      <c r="K28" s="8">
        <v>8.2166604995727539</v>
      </c>
      <c r="L28" s="8">
        <v>0</v>
      </c>
      <c r="M28" s="12"/>
      <c r="N28" s="8" t="s">
        <v>16</v>
      </c>
      <c r="O28" s="8">
        <v>1</v>
      </c>
      <c r="P28" s="6"/>
      <c r="T28" s="22"/>
      <c r="U28" s="22"/>
    </row>
    <row r="29" spans="1:21" x14ac:dyDescent="0.2">
      <c r="B29" s="14"/>
      <c r="C29" s="8" t="s">
        <v>21</v>
      </c>
      <c r="D29" s="9" t="s">
        <v>18</v>
      </c>
      <c r="E29" s="10">
        <v>23.768793106079102</v>
      </c>
      <c r="F29" s="10">
        <v>24.650468826293945</v>
      </c>
      <c r="G29" s="8">
        <v>24.209630966186523</v>
      </c>
      <c r="H29" s="10">
        <v>17.731695175170898</v>
      </c>
      <c r="I29" s="10">
        <v>17.661838531494141</v>
      </c>
      <c r="J29" s="8">
        <v>17.69676685333252</v>
      </c>
      <c r="K29" s="8">
        <v>6.5128641128540039</v>
      </c>
      <c r="L29" s="8">
        <v>-1.70379638671875</v>
      </c>
      <c r="M29" s="8"/>
      <c r="N29" s="8" t="s">
        <v>19</v>
      </c>
      <c r="O29" s="8">
        <v>3.2575704659775346</v>
      </c>
      <c r="P29" s="52"/>
      <c r="T29" s="22"/>
      <c r="U29" s="22"/>
    </row>
    <row r="30" spans="1:21" x14ac:dyDescent="0.2">
      <c r="B30" s="4"/>
      <c r="C30" s="8" t="s">
        <v>22</v>
      </c>
      <c r="D30" s="9" t="s">
        <v>23</v>
      </c>
      <c r="E30" s="10">
        <v>27.459171295166016</v>
      </c>
      <c r="F30" s="10">
        <v>30.368646621704102</v>
      </c>
      <c r="G30" s="8">
        <v>28.913908958435059</v>
      </c>
      <c r="H30" s="10">
        <v>17.752449035644531</v>
      </c>
      <c r="I30" s="10">
        <v>17.840311050415039</v>
      </c>
      <c r="J30" s="8">
        <v>17.796380043029785</v>
      </c>
      <c r="K30" s="8">
        <v>11.117528915405273</v>
      </c>
      <c r="L30" s="8">
        <v>0</v>
      </c>
      <c r="M30" s="12"/>
      <c r="N30" s="8" t="s">
        <v>16</v>
      </c>
      <c r="O30" s="8">
        <v>1</v>
      </c>
      <c r="P30" s="52"/>
      <c r="T30" s="32"/>
      <c r="U30" s="32"/>
    </row>
    <row r="31" spans="1:21" x14ac:dyDescent="0.2">
      <c r="B31" s="14"/>
      <c r="C31" s="8" t="s">
        <v>24</v>
      </c>
      <c r="D31" s="9" t="s">
        <v>18</v>
      </c>
      <c r="E31" s="10">
        <v>28.260078430175781</v>
      </c>
      <c r="F31" s="10">
        <v>30.913688659667969</v>
      </c>
      <c r="G31" s="8">
        <v>29.586883544921875</v>
      </c>
      <c r="H31" s="10">
        <v>19.054101943969727</v>
      </c>
      <c r="I31" s="10">
        <v>19.163246154785156</v>
      </c>
      <c r="J31" s="8">
        <v>19.108674049377441</v>
      </c>
      <c r="K31" s="8">
        <v>10.478209495544434</v>
      </c>
      <c r="L31" s="8">
        <v>-0.63931941986083984</v>
      </c>
      <c r="M31" s="8"/>
      <c r="N31" s="8" t="s">
        <v>19</v>
      </c>
      <c r="O31" s="8">
        <v>1.5575942030564571</v>
      </c>
      <c r="P31" s="6"/>
      <c r="T31" s="22"/>
      <c r="U31" s="22"/>
    </row>
    <row r="32" spans="1:21" x14ac:dyDescent="0.2">
      <c r="B32" s="14"/>
      <c r="C32" s="8"/>
      <c r="D32" s="9"/>
      <c r="E32" s="10"/>
      <c r="F32" s="10"/>
      <c r="G32" s="8"/>
      <c r="H32" s="10"/>
      <c r="I32" s="10"/>
      <c r="J32" s="8"/>
      <c r="K32" s="8"/>
      <c r="L32" s="8"/>
      <c r="M32" s="8"/>
      <c r="N32" s="8"/>
      <c r="O32" s="8"/>
      <c r="P32" s="51" t="s">
        <v>38</v>
      </c>
      <c r="T32" s="32"/>
      <c r="U32" s="32"/>
    </row>
    <row r="33" spans="2:21" x14ac:dyDescent="0.2">
      <c r="B33" s="7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23">
        <v>4.1115425831643702E-2</v>
      </c>
      <c r="T33" s="32"/>
      <c r="U33" s="32"/>
    </row>
    <row r="34" spans="2:21" x14ac:dyDescent="0.2">
      <c r="B34" s="7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 t="s">
        <v>25</v>
      </c>
      <c r="P34" s="6"/>
      <c r="T34" s="32"/>
      <c r="U34" s="32"/>
    </row>
    <row r="35" spans="2:21" x14ac:dyDescent="0.2">
      <c r="B35" s="28" t="s">
        <v>26</v>
      </c>
      <c r="C35" s="8" t="s">
        <v>14</v>
      </c>
      <c r="D35" s="9" t="s">
        <v>15</v>
      </c>
      <c r="E35" s="10">
        <v>28.739439010620117</v>
      </c>
      <c r="F35" s="10">
        <v>28.429338455200195</v>
      </c>
      <c r="G35" s="8">
        <v>28.584388732910156</v>
      </c>
      <c r="H35" s="10">
        <v>16.981420516967773</v>
      </c>
      <c r="I35" s="10">
        <v>16.983455657958984</v>
      </c>
      <c r="J35" s="8">
        <v>16.982438087463379</v>
      </c>
      <c r="K35" s="8">
        <v>11.601950645446777</v>
      </c>
      <c r="L35" s="8">
        <v>0</v>
      </c>
      <c r="M35" s="12"/>
      <c r="N35" s="8" t="s">
        <v>16</v>
      </c>
      <c r="O35" s="8">
        <v>1</v>
      </c>
      <c r="P35" s="6"/>
      <c r="T35" s="22"/>
      <c r="U35" s="22"/>
    </row>
    <row r="36" spans="2:21" x14ac:dyDescent="0.2">
      <c r="B36" s="14"/>
      <c r="C36" s="8" t="s">
        <v>17</v>
      </c>
      <c r="D36" s="9" t="s">
        <v>18</v>
      </c>
      <c r="E36" s="10">
        <v>23.106573104858398</v>
      </c>
      <c r="F36" s="10">
        <v>22.256034851074219</v>
      </c>
      <c r="G36" s="8">
        <v>22.681303977966309</v>
      </c>
      <c r="H36" s="10">
        <v>16.934831619262695</v>
      </c>
      <c r="I36" s="10">
        <v>16.961801528930664</v>
      </c>
      <c r="J36" s="8">
        <v>16.94831657409668</v>
      </c>
      <c r="K36" s="8">
        <v>5.7329874038696289</v>
      </c>
      <c r="L36" s="8">
        <v>-5.8689632415771484</v>
      </c>
      <c r="M36" s="8"/>
      <c r="N36" s="8" t="s">
        <v>19</v>
      </c>
      <c r="O36" s="8">
        <v>58.443198907698168</v>
      </c>
      <c r="P36" s="6"/>
      <c r="T36" s="22"/>
      <c r="U36" s="22"/>
    </row>
    <row r="37" spans="2:21" x14ac:dyDescent="0.2">
      <c r="B37" s="4"/>
      <c r="C37" s="8" t="s">
        <v>20</v>
      </c>
      <c r="D37" s="9" t="s">
        <v>15</v>
      </c>
      <c r="E37" s="10">
        <v>32.023445129394531</v>
      </c>
      <c r="F37" s="10">
        <v>33.328887939453125</v>
      </c>
      <c r="G37" s="8">
        <v>32.676166534423828</v>
      </c>
      <c r="H37" s="10">
        <v>19.452583312988281</v>
      </c>
      <c r="I37" s="10">
        <v>19.710514068603516</v>
      </c>
      <c r="J37" s="8">
        <v>19.581548690795898</v>
      </c>
      <c r="K37" s="8">
        <v>13.09461784362793</v>
      </c>
      <c r="L37" s="8">
        <v>0</v>
      </c>
      <c r="M37" s="12"/>
      <c r="N37" s="8" t="s">
        <v>16</v>
      </c>
      <c r="O37" s="8">
        <v>1</v>
      </c>
      <c r="P37" s="52"/>
      <c r="T37" s="22"/>
      <c r="U37" s="22"/>
    </row>
    <row r="38" spans="2:21" x14ac:dyDescent="0.2">
      <c r="B38" s="14"/>
      <c r="C38" s="8" t="s">
        <v>21</v>
      </c>
      <c r="D38" s="9" t="s">
        <v>18</v>
      </c>
      <c r="E38" s="10">
        <v>24.153392791748047</v>
      </c>
      <c r="F38" s="10">
        <v>24.044034957885742</v>
      </c>
      <c r="G38" s="8">
        <v>24.098713874816895</v>
      </c>
      <c r="H38" s="10">
        <v>17.731695175170898</v>
      </c>
      <c r="I38" s="10">
        <v>17.661838531494141</v>
      </c>
      <c r="J38" s="8">
        <v>17.69676685333252</v>
      </c>
      <c r="K38" s="8">
        <v>6.401947021484375</v>
      </c>
      <c r="L38" s="8">
        <v>-6.6926708221435547</v>
      </c>
      <c r="M38" s="8"/>
      <c r="N38" s="8" t="s">
        <v>19</v>
      </c>
      <c r="O38" s="8">
        <v>103.44146640903978</v>
      </c>
      <c r="P38" s="52"/>
      <c r="T38" s="22"/>
      <c r="U38" s="22"/>
    </row>
    <row r="39" spans="2:21" x14ac:dyDescent="0.2">
      <c r="B39" s="4"/>
      <c r="C39" s="8" t="s">
        <v>22</v>
      </c>
      <c r="D39" s="9" t="s">
        <v>23</v>
      </c>
      <c r="E39" s="10">
        <v>33.001819610595703</v>
      </c>
      <c r="F39" s="10">
        <v>35.232074737548828</v>
      </c>
      <c r="G39" s="8">
        <v>34.116947174072266</v>
      </c>
      <c r="H39" s="10">
        <v>17.752449035644531</v>
      </c>
      <c r="I39" s="10">
        <v>17.840311050415039</v>
      </c>
      <c r="J39" s="8">
        <v>17.796380043029785</v>
      </c>
      <c r="K39" s="8">
        <v>16.32056713104248</v>
      </c>
      <c r="L39" s="8">
        <v>0</v>
      </c>
      <c r="M39" s="12"/>
      <c r="N39" s="8" t="s">
        <v>16</v>
      </c>
      <c r="O39" s="8">
        <v>1</v>
      </c>
      <c r="P39" s="52"/>
      <c r="T39" s="22"/>
      <c r="U39" s="22"/>
    </row>
    <row r="40" spans="2:21" x14ac:dyDescent="0.2">
      <c r="B40" s="14"/>
      <c r="C40" s="8" t="s">
        <v>24</v>
      </c>
      <c r="D40" s="9" t="s">
        <v>18</v>
      </c>
      <c r="E40" s="10">
        <v>27.070331573486328</v>
      </c>
      <c r="F40" s="10">
        <v>27.028959274291992</v>
      </c>
      <c r="G40" s="8">
        <v>27.04964542388916</v>
      </c>
      <c r="H40" s="10">
        <v>19.054101943969727</v>
      </c>
      <c r="I40" s="10">
        <v>19.163246154785156</v>
      </c>
      <c r="J40" s="8">
        <v>19.108674049377441</v>
      </c>
      <c r="K40" s="8">
        <v>7.9409713745117188</v>
      </c>
      <c r="L40" s="8">
        <v>-8.3795957565307617</v>
      </c>
      <c r="M40" s="8"/>
      <c r="N40" s="8" t="s">
        <v>19</v>
      </c>
      <c r="O40" s="8">
        <v>333.05018118330946</v>
      </c>
      <c r="P40" s="6"/>
      <c r="T40" s="22"/>
      <c r="U40" s="22"/>
    </row>
    <row r="41" spans="2:21" x14ac:dyDescent="0.2">
      <c r="B41" s="7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51" t="s">
        <v>38</v>
      </c>
      <c r="T41" s="22"/>
      <c r="U41" s="22"/>
    </row>
    <row r="42" spans="2:21" ht="17" thickBot="1" x14ac:dyDescent="0.2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7">
        <v>0.12604927590822118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Cipriano</dc:creator>
  <cp:keywords/>
  <dc:description/>
  <cp:lastModifiedBy>Microsoft Office User</cp:lastModifiedBy>
  <cp:revision/>
  <dcterms:created xsi:type="dcterms:W3CDTF">2020-11-23T00:24:31Z</dcterms:created>
  <dcterms:modified xsi:type="dcterms:W3CDTF">2020-11-24T08:34:37Z</dcterms:modified>
  <cp:category/>
  <cp:contentStatus/>
</cp:coreProperties>
</file>