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rogetto lnc-023\Manuscript\Submission eLife\RESUBMISSION\Supplements\SOURCE DATA\"/>
    </mc:Choice>
  </mc:AlternateContent>
  <bookViews>
    <workbookView xWindow="4275" yWindow="465" windowWidth="29700" windowHeight="17700"/>
  </bookViews>
  <sheets>
    <sheet name="Sheet1" sheetId="1" r:id="rId1"/>
  </sheets>
  <externalReferences>
    <externalReference r:id="rId2"/>
  </externalReferenc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6" i="1" l="1"/>
  <c r="H44" i="1"/>
  <c r="I44" i="1"/>
  <c r="K44" i="1"/>
  <c r="H41" i="1"/>
  <c r="I41" i="1"/>
  <c r="K41" i="1"/>
  <c r="M44" i="1"/>
  <c r="H45" i="1"/>
  <c r="I45" i="1"/>
  <c r="K45" i="1"/>
  <c r="H42" i="1"/>
  <c r="I42" i="1"/>
  <c r="K42" i="1"/>
  <c r="M45" i="1"/>
  <c r="H46" i="1"/>
  <c r="I46" i="1"/>
  <c r="K46" i="1"/>
  <c r="H43" i="1"/>
  <c r="I43" i="1"/>
  <c r="K43" i="1"/>
  <c r="M46" i="1"/>
  <c r="Q44" i="1"/>
  <c r="Q43" i="1"/>
  <c r="H35" i="1"/>
  <c r="I35" i="1"/>
  <c r="K35" i="1"/>
  <c r="H32" i="1"/>
  <c r="I32" i="1"/>
  <c r="K32" i="1"/>
  <c r="M35" i="1"/>
  <c r="H36" i="1"/>
  <c r="I36" i="1"/>
  <c r="K36" i="1"/>
  <c r="H33" i="1"/>
  <c r="I33" i="1"/>
  <c r="K33" i="1"/>
  <c r="M36" i="1"/>
  <c r="H37" i="1"/>
  <c r="I37" i="1"/>
  <c r="K37" i="1"/>
  <c r="H34" i="1"/>
  <c r="I34" i="1"/>
  <c r="K34" i="1"/>
  <c r="M37" i="1"/>
  <c r="Q35" i="1"/>
  <c r="Q34" i="1"/>
  <c r="O21" i="1"/>
  <c r="O9" i="1"/>
  <c r="D6" i="1"/>
  <c r="D5" i="1"/>
  <c r="E6" i="1"/>
  <c r="H6" i="1"/>
  <c r="E5" i="1"/>
  <c r="H5" i="1"/>
  <c r="J72" i="1"/>
  <c r="I72" i="1"/>
  <c r="J74" i="1"/>
  <c r="I74" i="1"/>
  <c r="H72" i="1"/>
  <c r="G72" i="1"/>
  <c r="H74" i="1"/>
  <c r="G74" i="1"/>
  <c r="F72" i="1"/>
  <c r="E72" i="1"/>
  <c r="F74" i="1"/>
  <c r="E74" i="1"/>
  <c r="S53" i="1"/>
  <c r="R53" i="1"/>
  <c r="Q53" i="1"/>
  <c r="D12" i="1"/>
  <c r="D11" i="1"/>
  <c r="E12" i="1"/>
  <c r="H12" i="1"/>
  <c r="E11" i="1"/>
  <c r="H11" i="1"/>
  <c r="D10" i="1"/>
  <c r="D9" i="1"/>
  <c r="E10" i="1"/>
  <c r="H10" i="1"/>
  <c r="E9" i="1"/>
  <c r="H9" i="1"/>
  <c r="D8" i="1"/>
  <c r="D7" i="1"/>
  <c r="E8" i="1"/>
  <c r="H8" i="1"/>
  <c r="E7" i="1"/>
  <c r="H7" i="1"/>
  <c r="S34" i="1"/>
  <c r="S43" i="1"/>
</calcChain>
</file>

<file path=xl/sharedStrings.xml><?xml version="1.0" encoding="utf-8"?>
<sst xmlns="http://schemas.openxmlformats.org/spreadsheetml/2006/main" count="146" uniqueCount="80">
  <si>
    <t>ΔCt</t>
    <phoneticPr fontId="0" type="noConversion"/>
  </si>
  <si>
    <t>ΔΔCt</t>
  </si>
  <si>
    <t>Sample</t>
    <phoneticPr fontId="0" type="noConversion"/>
  </si>
  <si>
    <t>fold change</t>
    <phoneticPr fontId="0" type="noConversion"/>
  </si>
  <si>
    <t xml:space="preserve">WT1 scr </t>
  </si>
  <si>
    <t xml:space="preserve">WT1 KD </t>
  </si>
  <si>
    <t xml:space="preserve">WT2 scr </t>
  </si>
  <si>
    <t xml:space="preserve">WT2 KD </t>
  </si>
  <si>
    <t>2A</t>
  </si>
  <si>
    <t>LncRewind</t>
  </si>
  <si>
    <t>lnc-REWIND spliced</t>
  </si>
  <si>
    <t>lnc-REWIND unspliced</t>
  </si>
  <si>
    <t>2D</t>
  </si>
  <si>
    <t xml:space="preserve"> MuSCs Wt</t>
  </si>
  <si>
    <t>Media Dapi Scr/KD</t>
  </si>
  <si>
    <t xml:space="preserve">Wt2 Scr </t>
  </si>
  <si>
    <t xml:space="preserve">Wt2 KD023 </t>
  </si>
  <si>
    <t>Wt Scr 1 e 2</t>
  </si>
  <si>
    <t xml:space="preserve">Wt KD023 </t>
  </si>
  <si>
    <t xml:space="preserve">Wt Scr </t>
  </si>
  <si>
    <t>Wt KD023</t>
  </si>
  <si>
    <t>Scr</t>
  </si>
  <si>
    <t>KD023</t>
  </si>
  <si>
    <t>mean KD</t>
  </si>
  <si>
    <t>dev st</t>
  </si>
  <si>
    <t>SEM</t>
  </si>
  <si>
    <t>Dapi</t>
  </si>
  <si>
    <t>%</t>
  </si>
  <si>
    <t>foto1</t>
  </si>
  <si>
    <t>foto2</t>
  </si>
  <si>
    <t>t.test</t>
  </si>
  <si>
    <t>foto3</t>
  </si>
  <si>
    <t>**</t>
  </si>
  <si>
    <t>foto4</t>
  </si>
  <si>
    <t>foto5</t>
  </si>
  <si>
    <t>foto6</t>
  </si>
  <si>
    <t>foto7</t>
  </si>
  <si>
    <t>foto8</t>
  </si>
  <si>
    <t>foto9</t>
  </si>
  <si>
    <t>foto10</t>
  </si>
  <si>
    <t>foto11</t>
  </si>
  <si>
    <t>foto12</t>
  </si>
  <si>
    <t>foto13</t>
  </si>
  <si>
    <t>foto14</t>
  </si>
  <si>
    <t>foto15</t>
  </si>
  <si>
    <t>foto16</t>
  </si>
  <si>
    <t>foto17</t>
  </si>
  <si>
    <t>TOT</t>
  </si>
  <si>
    <t>2F</t>
  </si>
  <si>
    <t>SCR</t>
  </si>
  <si>
    <t>KD</t>
  </si>
  <si>
    <t>rep1</t>
  </si>
  <si>
    <t>rep2</t>
  </si>
  <si>
    <t>rep3</t>
  </si>
  <si>
    <t>rep4</t>
  </si>
  <si>
    <t>ttest</t>
  </si>
  <si>
    <t>Ct lnc-rewind</t>
  </si>
  <si>
    <t>Ct Gapdh</t>
  </si>
  <si>
    <t xml:space="preserve">WT3 scr </t>
  </si>
  <si>
    <t xml:space="preserve">WT3 KD </t>
  </si>
  <si>
    <t>WT4 scr</t>
  </si>
  <si>
    <t>WT4  KD</t>
  </si>
  <si>
    <t>Rep1</t>
  </si>
  <si>
    <t>Rep2</t>
  </si>
  <si>
    <t>Rep3</t>
  </si>
  <si>
    <t>Rep4</t>
  </si>
  <si>
    <t>Sample</t>
    <phoneticPr fontId="0" type="noConversion"/>
  </si>
  <si>
    <t>Ct-GOI</t>
  </si>
  <si>
    <t>Ct-GAPDH</t>
  </si>
  <si>
    <t>mirLet7b</t>
  </si>
  <si>
    <t>miRLet7c</t>
  </si>
  <si>
    <t>GAP-SCR</t>
  </si>
  <si>
    <t>GAP-REW</t>
  </si>
  <si>
    <t>GAP-SCR/GAP-REW</t>
  </si>
  <si>
    <t>relative quantity-GOI</t>
  </si>
  <si>
    <t>relative quantity-GAPDH</t>
  </si>
  <si>
    <t>relative quantity</t>
  </si>
  <si>
    <t>GM</t>
  </si>
  <si>
    <t>DM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</si>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</sst>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 (Body)"/>
    </font>
    <font>
      <b/>
      <sz val="11"/>
      <color theme="1"/>
      <name val="Calibri"/>
      <family val="2"/>
    </font>
    <font>
      <b/>
      <i/>
      <sz val="12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Border="1"/>
    <xf numFmtId="0" fontId="1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/>
    <xf numFmtId="0" fontId="2" fillId="0" borderId="0" xfId="0" applyFont="1" applyFill="1"/>
    <xf numFmtId="0" fontId="4" fillId="0" borderId="4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2" xfId="0" applyFont="1" applyFill="1" applyBorder="1"/>
    <xf numFmtId="0" fontId="6" fillId="0" borderId="4" xfId="0" applyFont="1" applyFill="1" applyBorder="1"/>
    <xf numFmtId="0" fontId="7" fillId="0" borderId="4" xfId="0" applyFont="1" applyFill="1" applyBorder="1"/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/>
    <xf numFmtId="0" fontId="0" fillId="0" borderId="1" xfId="0" applyFont="1" applyFill="1" applyBorder="1"/>
    <xf numFmtId="0" fontId="8" fillId="0" borderId="2" xfId="0" applyFont="1" applyFill="1" applyBorder="1"/>
    <xf numFmtId="0" fontId="0" fillId="0" borderId="2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Fill="1" applyBorder="1"/>
    <xf numFmtId="0" fontId="9" fillId="0" borderId="0" xfId="0" applyFont="1" applyFill="1" applyBorder="1"/>
    <xf numFmtId="0" fontId="8" fillId="0" borderId="0" xfId="0" applyFont="1" applyFill="1" applyBorder="1"/>
    <xf numFmtId="0" fontId="0" fillId="0" borderId="5" xfId="0" applyFont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0" borderId="5" xfId="0" applyFont="1" applyFill="1" applyBorder="1"/>
    <xf numFmtId="0" fontId="10" fillId="0" borderId="0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center"/>
    </xf>
    <xf numFmtId="11" fontId="0" fillId="0" borderId="0" xfId="0" applyNumberFormat="1" applyFont="1" applyBorder="1"/>
    <xf numFmtId="11" fontId="7" fillId="0" borderId="0" xfId="0" applyNumberFormat="1" applyFont="1" applyBorder="1"/>
    <xf numFmtId="0" fontId="0" fillId="0" borderId="0" xfId="0" applyFont="1" applyBorder="1" applyAlignment="1">
      <alignment horizontal="left" vertical="center"/>
    </xf>
    <xf numFmtId="0" fontId="13" fillId="0" borderId="0" xfId="0" applyFont="1" applyBorder="1"/>
    <xf numFmtId="0" fontId="0" fillId="0" borderId="0" xfId="0" applyFont="1" applyFill="1"/>
    <xf numFmtId="14" fontId="0" fillId="0" borderId="0" xfId="0" applyNumberFormat="1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B0-2640-BBD0-22DE74A02FC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B0-2640-BBD0-22DE74A02FCC}"/>
              </c:ext>
            </c:extLst>
          </c:dPt>
          <c:errBars>
            <c:errBarType val="plus"/>
            <c:errValType val="cust"/>
            <c:noEndCap val="0"/>
            <c:plus>
              <c:numRef>
                <c:f>[1]Foglio1!$N$39:$N$40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5.5886866418012486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[1]Foglio1!$M$37:$M$38</c:f>
              <c:strCache>
                <c:ptCount val="2"/>
                <c:pt idx="0">
                  <c:v>Scr</c:v>
                </c:pt>
                <c:pt idx="1">
                  <c:v>KD023</c:v>
                </c:pt>
              </c:strCache>
            </c:strRef>
          </c:cat>
          <c:val>
            <c:numRef>
              <c:f>[1]Foglio1!$N$37:$N$38</c:f>
              <c:numCache>
                <c:formatCode>General</c:formatCode>
                <c:ptCount val="2"/>
                <c:pt idx="0">
                  <c:v>100</c:v>
                </c:pt>
                <c:pt idx="1">
                  <c:v>52.343723229296359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2640-BBD0-22DE74A0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9168784"/>
        <c:axId val="1718858880"/>
      </c:barChart>
      <c:catAx>
        <c:axId val="17191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1718858880"/>
        <c:crosses val="autoZero"/>
        <c:auto val="1"/>
        <c:lblAlgn val="ctr"/>
        <c:lblOffset val="100"/>
        <c:noMultiLvlLbl val="0"/>
      </c:catAx>
      <c:valAx>
        <c:axId val="1718858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GB"/>
                  <a:t>% cells per field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171916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238125</xdr:colOff>
      <xdr:row>49</xdr:row>
      <xdr:rowOff>152400</xdr:rowOff>
    </xdr:from>
    <xdr:to>
      <xdr:col>25</xdr:col>
      <xdr:colOff>238125</xdr:colOff>
      <xdr:row>64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248B5ED-134D-AA42-B625-2040B774A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Raw%20data/file%20unico%20Conta%20nuclei%20MuSCs%20Wt%20KD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37">
          <cell r="M37" t="str">
            <v>Scr</v>
          </cell>
          <cell r="N37">
            <v>100</v>
          </cell>
        </row>
        <row r="38">
          <cell r="M38" t="str">
            <v>KD023</v>
          </cell>
          <cell r="N38">
            <v>52.343723229296359</v>
          </cell>
        </row>
        <row r="39">
          <cell r="N39">
            <v>0</v>
          </cell>
        </row>
        <row r="40">
          <cell r="N40">
            <v>5.5886866418012486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26"/>
  <sheetViews>
    <sheetView tabSelected="1" topLeftCell="A34" zoomScale="74" zoomScaleNormal="74" zoomScalePageLayoutView="74" workbookViewId="0">
      <selection activeCell="V35" sqref="V35"/>
    </sheetView>
  </sheetViews>
  <sheetFormatPr defaultColWidth="11" defaultRowHeight="15.75"/>
  <cols>
    <col min="1" max="1" width="19.875" style="55" customWidth="1"/>
    <col min="2" max="2" width="11" style="24"/>
    <col min="3" max="3" width="14.875" style="24" customWidth="1"/>
    <col min="4" max="5" width="11" style="24"/>
    <col min="6" max="6" width="18.875" style="24" customWidth="1"/>
    <col min="7" max="7" width="20.5" style="24" customWidth="1"/>
    <col min="8" max="14" width="11" style="24"/>
    <col min="15" max="15" width="12.625" style="24" bestFit="1" customWidth="1"/>
    <col min="16" max="18" width="11" style="24"/>
    <col min="19" max="19" width="14.5" style="55" customWidth="1"/>
    <col min="20" max="16384" width="11" style="26"/>
  </cols>
  <sheetData>
    <row r="2" spans="1:25" ht="27" thickBot="1">
      <c r="A2" s="19" t="s">
        <v>8</v>
      </c>
      <c r="S2" s="24"/>
      <c r="T2" s="25"/>
      <c r="U2" s="25"/>
      <c r="V2" s="25"/>
      <c r="W2" s="25"/>
      <c r="X2" s="25"/>
      <c r="Y2" s="25"/>
    </row>
    <row r="3" spans="1:25">
      <c r="A3" s="27"/>
      <c r="B3" s="28" t="s">
        <v>56</v>
      </c>
      <c r="C3" s="28" t="s">
        <v>57</v>
      </c>
      <c r="D3" s="28" t="s">
        <v>0</v>
      </c>
      <c r="E3" s="28" t="s">
        <v>1</v>
      </c>
      <c r="F3" s="28"/>
      <c r="G3" s="28" t="s">
        <v>2</v>
      </c>
      <c r="H3" s="28" t="s">
        <v>3</v>
      </c>
      <c r="I3" s="29"/>
      <c r="J3" s="29"/>
      <c r="K3" s="29"/>
      <c r="L3" s="29"/>
      <c r="M3" s="29"/>
      <c r="N3" s="30"/>
      <c r="O3" s="30"/>
      <c r="P3" s="30"/>
      <c r="Q3" s="31"/>
      <c r="R3" s="25"/>
      <c r="S3" s="25"/>
      <c r="T3" s="25"/>
      <c r="U3" s="25"/>
      <c r="V3" s="25"/>
      <c r="W3" s="25"/>
      <c r="X3" s="25"/>
      <c r="Y3" s="25"/>
    </row>
    <row r="4" spans="1:25">
      <c r="A4" s="32"/>
      <c r="B4" s="33"/>
      <c r="C4" s="33"/>
      <c r="D4" s="33"/>
      <c r="E4" s="33"/>
      <c r="F4" s="33"/>
      <c r="G4" s="33"/>
      <c r="H4" s="34" t="s">
        <v>9</v>
      </c>
      <c r="N4" s="25"/>
      <c r="O4" s="25"/>
      <c r="P4" s="25"/>
      <c r="Q4" s="35"/>
      <c r="R4" s="25"/>
      <c r="S4" s="25"/>
      <c r="T4" s="25"/>
      <c r="U4" s="25"/>
      <c r="V4" s="25"/>
      <c r="W4" s="25"/>
      <c r="X4" s="25"/>
      <c r="Y4" s="25"/>
    </row>
    <row r="5" spans="1:25">
      <c r="A5" s="32"/>
      <c r="B5" s="33">
        <v>29.151277542114258</v>
      </c>
      <c r="C5" s="33">
        <v>16.928812026977539</v>
      </c>
      <c r="D5" s="33">
        <f t="shared" ref="D5:D12" si="0">B5-C5</f>
        <v>12.222465515136719</v>
      </c>
      <c r="E5" s="33">
        <f>D5-(D5)</f>
        <v>0</v>
      </c>
      <c r="F5" s="36" t="s">
        <v>62</v>
      </c>
      <c r="G5" s="37" t="s">
        <v>4</v>
      </c>
      <c r="H5" s="33">
        <f>POWER(2,-E5)</f>
        <v>1</v>
      </c>
      <c r="N5" s="25"/>
      <c r="O5" s="25"/>
      <c r="P5" s="25"/>
      <c r="Q5" s="35"/>
      <c r="R5" s="25"/>
      <c r="S5" s="25"/>
      <c r="T5" s="25"/>
      <c r="U5" s="25"/>
      <c r="V5" s="25"/>
      <c r="W5" s="25"/>
      <c r="X5" s="25"/>
      <c r="Y5" s="25"/>
    </row>
    <row r="6" spans="1:25">
      <c r="A6" s="32"/>
      <c r="B6" s="33">
        <v>31.631013870239258</v>
      </c>
      <c r="C6" s="33">
        <v>17.797585487365723</v>
      </c>
      <c r="D6" s="33">
        <f t="shared" si="0"/>
        <v>13.833428382873535</v>
      </c>
      <c r="E6" s="33">
        <f>D6-(D5)</f>
        <v>1.6109628677368164</v>
      </c>
      <c r="F6" s="37"/>
      <c r="G6" s="37" t="s">
        <v>5</v>
      </c>
      <c r="H6" s="33">
        <f>POWER(2,-E6)</f>
        <v>0.32737978180372207</v>
      </c>
      <c r="N6" s="25"/>
      <c r="O6" s="25"/>
      <c r="P6" s="25"/>
      <c r="Q6" s="35"/>
      <c r="R6" s="25"/>
      <c r="S6" s="25"/>
      <c r="T6" s="25"/>
      <c r="U6" s="25"/>
      <c r="V6" s="25"/>
      <c r="W6" s="25"/>
      <c r="X6" s="25"/>
      <c r="Y6" s="25"/>
    </row>
    <row r="7" spans="1:25">
      <c r="A7" s="6" t="s">
        <v>10</v>
      </c>
      <c r="B7" s="33">
        <v>27.819435755411785</v>
      </c>
      <c r="C7" s="33">
        <v>18.427195231119764</v>
      </c>
      <c r="D7" s="33">
        <f t="shared" si="0"/>
        <v>9.3922405242920206</v>
      </c>
      <c r="E7" s="33">
        <f>D7-(D7)</f>
        <v>0</v>
      </c>
      <c r="F7" s="36" t="s">
        <v>63</v>
      </c>
      <c r="G7" s="37" t="s">
        <v>6</v>
      </c>
      <c r="H7" s="33">
        <f t="shared" ref="H7:H12" si="1">POWER(2,-E7)</f>
        <v>1</v>
      </c>
      <c r="M7" s="4" t="s">
        <v>49</v>
      </c>
      <c r="N7" s="2" t="s">
        <v>50</v>
      </c>
      <c r="O7" s="25"/>
      <c r="P7" s="25"/>
      <c r="Q7" s="35"/>
      <c r="R7" s="25"/>
      <c r="S7" s="25"/>
      <c r="T7" s="25"/>
      <c r="U7" s="25"/>
      <c r="V7" s="25"/>
      <c r="W7" s="25"/>
      <c r="X7" s="25"/>
      <c r="Y7" s="25"/>
    </row>
    <row r="8" spans="1:25">
      <c r="A8" s="32"/>
      <c r="B8" s="33">
        <v>27.970100402832031</v>
      </c>
      <c r="C8" s="33">
        <v>17.52294095357259</v>
      </c>
      <c r="D8" s="33">
        <f t="shared" si="0"/>
        <v>10.447159449259441</v>
      </c>
      <c r="E8" s="33">
        <f>D8-(D7)</f>
        <v>1.0549189249674207</v>
      </c>
      <c r="F8" s="37"/>
      <c r="G8" s="37" t="s">
        <v>7</v>
      </c>
      <c r="H8" s="33">
        <f t="shared" si="1"/>
        <v>0.48132426973726827</v>
      </c>
      <c r="L8" s="4" t="s">
        <v>51</v>
      </c>
      <c r="M8" s="24">
        <v>1</v>
      </c>
      <c r="N8" s="38">
        <v>0.32737978180372201</v>
      </c>
      <c r="O8" s="2" t="s">
        <v>55</v>
      </c>
      <c r="P8" s="25"/>
      <c r="Q8" s="35"/>
      <c r="R8" s="25"/>
      <c r="S8" s="25"/>
      <c r="T8" s="25"/>
      <c r="U8" s="25"/>
      <c r="V8" s="25"/>
      <c r="W8" s="25"/>
      <c r="X8" s="25"/>
      <c r="Y8" s="25"/>
    </row>
    <row r="9" spans="1:25">
      <c r="A9" s="32"/>
      <c r="B9" s="33">
        <v>26.497469584147137</v>
      </c>
      <c r="C9" s="33">
        <v>17.345190048217773</v>
      </c>
      <c r="D9" s="33">
        <f t="shared" si="0"/>
        <v>9.1522795359293632</v>
      </c>
      <c r="E9" s="33">
        <f>D9-(D9)</f>
        <v>0</v>
      </c>
      <c r="F9" s="37" t="s">
        <v>64</v>
      </c>
      <c r="G9" s="37" t="s">
        <v>58</v>
      </c>
      <c r="H9" s="33">
        <f t="shared" si="1"/>
        <v>1</v>
      </c>
      <c r="L9" s="4" t="s">
        <v>52</v>
      </c>
      <c r="M9" s="24">
        <v>1</v>
      </c>
      <c r="N9" s="25">
        <v>0.48132426973726827</v>
      </c>
      <c r="O9" s="25">
        <f>TTEST(M8:M11,N8:N11,2,2)</f>
        <v>7.084040641468924E-6</v>
      </c>
      <c r="P9" s="25"/>
      <c r="Q9" s="35"/>
      <c r="R9" s="25"/>
      <c r="S9" s="25"/>
      <c r="T9" s="25"/>
      <c r="U9" s="25"/>
      <c r="V9" s="25"/>
      <c r="W9" s="25"/>
      <c r="X9" s="25"/>
      <c r="Y9" s="25"/>
    </row>
    <row r="10" spans="1:25">
      <c r="A10" s="32"/>
      <c r="B10" s="33">
        <v>28.512849807739258</v>
      </c>
      <c r="C10" s="33">
        <v>17.883691151936848</v>
      </c>
      <c r="D10" s="33">
        <f t="shared" si="0"/>
        <v>10.62915865580241</v>
      </c>
      <c r="E10" s="33">
        <f>D10-(D9)</f>
        <v>1.4768791198730469</v>
      </c>
      <c r="F10" s="37"/>
      <c r="G10" s="37" t="s">
        <v>59</v>
      </c>
      <c r="H10" s="33">
        <f t="shared" si="1"/>
        <v>0.35926514488203343</v>
      </c>
      <c r="L10" s="4" t="s">
        <v>53</v>
      </c>
      <c r="M10" s="24">
        <v>1</v>
      </c>
      <c r="N10" s="25">
        <v>0.35926514488203343</v>
      </c>
      <c r="O10" s="25"/>
      <c r="P10" s="25"/>
      <c r="Q10" s="35"/>
      <c r="R10" s="25"/>
      <c r="S10" s="25"/>
      <c r="T10" s="25"/>
      <c r="U10" s="25"/>
      <c r="V10" s="25"/>
      <c r="W10" s="25"/>
      <c r="X10" s="25"/>
      <c r="Y10" s="25"/>
    </row>
    <row r="11" spans="1:25">
      <c r="A11" s="32"/>
      <c r="B11" s="33">
        <v>30.113325119018555</v>
      </c>
      <c r="C11" s="24">
        <v>17.038599014282227</v>
      </c>
      <c r="D11" s="24">
        <f t="shared" si="0"/>
        <v>13.074726104736328</v>
      </c>
      <c r="E11" s="33">
        <f>D11-(D11)</f>
        <v>0</v>
      </c>
      <c r="F11" s="36" t="s">
        <v>65</v>
      </c>
      <c r="G11" s="39" t="s">
        <v>60</v>
      </c>
      <c r="H11" s="33">
        <f t="shared" si="1"/>
        <v>1</v>
      </c>
      <c r="I11" s="33"/>
      <c r="L11" s="4" t="s">
        <v>54</v>
      </c>
      <c r="M11" s="24">
        <v>1</v>
      </c>
      <c r="N11" s="25">
        <v>0.27045572755122921</v>
      </c>
      <c r="O11" s="25"/>
      <c r="P11" s="25"/>
      <c r="Q11" s="35"/>
      <c r="R11" s="25"/>
      <c r="S11" s="25"/>
      <c r="T11" s="25"/>
      <c r="U11" s="25"/>
      <c r="V11" s="25"/>
      <c r="W11" s="25"/>
      <c r="X11" s="25"/>
      <c r="Y11" s="25"/>
    </row>
    <row r="12" spans="1:25">
      <c r="A12" s="32"/>
      <c r="B12" s="33">
        <v>32.802791595458984</v>
      </c>
      <c r="C12" s="24">
        <v>17.841529846191406</v>
      </c>
      <c r="D12" s="24">
        <f t="shared" si="0"/>
        <v>14.961261749267578</v>
      </c>
      <c r="E12" s="33">
        <f>D12-(D11)</f>
        <v>1.88653564453125</v>
      </c>
      <c r="F12" s="37"/>
      <c r="G12" s="39" t="s">
        <v>61</v>
      </c>
      <c r="H12" s="33">
        <f t="shared" si="1"/>
        <v>0.27045572755122921</v>
      </c>
      <c r="I12" s="33"/>
      <c r="N12" s="25"/>
      <c r="O12" s="25"/>
      <c r="P12" s="25"/>
      <c r="Q12" s="35"/>
      <c r="R12" s="25"/>
      <c r="S12" s="25"/>
      <c r="T12" s="25"/>
      <c r="U12" s="25"/>
      <c r="V12" s="25"/>
      <c r="W12" s="25"/>
      <c r="X12" s="25"/>
      <c r="Y12" s="25"/>
    </row>
    <row r="13" spans="1:25">
      <c r="A13" s="32"/>
      <c r="F13" s="39"/>
      <c r="Q13" s="40"/>
      <c r="S13" s="24"/>
      <c r="T13" s="25"/>
      <c r="U13" s="25"/>
      <c r="V13" s="25"/>
      <c r="W13" s="25"/>
      <c r="X13" s="25"/>
      <c r="Y13" s="25"/>
    </row>
    <row r="14" spans="1:25">
      <c r="A14" s="32"/>
      <c r="F14" s="39"/>
      <c r="Q14" s="40"/>
      <c r="S14" s="24"/>
      <c r="T14" s="25"/>
      <c r="U14" s="25"/>
      <c r="V14" s="25"/>
      <c r="W14" s="25"/>
      <c r="X14" s="25"/>
      <c r="Y14" s="25"/>
    </row>
    <row r="15" spans="1:25">
      <c r="A15" s="32"/>
      <c r="F15" s="39"/>
      <c r="Q15" s="40"/>
      <c r="S15" s="24"/>
      <c r="T15" s="25"/>
      <c r="U15" s="25"/>
      <c r="V15" s="25"/>
      <c r="W15" s="25"/>
      <c r="X15" s="25"/>
      <c r="Y15" s="25"/>
    </row>
    <row r="16" spans="1:25">
      <c r="A16" s="32"/>
      <c r="B16" s="34" t="s">
        <v>56</v>
      </c>
      <c r="C16" s="34" t="s">
        <v>57</v>
      </c>
      <c r="D16" s="34" t="s">
        <v>0</v>
      </c>
      <c r="E16" s="34" t="s">
        <v>1</v>
      </c>
      <c r="F16" s="39"/>
      <c r="G16" s="34" t="s">
        <v>2</v>
      </c>
      <c r="H16" s="34" t="s">
        <v>3</v>
      </c>
      <c r="Q16" s="40"/>
      <c r="S16" s="24"/>
      <c r="T16" s="25"/>
      <c r="U16" s="25"/>
      <c r="V16" s="25"/>
      <c r="W16" s="25"/>
      <c r="X16" s="25"/>
      <c r="Y16" s="25"/>
    </row>
    <row r="17" spans="1:39">
      <c r="A17" s="32"/>
      <c r="F17" s="39"/>
      <c r="G17" s="33"/>
      <c r="H17" s="34" t="s">
        <v>9</v>
      </c>
      <c r="Q17" s="40"/>
      <c r="S17" s="24"/>
      <c r="T17" s="25"/>
      <c r="U17" s="25"/>
      <c r="V17" s="25"/>
      <c r="W17" s="25"/>
      <c r="X17" s="25"/>
      <c r="Y17" s="25"/>
    </row>
    <row r="18" spans="1:39">
      <c r="A18" s="32"/>
      <c r="B18" s="24">
        <v>26.421635627746582</v>
      </c>
      <c r="C18" s="24">
        <v>18.733957290649414</v>
      </c>
      <c r="D18" s="24">
        <v>7.687678337097168</v>
      </c>
      <c r="E18" s="24">
        <v>0</v>
      </c>
      <c r="F18" s="36" t="s">
        <v>62</v>
      </c>
      <c r="G18" s="37" t="s">
        <v>4</v>
      </c>
      <c r="H18" s="24">
        <v>1</v>
      </c>
      <c r="N18" s="25"/>
      <c r="O18" s="25"/>
      <c r="P18" s="25"/>
      <c r="Q18" s="40"/>
      <c r="S18" s="24"/>
      <c r="T18" s="25"/>
      <c r="U18" s="25"/>
      <c r="V18" s="25"/>
      <c r="W18" s="25"/>
      <c r="X18" s="25"/>
      <c r="Y18" s="25"/>
    </row>
    <row r="19" spans="1:39">
      <c r="A19" s="32"/>
      <c r="B19" s="24">
        <v>28.429490089416504</v>
      </c>
      <c r="C19" s="24">
        <v>19.772506713867188</v>
      </c>
      <c r="D19" s="24">
        <v>8.6569833755493164</v>
      </c>
      <c r="E19" s="24">
        <v>0.96930503845214844</v>
      </c>
      <c r="F19" s="37"/>
      <c r="G19" s="37" t="s">
        <v>5</v>
      </c>
      <c r="H19" s="24">
        <v>0.51075203829431348</v>
      </c>
      <c r="M19" s="4" t="s">
        <v>49</v>
      </c>
      <c r="N19" s="2" t="s">
        <v>50</v>
      </c>
      <c r="O19" s="25"/>
      <c r="P19" s="25"/>
      <c r="Q19" s="40"/>
      <c r="S19" s="24"/>
      <c r="T19" s="25"/>
      <c r="U19" s="25"/>
      <c r="V19" s="25"/>
      <c r="W19" s="25"/>
      <c r="X19" s="25"/>
      <c r="Y19" s="25"/>
    </row>
    <row r="20" spans="1:39">
      <c r="A20" s="6" t="s">
        <v>11</v>
      </c>
      <c r="B20" s="24">
        <v>27.03575325012207</v>
      </c>
      <c r="C20" s="41">
        <v>19.272693634033203</v>
      </c>
      <c r="D20" s="24">
        <v>7.7630596160888672</v>
      </c>
      <c r="E20" s="24">
        <v>0</v>
      </c>
      <c r="F20" s="36" t="s">
        <v>63</v>
      </c>
      <c r="G20" s="37" t="s">
        <v>6</v>
      </c>
      <c r="H20" s="24">
        <v>1</v>
      </c>
      <c r="L20" s="4" t="s">
        <v>51</v>
      </c>
      <c r="M20" s="24">
        <v>1</v>
      </c>
      <c r="N20" s="24">
        <v>0.51075203829431348</v>
      </c>
      <c r="O20" s="2" t="s">
        <v>55</v>
      </c>
      <c r="P20" s="25"/>
      <c r="Q20" s="40"/>
      <c r="S20" s="24"/>
      <c r="T20" s="25"/>
      <c r="U20" s="25"/>
      <c r="V20" s="25"/>
      <c r="W20" s="25"/>
      <c r="X20" s="25"/>
      <c r="Y20" s="25"/>
    </row>
    <row r="21" spans="1:39">
      <c r="A21" s="32"/>
      <c r="B21" s="24">
        <v>29.595394134521484</v>
      </c>
      <c r="C21" s="24">
        <v>20.699897766113281</v>
      </c>
      <c r="D21" s="24">
        <v>8.8954963684082031</v>
      </c>
      <c r="E21" s="24">
        <v>1.1324367523193359</v>
      </c>
      <c r="F21" s="37"/>
      <c r="G21" s="37" t="s">
        <v>7</v>
      </c>
      <c r="H21" s="24">
        <v>0.4561446330427657</v>
      </c>
      <c r="L21" s="4" t="s">
        <v>52</v>
      </c>
      <c r="M21" s="24">
        <v>1</v>
      </c>
      <c r="N21" s="24">
        <v>0.4561446330427657</v>
      </c>
      <c r="O21" s="25">
        <f>TTEST(M20:M23,N20:N23,2,2)</f>
        <v>5.6425790476766875E-4</v>
      </c>
      <c r="P21" s="25"/>
      <c r="Q21" s="40"/>
      <c r="S21" s="24"/>
      <c r="T21" s="25"/>
      <c r="U21" s="25"/>
      <c r="V21" s="25"/>
      <c r="W21" s="25"/>
      <c r="X21" s="25"/>
      <c r="Y21" s="25"/>
    </row>
    <row r="22" spans="1:39">
      <c r="A22" s="32"/>
      <c r="B22" s="24">
        <v>27.98459529876709</v>
      </c>
      <c r="C22" s="24">
        <v>19.496801376342773</v>
      </c>
      <c r="D22" s="24">
        <v>8.4877939224243164</v>
      </c>
      <c r="E22" s="24">
        <v>0</v>
      </c>
      <c r="F22" s="37" t="s">
        <v>64</v>
      </c>
      <c r="G22" s="37" t="s">
        <v>58</v>
      </c>
      <c r="H22" s="24">
        <v>1</v>
      </c>
      <c r="L22" s="4" t="s">
        <v>53</v>
      </c>
      <c r="M22" s="24">
        <v>1</v>
      </c>
      <c r="N22" s="24">
        <v>0.61707604821942297</v>
      </c>
      <c r="O22" s="25"/>
      <c r="P22" s="25"/>
      <c r="Q22" s="40"/>
      <c r="S22" s="24"/>
      <c r="T22" s="25"/>
      <c r="U22" s="25"/>
      <c r="V22" s="25"/>
      <c r="W22" s="25"/>
      <c r="X22" s="25"/>
      <c r="Y22" s="25"/>
    </row>
    <row r="23" spans="1:39">
      <c r="A23" s="32"/>
      <c r="B23" s="24">
        <v>28.93425464630127</v>
      </c>
      <c r="C23" s="24">
        <v>19.749980926513672</v>
      </c>
      <c r="D23" s="24">
        <v>9.1842737197875977</v>
      </c>
      <c r="E23" s="24">
        <v>0.69647979736328125</v>
      </c>
      <c r="G23" s="37" t="s">
        <v>59</v>
      </c>
      <c r="H23" s="24">
        <v>0.61707604821942297</v>
      </c>
      <c r="L23" s="4"/>
      <c r="N23" s="25"/>
      <c r="O23" s="25"/>
      <c r="P23" s="25"/>
      <c r="Q23" s="40"/>
      <c r="S23" s="24"/>
      <c r="T23" s="25"/>
      <c r="U23" s="25"/>
      <c r="V23" s="25"/>
      <c r="W23" s="25"/>
      <c r="X23" s="25"/>
      <c r="Y23" s="25"/>
    </row>
    <row r="24" spans="1:39">
      <c r="A24" s="32"/>
      <c r="N24" s="25"/>
      <c r="O24" s="25"/>
      <c r="P24" s="25"/>
      <c r="Q24" s="40"/>
      <c r="S24" s="24"/>
      <c r="T24" s="25"/>
      <c r="U24" s="25"/>
      <c r="V24" s="25"/>
      <c r="W24" s="25"/>
      <c r="X24" s="25"/>
      <c r="Y24" s="25"/>
    </row>
    <row r="25" spans="1:39" ht="16.5" thickBot="1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S25" s="24"/>
      <c r="T25" s="25"/>
      <c r="U25" s="25"/>
      <c r="V25" s="25"/>
      <c r="W25" s="25"/>
      <c r="X25" s="25"/>
      <c r="Y25" s="25"/>
    </row>
    <row r="26" spans="1:39">
      <c r="A26" s="4"/>
      <c r="B26" s="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9">
      <c r="A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9" ht="27" thickBot="1">
      <c r="A28" s="19" t="s">
        <v>12</v>
      </c>
      <c r="B28" s="4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9">
      <c r="A29" s="14" t="s">
        <v>73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29"/>
      <c r="O29" s="15"/>
      <c r="P29" s="15"/>
      <c r="Q29" s="15"/>
      <c r="R29" s="15"/>
      <c r="S29" s="20"/>
      <c r="T29" s="46"/>
      <c r="U29" s="24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>
      <c r="A30" s="16"/>
      <c r="B30" s="11"/>
      <c r="C30" s="10" t="s">
        <v>66</v>
      </c>
      <c r="D30" s="10" t="s">
        <v>67</v>
      </c>
      <c r="E30" s="10" t="s">
        <v>68</v>
      </c>
      <c r="F30" s="10"/>
      <c r="G30" s="10"/>
      <c r="H30" s="47" t="s">
        <v>74</v>
      </c>
      <c r="I30" s="47" t="s">
        <v>75</v>
      </c>
      <c r="J30" s="47"/>
      <c r="K30" s="47" t="s">
        <v>76</v>
      </c>
      <c r="L30" s="25"/>
      <c r="M30" s="48"/>
      <c r="O30" s="48"/>
      <c r="P30" s="48"/>
      <c r="Q30" s="25"/>
      <c r="R30" s="13"/>
      <c r="S30" s="13"/>
      <c r="T30" s="40"/>
      <c r="U30" s="24"/>
      <c r="V30" s="47"/>
      <c r="W30" s="48"/>
      <c r="X30" s="47"/>
      <c r="Y30" s="47"/>
      <c r="Z30" s="47"/>
      <c r="AA30" s="47"/>
      <c r="AB30" s="47"/>
      <c r="AC30" s="47"/>
      <c r="AD30" s="47"/>
      <c r="AE30" s="47"/>
      <c r="AF30" s="47"/>
      <c r="AG30" s="25"/>
      <c r="AH30" s="48"/>
      <c r="AI30" s="47"/>
      <c r="AJ30" s="48"/>
      <c r="AK30" s="48"/>
      <c r="AL30" s="25"/>
      <c r="AM30" s="25"/>
    </row>
    <row r="31" spans="1:39">
      <c r="A31" s="17"/>
      <c r="B31" s="11"/>
      <c r="C31" s="10"/>
      <c r="D31" s="10"/>
      <c r="E31" s="10"/>
      <c r="F31" s="11"/>
      <c r="G31" s="11"/>
      <c r="H31" s="25"/>
      <c r="I31" s="25"/>
      <c r="J31" s="47"/>
      <c r="K31" s="47"/>
      <c r="L31" s="47"/>
      <c r="M31" s="48"/>
      <c r="N31" s="47"/>
      <c r="O31" s="48"/>
      <c r="P31" s="48"/>
      <c r="Q31" s="25"/>
      <c r="R31" s="11"/>
      <c r="S31" s="12"/>
      <c r="T31" s="40"/>
      <c r="U31" s="24"/>
      <c r="V31" s="48"/>
      <c r="W31" s="48"/>
      <c r="X31" s="47"/>
      <c r="Y31" s="47"/>
      <c r="Z31" s="47"/>
      <c r="AA31" s="47"/>
      <c r="AB31" s="47"/>
      <c r="AC31" s="25"/>
      <c r="AD31" s="25"/>
      <c r="AE31" s="47"/>
      <c r="AF31" s="47"/>
      <c r="AG31" s="47"/>
      <c r="AH31" s="48"/>
      <c r="AI31" s="47"/>
      <c r="AJ31" s="48"/>
      <c r="AK31" s="48"/>
      <c r="AL31" s="25"/>
      <c r="AM31" s="48"/>
    </row>
    <row r="32" spans="1:39">
      <c r="A32" s="17" t="s">
        <v>69</v>
      </c>
      <c r="B32" s="11" t="s">
        <v>51</v>
      </c>
      <c r="C32" s="18" t="s">
        <v>71</v>
      </c>
      <c r="D32" s="12">
        <v>17.469239234924316</v>
      </c>
      <c r="E32" s="12">
        <v>20.840389251708984</v>
      </c>
      <c r="F32" s="12"/>
      <c r="G32" s="12"/>
      <c r="H32" s="51">
        <f>2^-D32</f>
        <v>5.5110580909206484E-6</v>
      </c>
      <c r="I32" s="51">
        <f>2^-E32</f>
        <v>5.3262029882347668E-7</v>
      </c>
      <c r="J32" s="25"/>
      <c r="K32" s="52">
        <f>H32/I32</f>
        <v>10.347067325624304</v>
      </c>
      <c r="L32" s="48"/>
      <c r="M32" s="48">
        <v>1</v>
      </c>
      <c r="N32" s="25"/>
      <c r="O32" s="25"/>
      <c r="P32" s="25"/>
      <c r="Q32" s="25"/>
      <c r="R32" s="12"/>
      <c r="S32" s="12"/>
      <c r="T32" s="40"/>
      <c r="U32" s="24"/>
      <c r="V32" s="49"/>
      <c r="W32" s="48"/>
      <c r="X32" s="50"/>
      <c r="Y32" s="25"/>
      <c r="Z32" s="25"/>
      <c r="AA32" s="48"/>
      <c r="AB32" s="48"/>
      <c r="AC32" s="51"/>
      <c r="AD32" s="51"/>
      <c r="AE32" s="25"/>
      <c r="AF32" s="52"/>
      <c r="AG32" s="48"/>
      <c r="AH32" s="48"/>
      <c r="AI32" s="25"/>
      <c r="AJ32" s="25"/>
      <c r="AK32" s="25"/>
      <c r="AL32" s="25"/>
      <c r="AM32" s="25"/>
    </row>
    <row r="33" spans="1:39">
      <c r="A33" s="17"/>
      <c r="B33" s="11" t="s">
        <v>52</v>
      </c>
      <c r="C33" s="18" t="s">
        <v>71</v>
      </c>
      <c r="D33" s="12">
        <v>17.285853703816731</v>
      </c>
      <c r="E33" s="12">
        <v>20.537552515665691</v>
      </c>
      <c r="F33" s="12"/>
      <c r="G33" s="12"/>
      <c r="H33" s="51">
        <f t="shared" ref="H33:I37" si="2">2^-D33</f>
        <v>6.2580572881552877E-6</v>
      </c>
      <c r="I33" s="51">
        <f t="shared" si="2"/>
        <v>6.5702312459044035E-7</v>
      </c>
      <c r="J33" s="25"/>
      <c r="K33" s="52">
        <f t="shared" ref="K33:K37" si="3">H33/I33</f>
        <v>9.5248661027818287</v>
      </c>
      <c r="L33" s="48"/>
      <c r="M33" s="48">
        <v>1</v>
      </c>
      <c r="N33" s="25"/>
      <c r="O33" s="48"/>
      <c r="P33" s="48" t="s">
        <v>77</v>
      </c>
      <c r="Q33" s="48" t="s">
        <v>78</v>
      </c>
      <c r="R33" s="12"/>
      <c r="S33" s="10" t="s">
        <v>55</v>
      </c>
      <c r="T33" s="40"/>
      <c r="U33" s="24"/>
      <c r="V33" s="50"/>
      <c r="W33" s="48"/>
      <c r="X33" s="50"/>
      <c r="Y33" s="25"/>
      <c r="Z33" s="25"/>
      <c r="AA33" s="48"/>
      <c r="AB33" s="48"/>
      <c r="AC33" s="51"/>
      <c r="AD33" s="51"/>
      <c r="AE33" s="25"/>
      <c r="AF33" s="52"/>
      <c r="AG33" s="48"/>
      <c r="AH33" s="48"/>
      <c r="AI33" s="25"/>
      <c r="AJ33" s="48"/>
      <c r="AK33" s="48"/>
      <c r="AL33" s="48"/>
      <c r="AM33" s="25"/>
    </row>
    <row r="34" spans="1:39">
      <c r="A34" s="16"/>
      <c r="B34" s="11" t="s">
        <v>53</v>
      </c>
      <c r="C34" s="18" t="s">
        <v>71</v>
      </c>
      <c r="D34" s="12">
        <v>17.826883316040039</v>
      </c>
      <c r="E34" s="12">
        <v>20.641770044962566</v>
      </c>
      <c r="F34" s="11"/>
      <c r="G34" s="11"/>
      <c r="H34" s="51">
        <f t="shared" si="2"/>
        <v>4.3010391198304778E-6</v>
      </c>
      <c r="I34" s="51">
        <f t="shared" si="2"/>
        <v>6.1123477256145494E-7</v>
      </c>
      <c r="J34" s="25"/>
      <c r="K34" s="52">
        <f t="shared" si="3"/>
        <v>7.0366401142501127</v>
      </c>
      <c r="L34" s="48"/>
      <c r="M34" s="48">
        <v>1</v>
      </c>
      <c r="N34" s="25"/>
      <c r="O34" s="48" t="s">
        <v>79</v>
      </c>
      <c r="P34" s="48">
        <v>1</v>
      </c>
      <c r="Q34" s="52">
        <f>AVERAGE(M35:M37)</f>
        <v>0.64664801530565852</v>
      </c>
      <c r="R34" s="11"/>
      <c r="S34" s="48">
        <f>_xlfn.T.TEST(M32:M34,M35:M37,2,2)</f>
        <v>4.5297799408872434E-3</v>
      </c>
      <c r="T34" s="40"/>
      <c r="U34" s="24"/>
      <c r="V34" s="47"/>
      <c r="W34" s="48"/>
      <c r="X34" s="50"/>
      <c r="Y34" s="53"/>
      <c r="Z34" s="25"/>
      <c r="AA34" s="48"/>
      <c r="AB34" s="48"/>
      <c r="AC34" s="51"/>
      <c r="AD34" s="51"/>
      <c r="AE34" s="25"/>
      <c r="AF34" s="52"/>
      <c r="AG34" s="48"/>
      <c r="AH34" s="48"/>
      <c r="AI34" s="25"/>
      <c r="AJ34" s="48"/>
      <c r="AK34" s="48"/>
      <c r="AL34" s="48"/>
      <c r="AM34" s="25"/>
    </row>
    <row r="35" spans="1:39">
      <c r="A35" s="17"/>
      <c r="B35" s="11" t="s">
        <v>51</v>
      </c>
      <c r="C35" s="18" t="s">
        <v>72</v>
      </c>
      <c r="D35" s="12">
        <v>18.405824661254883</v>
      </c>
      <c r="E35" s="12">
        <v>20.851767857869465</v>
      </c>
      <c r="F35" s="11"/>
      <c r="G35" s="11"/>
      <c r="H35" s="51">
        <f t="shared" si="2"/>
        <v>2.8793514797103089E-6</v>
      </c>
      <c r="I35" s="51">
        <f t="shared" si="2"/>
        <v>5.2843601904583697E-7</v>
      </c>
      <c r="J35" s="25"/>
      <c r="K35" s="52">
        <f t="shared" si="3"/>
        <v>5.4488175974631119</v>
      </c>
      <c r="L35" s="48"/>
      <c r="M35" s="52">
        <f>K35/K32</f>
        <v>0.52660502014606836</v>
      </c>
      <c r="N35" s="25"/>
      <c r="O35" s="48" t="s">
        <v>25</v>
      </c>
      <c r="P35" s="48">
        <v>0</v>
      </c>
      <c r="Q35" s="52">
        <f>_xlfn.STDEV.P(M35:M37)/SQRT(2)</f>
        <v>6.1431519833135682E-2</v>
      </c>
      <c r="R35" s="11"/>
      <c r="S35" s="11"/>
      <c r="T35" s="40"/>
      <c r="U35" s="24"/>
      <c r="V35" s="48"/>
      <c r="W35" s="48"/>
      <c r="X35" s="50"/>
      <c r="Y35" s="25"/>
      <c r="Z35" s="25"/>
      <c r="AA35" s="48"/>
      <c r="AB35" s="48"/>
      <c r="AC35" s="51"/>
      <c r="AD35" s="51"/>
      <c r="AE35" s="25"/>
      <c r="AF35" s="48"/>
      <c r="AG35" s="48"/>
      <c r="AH35" s="48"/>
      <c r="AI35" s="25"/>
      <c r="AJ35" s="48"/>
      <c r="AK35" s="48"/>
      <c r="AL35" s="48"/>
      <c r="AM35" s="25"/>
    </row>
    <row r="36" spans="1:39">
      <c r="A36" s="16"/>
      <c r="B36" s="11" t="s">
        <v>52</v>
      </c>
      <c r="C36" s="18" t="s">
        <v>72</v>
      </c>
      <c r="D36" s="12">
        <v>17.828859329223633</v>
      </c>
      <c r="E36" s="12">
        <v>20.625212987263996</v>
      </c>
      <c r="F36" s="11"/>
      <c r="G36" s="11"/>
      <c r="H36" s="51">
        <f t="shared" si="2"/>
        <v>4.2951521568360593E-6</v>
      </c>
      <c r="I36" s="51">
        <f t="shared" si="2"/>
        <v>6.1829000205327437E-7</v>
      </c>
      <c r="J36" s="25"/>
      <c r="K36" s="52">
        <f t="shared" si="3"/>
        <v>6.9468245363378394</v>
      </c>
      <c r="L36" s="48"/>
      <c r="M36" s="52">
        <f t="shared" ref="M36:M37" si="4">K36/K33</f>
        <v>0.72933566323929244</v>
      </c>
      <c r="N36" s="25"/>
      <c r="O36" s="48"/>
      <c r="P36" s="48"/>
      <c r="Q36" s="48"/>
      <c r="R36" s="11"/>
      <c r="S36" s="11"/>
      <c r="T36" s="40"/>
      <c r="U36" s="24"/>
      <c r="V36" s="47"/>
      <c r="W36" s="48"/>
      <c r="X36" s="50"/>
      <c r="Y36" s="25"/>
      <c r="Z36" s="25"/>
      <c r="AA36" s="48"/>
      <c r="AB36" s="48"/>
      <c r="AC36" s="51"/>
      <c r="AD36" s="51"/>
      <c r="AE36" s="25"/>
      <c r="AF36" s="48"/>
      <c r="AG36" s="48"/>
      <c r="AH36" s="48"/>
      <c r="AI36" s="25"/>
      <c r="AJ36" s="48"/>
      <c r="AK36" s="48"/>
      <c r="AL36" s="48"/>
      <c r="AM36" s="48"/>
    </row>
    <row r="37" spans="1:39">
      <c r="A37" s="17"/>
      <c r="B37" s="11" t="s">
        <v>53</v>
      </c>
      <c r="C37" s="18" t="s">
        <v>72</v>
      </c>
      <c r="D37" s="12">
        <v>18.723195393880207</v>
      </c>
      <c r="E37" s="12">
        <v>20.990157445271809</v>
      </c>
      <c r="F37" s="11"/>
      <c r="G37" s="11"/>
      <c r="H37" s="51">
        <f t="shared" si="2"/>
        <v>2.3107692080979442E-6</v>
      </c>
      <c r="I37" s="51">
        <f>2^-E37</f>
        <v>4.8010142527979505E-7</v>
      </c>
      <c r="J37" s="25"/>
      <c r="K37" s="52">
        <f t="shared" si="3"/>
        <v>4.8130854990719234</v>
      </c>
      <c r="L37" s="48"/>
      <c r="M37" s="52">
        <f t="shared" si="4"/>
        <v>0.68400336253161487</v>
      </c>
      <c r="O37" s="25"/>
      <c r="P37" s="25"/>
      <c r="Q37" s="25"/>
      <c r="R37" s="11"/>
      <c r="S37" s="13"/>
      <c r="T37" s="40"/>
      <c r="U37" s="24"/>
      <c r="V37" s="48"/>
      <c r="W37" s="48"/>
      <c r="X37" s="50"/>
      <c r="Y37" s="25"/>
      <c r="Z37" s="25"/>
      <c r="AA37" s="48"/>
      <c r="AB37" s="48"/>
      <c r="AC37" s="51"/>
      <c r="AD37" s="51"/>
      <c r="AE37" s="25"/>
      <c r="AF37" s="48"/>
      <c r="AG37" s="48"/>
      <c r="AH37" s="48"/>
      <c r="AI37" s="25"/>
      <c r="AJ37" s="25"/>
      <c r="AK37" s="25"/>
      <c r="AL37" s="25"/>
      <c r="AM37" s="25"/>
    </row>
    <row r="38" spans="1:39">
      <c r="A38" s="17"/>
      <c r="B38" s="11"/>
      <c r="C38" s="11"/>
      <c r="D38" s="11"/>
      <c r="E38" s="11"/>
      <c r="F38" s="11"/>
      <c r="G38" s="11"/>
      <c r="H38" s="25"/>
      <c r="I38" s="25"/>
      <c r="J38" s="25"/>
      <c r="K38" s="25"/>
      <c r="L38" s="25"/>
      <c r="M38" s="25"/>
      <c r="O38" s="25"/>
      <c r="P38" s="25"/>
      <c r="Q38" s="25"/>
      <c r="R38" s="10"/>
      <c r="S38" s="12"/>
      <c r="T38" s="40"/>
      <c r="U38" s="24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47"/>
    </row>
    <row r="39" spans="1:39">
      <c r="A39" s="17"/>
      <c r="B39" s="11"/>
      <c r="C39" s="10" t="s">
        <v>66</v>
      </c>
      <c r="D39" s="10" t="s">
        <v>67</v>
      </c>
      <c r="E39" s="10" t="s">
        <v>68</v>
      </c>
      <c r="F39" s="10"/>
      <c r="G39" s="10"/>
      <c r="H39" s="47" t="s">
        <v>74</v>
      </c>
      <c r="I39" s="47" t="s">
        <v>75</v>
      </c>
      <c r="J39" s="47"/>
      <c r="K39" s="47" t="s">
        <v>76</v>
      </c>
      <c r="L39" s="25"/>
      <c r="M39" s="48"/>
      <c r="O39" s="25"/>
      <c r="P39" s="25"/>
      <c r="Q39" s="25"/>
      <c r="R39" s="13"/>
      <c r="S39" s="13"/>
      <c r="T39" s="40"/>
      <c r="U39" s="24"/>
      <c r="V39" s="25"/>
      <c r="W39" s="48"/>
      <c r="X39" s="47"/>
      <c r="Y39" s="47"/>
      <c r="Z39" s="47"/>
      <c r="AA39" s="47"/>
      <c r="AB39" s="47"/>
      <c r="AC39" s="47"/>
      <c r="AD39" s="47"/>
      <c r="AE39" s="47"/>
      <c r="AF39" s="47"/>
      <c r="AG39" s="25"/>
      <c r="AH39" s="48"/>
      <c r="AI39" s="47"/>
      <c r="AJ39" s="25"/>
      <c r="AK39" s="25"/>
      <c r="AL39" s="25"/>
      <c r="AM39" s="47"/>
    </row>
    <row r="40" spans="1:39">
      <c r="A40" s="17"/>
      <c r="B40" s="11"/>
      <c r="C40" s="10"/>
      <c r="D40" s="10"/>
      <c r="E40" s="10"/>
      <c r="F40" s="11"/>
      <c r="G40" s="11"/>
      <c r="H40" s="25"/>
      <c r="I40" s="25"/>
      <c r="J40" s="47"/>
      <c r="K40" s="47"/>
      <c r="L40" s="47"/>
      <c r="M40" s="48"/>
      <c r="N40" s="47"/>
      <c r="O40" s="48"/>
      <c r="P40" s="48"/>
      <c r="Q40" s="25"/>
      <c r="R40" s="11"/>
      <c r="S40" s="12"/>
      <c r="T40" s="40"/>
      <c r="U40" s="24"/>
      <c r="V40" s="25"/>
      <c r="W40" s="48"/>
      <c r="X40" s="47"/>
      <c r="Y40" s="47"/>
      <c r="Z40" s="47"/>
      <c r="AA40" s="47"/>
      <c r="AB40" s="47"/>
      <c r="AC40" s="25"/>
      <c r="AD40" s="25"/>
      <c r="AE40" s="47"/>
      <c r="AF40" s="47"/>
      <c r="AG40" s="47"/>
      <c r="AH40" s="48"/>
      <c r="AI40" s="25"/>
      <c r="AJ40" s="25"/>
      <c r="AK40" s="25"/>
      <c r="AL40" s="25"/>
      <c r="AM40" s="48"/>
    </row>
    <row r="41" spans="1:39">
      <c r="A41" s="17" t="s">
        <v>70</v>
      </c>
      <c r="B41" s="11" t="s">
        <v>51</v>
      </c>
      <c r="C41" s="18" t="s">
        <v>71</v>
      </c>
      <c r="D41" s="12">
        <v>16.99211311340332</v>
      </c>
      <c r="E41" s="12">
        <v>20.884011059715601</v>
      </c>
      <c r="F41" s="12"/>
      <c r="G41" s="12"/>
      <c r="H41" s="51">
        <f>2^-D41</f>
        <v>7.6712169134478426E-6</v>
      </c>
      <c r="I41" s="51">
        <f>2^-E41</f>
        <v>5.1675684882248925E-7</v>
      </c>
      <c r="J41" s="25"/>
      <c r="K41" s="52">
        <f>H41/I41</f>
        <v>14.844925482706039</v>
      </c>
      <c r="L41" s="48"/>
      <c r="M41" s="48">
        <v>1</v>
      </c>
      <c r="N41" s="25"/>
      <c r="O41" s="25"/>
      <c r="P41" s="25"/>
      <c r="Q41" s="25"/>
      <c r="R41" s="12"/>
      <c r="S41" s="25"/>
      <c r="T41" s="40"/>
      <c r="U41" s="24"/>
      <c r="V41" s="54"/>
      <c r="W41" s="48"/>
      <c r="X41" s="50"/>
      <c r="Y41" s="25"/>
      <c r="Z41" s="25"/>
      <c r="AA41" s="48"/>
      <c r="AB41" s="48"/>
      <c r="AC41" s="51"/>
      <c r="AD41" s="51"/>
      <c r="AE41" s="25"/>
      <c r="AF41" s="52"/>
      <c r="AG41" s="48"/>
      <c r="AH41" s="48"/>
      <c r="AI41" s="25"/>
      <c r="AJ41" s="48"/>
      <c r="AK41" s="48"/>
      <c r="AL41" s="48"/>
      <c r="AM41" s="25"/>
    </row>
    <row r="42" spans="1:39">
      <c r="A42" s="17"/>
      <c r="B42" s="11" t="s">
        <v>52</v>
      </c>
      <c r="C42" s="18" t="s">
        <v>71</v>
      </c>
      <c r="D42" s="12">
        <v>16.771347681681316</v>
      </c>
      <c r="E42" s="12">
        <v>20.7357637132917</v>
      </c>
      <c r="F42" s="12"/>
      <c r="G42" s="12"/>
      <c r="H42" s="51">
        <f t="shared" ref="H42:H46" si="5">2^-D42</f>
        <v>8.9396657309853603E-6</v>
      </c>
      <c r="I42" s="51">
        <f t="shared" ref="I42:I45" si="6">2^-E42</f>
        <v>5.7268148085442065E-7</v>
      </c>
      <c r="J42" s="25"/>
      <c r="K42" s="52">
        <f t="shared" ref="K42:K46" si="7">H42/I42</f>
        <v>15.610188263199454</v>
      </c>
      <c r="L42" s="48"/>
      <c r="M42" s="48">
        <v>1</v>
      </c>
      <c r="N42" s="25"/>
      <c r="O42" s="48"/>
      <c r="P42" s="48" t="s">
        <v>77</v>
      </c>
      <c r="Q42" s="48" t="s">
        <v>78</v>
      </c>
      <c r="R42" s="12"/>
      <c r="S42" s="10" t="s">
        <v>55</v>
      </c>
      <c r="T42" s="40"/>
      <c r="U42" s="24"/>
      <c r="V42" s="25"/>
      <c r="W42" s="48"/>
      <c r="X42" s="50"/>
      <c r="Y42" s="25"/>
      <c r="Z42" s="25"/>
      <c r="AA42" s="48"/>
      <c r="AB42" s="48"/>
      <c r="AC42" s="51"/>
      <c r="AD42" s="51"/>
      <c r="AE42" s="25"/>
      <c r="AF42" s="52"/>
      <c r="AG42" s="48"/>
      <c r="AH42" s="48"/>
      <c r="AI42" s="25"/>
      <c r="AJ42" s="48"/>
      <c r="AK42" s="48"/>
      <c r="AL42" s="48"/>
      <c r="AM42" s="25"/>
    </row>
    <row r="43" spans="1:39">
      <c r="A43" s="17"/>
      <c r="B43" s="11" t="s">
        <v>53</v>
      </c>
      <c r="C43" s="18" t="s">
        <v>71</v>
      </c>
      <c r="D43" s="12">
        <v>17.226318359375</v>
      </c>
      <c r="E43" s="12">
        <v>20.641770044962566</v>
      </c>
      <c r="F43" s="11"/>
      <c r="G43" s="11"/>
      <c r="H43" s="51">
        <f t="shared" si="5"/>
        <v>6.5217096363821088E-6</v>
      </c>
      <c r="I43" s="51">
        <f t="shared" si="6"/>
        <v>6.1123477256145494E-7</v>
      </c>
      <c r="J43" s="25"/>
      <c r="K43" s="52">
        <f t="shared" si="7"/>
        <v>10.669729421727887</v>
      </c>
      <c r="L43" s="48"/>
      <c r="M43" s="48">
        <v>1</v>
      </c>
      <c r="N43" s="25"/>
      <c r="O43" s="48" t="s">
        <v>79</v>
      </c>
      <c r="P43" s="48">
        <v>1</v>
      </c>
      <c r="Q43" s="52">
        <f>AVERAGE(M44:M46)</f>
        <v>0.70963844125075237</v>
      </c>
      <c r="R43" s="11"/>
      <c r="S43" s="48">
        <f>_xlfn.T.TEST(M41:M43,M44:M46,2,2)</f>
        <v>3.5914072220704454E-3</v>
      </c>
      <c r="T43" s="40"/>
      <c r="U43" s="24"/>
      <c r="V43" s="25"/>
      <c r="W43" s="48"/>
      <c r="X43" s="50"/>
      <c r="Y43" s="25"/>
      <c r="Z43" s="25"/>
      <c r="AA43" s="48"/>
      <c r="AB43" s="48"/>
      <c r="AC43" s="51"/>
      <c r="AD43" s="51"/>
      <c r="AE43" s="25"/>
      <c r="AF43" s="52"/>
      <c r="AG43" s="48"/>
      <c r="AH43" s="48"/>
      <c r="AI43" s="25"/>
      <c r="AJ43" s="48"/>
      <c r="AK43" s="48"/>
      <c r="AL43" s="48"/>
      <c r="AM43" s="25"/>
    </row>
    <row r="44" spans="1:39">
      <c r="A44" s="17"/>
      <c r="B44" s="11" t="s">
        <v>51</v>
      </c>
      <c r="C44" s="18" t="s">
        <v>72</v>
      </c>
      <c r="D44" s="12">
        <v>17.636316299438477</v>
      </c>
      <c r="E44" s="12">
        <v>20.9092993963332</v>
      </c>
      <c r="F44" s="11"/>
      <c r="G44" s="11"/>
      <c r="H44" s="51">
        <f t="shared" si="5"/>
        <v>4.9083981172599969E-6</v>
      </c>
      <c r="I44" s="51">
        <f t="shared" si="6"/>
        <v>5.0777778099823458E-7</v>
      </c>
      <c r="J44" s="25"/>
      <c r="K44" s="52">
        <f t="shared" si="7"/>
        <v>9.6664294912838304</v>
      </c>
      <c r="L44" s="48"/>
      <c r="M44" s="52">
        <f>K44/K41</f>
        <v>0.65116052637279831</v>
      </c>
      <c r="N44" s="25"/>
      <c r="O44" s="48" t="s">
        <v>25</v>
      </c>
      <c r="P44" s="48">
        <v>0</v>
      </c>
      <c r="Q44" s="52">
        <f>_xlfn.STDEV.P(M44:M46)/SQRT(2)</f>
        <v>4.7377055071074578E-2</v>
      </c>
      <c r="R44" s="11"/>
      <c r="S44" s="11"/>
      <c r="T44" s="40"/>
      <c r="U44" s="24"/>
      <c r="V44" s="25"/>
      <c r="W44" s="48"/>
      <c r="X44" s="50"/>
      <c r="Y44" s="25"/>
      <c r="Z44" s="25"/>
      <c r="AA44" s="48"/>
      <c r="AB44" s="48"/>
      <c r="AC44" s="51"/>
      <c r="AD44" s="51"/>
      <c r="AE44" s="25"/>
      <c r="AF44" s="48"/>
      <c r="AG44" s="48"/>
      <c r="AH44" s="48"/>
      <c r="AI44" s="25"/>
      <c r="AJ44" s="48"/>
      <c r="AK44" s="48"/>
      <c r="AL44" s="48"/>
      <c r="AM44" s="25"/>
    </row>
    <row r="45" spans="1:39">
      <c r="A45" s="17"/>
      <c r="B45" s="11" t="s">
        <v>52</v>
      </c>
      <c r="C45" s="18" t="s">
        <v>72</v>
      </c>
      <c r="D45" s="12">
        <v>17.189996719360352</v>
      </c>
      <c r="E45" s="12">
        <v>20.838684354509635</v>
      </c>
      <c r="F45" s="11"/>
      <c r="G45" s="11"/>
      <c r="H45" s="51">
        <f t="shared" si="5"/>
        <v>6.687986104507558E-6</v>
      </c>
      <c r="I45" s="51">
        <f t="shared" si="6"/>
        <v>5.3325009208585966E-7</v>
      </c>
      <c r="J45" s="25"/>
      <c r="K45" s="52">
        <f t="shared" si="7"/>
        <v>12.541931457239603</v>
      </c>
      <c r="L45" s="48"/>
      <c r="M45" s="52">
        <f t="shared" ref="M45:M46" si="8">K45/K42</f>
        <v>0.80344524010686191</v>
      </c>
      <c r="N45" s="25"/>
      <c r="O45" s="48"/>
      <c r="P45" s="48"/>
      <c r="Q45" s="48"/>
      <c r="R45" s="11"/>
      <c r="S45" s="11"/>
      <c r="T45" s="40"/>
      <c r="U45" s="24"/>
      <c r="V45" s="25"/>
      <c r="W45" s="48"/>
      <c r="X45" s="50"/>
      <c r="Y45" s="25"/>
      <c r="Z45" s="25"/>
      <c r="AA45" s="48"/>
      <c r="AB45" s="48"/>
      <c r="AC45" s="51"/>
      <c r="AD45" s="51"/>
      <c r="AE45" s="25"/>
      <c r="AF45" s="48"/>
      <c r="AG45" s="48"/>
      <c r="AH45" s="48"/>
      <c r="AI45" s="25"/>
      <c r="AJ45" s="25"/>
      <c r="AK45" s="25"/>
      <c r="AL45" s="25"/>
      <c r="AM45" s="25"/>
    </row>
    <row r="46" spans="1:39">
      <c r="A46" s="17"/>
      <c r="B46" s="11" t="s">
        <v>53</v>
      </c>
      <c r="C46" s="18" t="s">
        <v>72</v>
      </c>
      <c r="D46" s="12">
        <v>18.143222808837891</v>
      </c>
      <c r="E46" s="12">
        <v>20.990157445271809</v>
      </c>
      <c r="F46" s="11"/>
      <c r="G46" s="11"/>
      <c r="H46" s="51">
        <f t="shared" si="5"/>
        <v>3.454185975353737E-6</v>
      </c>
      <c r="I46" s="51">
        <f>2^-E46</f>
        <v>4.8010142527979505E-7</v>
      </c>
      <c r="J46" s="25"/>
      <c r="K46" s="52">
        <f t="shared" si="7"/>
        <v>7.1947005225837337</v>
      </c>
      <c r="L46" s="48"/>
      <c r="M46" s="52">
        <f t="shared" si="8"/>
        <v>0.674309557272597</v>
      </c>
      <c r="N46" s="25"/>
      <c r="O46" s="25"/>
      <c r="P46" s="25"/>
      <c r="Q46" s="25"/>
      <c r="R46" s="11"/>
      <c r="S46" s="13"/>
      <c r="T46" s="40"/>
      <c r="U46" s="24"/>
      <c r="V46" s="25"/>
      <c r="W46" s="48"/>
      <c r="X46" s="50"/>
      <c r="Y46" s="25"/>
      <c r="Z46" s="25"/>
      <c r="AA46" s="48"/>
      <c r="AB46" s="48"/>
      <c r="AC46" s="51"/>
      <c r="AD46" s="51"/>
      <c r="AE46" s="25"/>
      <c r="AF46" s="48"/>
      <c r="AG46" s="48"/>
      <c r="AH46" s="48"/>
      <c r="AI46" s="48"/>
      <c r="AJ46" s="48"/>
      <c r="AK46" s="48"/>
      <c r="AL46" s="25"/>
      <c r="AM46" s="25"/>
    </row>
    <row r="47" spans="1:39" ht="16.5" thickBot="1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44"/>
      <c r="U47" s="24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1:39">
      <c r="AB48" s="24"/>
      <c r="AC48" s="24"/>
      <c r="AD48" s="24"/>
      <c r="AE48" s="24"/>
      <c r="AF48" s="24"/>
    </row>
    <row r="49" spans="1:32" ht="24" thickBot="1">
      <c r="A49" s="7" t="s">
        <v>48</v>
      </c>
      <c r="AB49" s="24"/>
      <c r="AC49" s="24"/>
      <c r="AD49" s="24"/>
      <c r="AE49" s="24"/>
      <c r="AF49" s="24"/>
    </row>
    <row r="50" spans="1:32">
      <c r="A50" s="2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30"/>
      <c r="V50" s="30"/>
      <c r="W50" s="30"/>
      <c r="X50" s="30"/>
      <c r="Y50" s="30"/>
      <c r="Z50" s="31"/>
      <c r="AB50" s="24"/>
      <c r="AC50" s="24"/>
      <c r="AD50" s="24"/>
      <c r="AE50" s="24"/>
      <c r="AF50" s="24"/>
    </row>
    <row r="51" spans="1:32">
      <c r="A51" s="32" t="s">
        <v>13</v>
      </c>
      <c r="E51" s="56">
        <v>43383</v>
      </c>
      <c r="F51" s="56">
        <v>43383</v>
      </c>
      <c r="G51" s="56">
        <v>43391</v>
      </c>
      <c r="H51" s="56">
        <v>43391</v>
      </c>
      <c r="I51" s="56">
        <v>43438</v>
      </c>
      <c r="J51" s="56">
        <v>43438</v>
      </c>
      <c r="S51" s="24"/>
      <c r="T51" s="25"/>
      <c r="U51" s="25"/>
      <c r="V51" s="25"/>
      <c r="W51" s="25"/>
      <c r="X51" s="25"/>
      <c r="Y51" s="25"/>
      <c r="Z51" s="35"/>
      <c r="AB51" s="24"/>
      <c r="AC51" s="24"/>
      <c r="AD51" s="24"/>
      <c r="AE51" s="24"/>
      <c r="AF51" s="24"/>
    </row>
    <row r="52" spans="1:32">
      <c r="A52" s="8" t="s">
        <v>14</v>
      </c>
      <c r="E52" s="24" t="s">
        <v>15</v>
      </c>
      <c r="F52" s="24" t="s">
        <v>16</v>
      </c>
      <c r="G52" s="24" t="s">
        <v>17</v>
      </c>
      <c r="H52" s="24" t="s">
        <v>18</v>
      </c>
      <c r="I52" s="24" t="s">
        <v>19</v>
      </c>
      <c r="J52" s="24" t="s">
        <v>20</v>
      </c>
      <c r="O52" s="9" t="s">
        <v>21</v>
      </c>
      <c r="P52" s="9" t="s">
        <v>22</v>
      </c>
      <c r="Q52" s="9" t="s">
        <v>23</v>
      </c>
      <c r="R52" s="24" t="s">
        <v>24</v>
      </c>
      <c r="S52" s="24" t="s">
        <v>25</v>
      </c>
      <c r="T52" s="25"/>
      <c r="U52" s="1" t="s">
        <v>21</v>
      </c>
      <c r="V52" s="25">
        <v>100</v>
      </c>
      <c r="W52" s="25"/>
      <c r="X52" s="25"/>
      <c r="Y52" s="25"/>
      <c r="Z52" s="35"/>
      <c r="AB52" s="24"/>
      <c r="AC52" s="24"/>
      <c r="AD52" s="24"/>
      <c r="AE52" s="24"/>
      <c r="AF52" s="24"/>
    </row>
    <row r="53" spans="1:32">
      <c r="A53" s="32"/>
      <c r="E53" s="24" t="s">
        <v>26</v>
      </c>
      <c r="F53" s="24" t="s">
        <v>26</v>
      </c>
      <c r="G53" s="24" t="s">
        <v>26</v>
      </c>
      <c r="H53" s="24" t="s">
        <v>26</v>
      </c>
      <c r="I53" s="24" t="s">
        <v>26</v>
      </c>
      <c r="J53" s="24" t="s">
        <v>26</v>
      </c>
      <c r="M53" s="24" t="s">
        <v>27</v>
      </c>
      <c r="N53" s="56"/>
      <c r="O53" s="24">
        <v>100</v>
      </c>
      <c r="P53" s="24">
        <v>59.969939879759522</v>
      </c>
      <c r="Q53" s="24">
        <f>AVERAGE(P53:P55)</f>
        <v>52.343723229296359</v>
      </c>
      <c r="R53" s="24">
        <f>STDEV(P53:P55)</f>
        <v>9.6798892111812496</v>
      </c>
      <c r="S53" s="24">
        <f>STDEV(P53:P55)/SQRT(COUNT(P53:P55))</f>
        <v>5.5886866418012486</v>
      </c>
      <c r="T53" s="25"/>
      <c r="U53" s="1" t="s">
        <v>22</v>
      </c>
      <c r="V53" s="25">
        <v>52.343723229296359</v>
      </c>
      <c r="W53" s="25"/>
      <c r="X53" s="25"/>
      <c r="Y53" s="25"/>
      <c r="Z53" s="35"/>
      <c r="AB53" s="24"/>
      <c r="AC53" s="24"/>
      <c r="AD53" s="24"/>
      <c r="AE53" s="24"/>
      <c r="AF53" s="24"/>
    </row>
    <row r="54" spans="1:32">
      <c r="A54" s="32"/>
      <c r="D54" s="24" t="s">
        <v>28</v>
      </c>
      <c r="E54" s="24">
        <v>156</v>
      </c>
      <c r="F54" s="24">
        <v>42</v>
      </c>
      <c r="G54" s="24">
        <v>26</v>
      </c>
      <c r="H54" s="24">
        <v>103</v>
      </c>
      <c r="I54" s="24">
        <v>559</v>
      </c>
      <c r="J54" s="24">
        <v>598</v>
      </c>
      <c r="N54" s="56"/>
      <c r="O54" s="24">
        <v>100</v>
      </c>
      <c r="P54" s="24">
        <v>41.453831041257367</v>
      </c>
      <c r="S54" s="24"/>
      <c r="T54" s="25"/>
      <c r="U54" s="25"/>
      <c r="V54" s="25">
        <v>0</v>
      </c>
      <c r="W54" s="25"/>
      <c r="X54" s="25"/>
      <c r="Y54" s="25"/>
      <c r="Z54" s="35"/>
      <c r="AB54" s="24"/>
      <c r="AC54" s="24"/>
      <c r="AD54" s="24"/>
      <c r="AE54" s="24"/>
      <c r="AF54" s="24"/>
    </row>
    <row r="55" spans="1:32">
      <c r="A55" s="32"/>
      <c r="D55" s="24" t="s">
        <v>29</v>
      </c>
      <c r="E55" s="24">
        <v>200</v>
      </c>
      <c r="F55" s="24">
        <v>205</v>
      </c>
      <c r="G55" s="24">
        <v>79</v>
      </c>
      <c r="H55" s="24">
        <v>50</v>
      </c>
      <c r="I55" s="24">
        <v>683</v>
      </c>
      <c r="J55" s="24">
        <v>630</v>
      </c>
      <c r="N55" s="56"/>
      <c r="O55" s="24">
        <v>100</v>
      </c>
      <c r="P55" s="24">
        <v>55.607398766872187</v>
      </c>
      <c r="R55" s="4" t="s">
        <v>30</v>
      </c>
      <c r="S55" s="4"/>
      <c r="T55" s="25"/>
      <c r="U55" s="25" t="s">
        <v>25</v>
      </c>
      <c r="V55" s="25">
        <v>5.5886866418012486</v>
      </c>
      <c r="W55" s="25"/>
      <c r="X55" s="25"/>
      <c r="Y55" s="25"/>
      <c r="Z55" s="35"/>
      <c r="AB55" s="24"/>
      <c r="AC55" s="24"/>
      <c r="AD55" s="24"/>
      <c r="AE55" s="24"/>
      <c r="AF55" s="24"/>
    </row>
    <row r="56" spans="1:32">
      <c r="A56" s="32"/>
      <c r="D56" s="24" t="s">
        <v>31</v>
      </c>
      <c r="E56" s="24">
        <v>183</v>
      </c>
      <c r="F56" s="24">
        <v>214</v>
      </c>
      <c r="G56" s="24">
        <v>83</v>
      </c>
      <c r="H56" s="24">
        <v>55</v>
      </c>
      <c r="I56" s="24">
        <v>709</v>
      </c>
      <c r="J56" s="24">
        <v>663</v>
      </c>
      <c r="R56" s="4">
        <f>TTEST(O53:O55,P53:P55,2,2)</f>
        <v>1.0377810857055336E-3</v>
      </c>
      <c r="S56" s="5" t="s">
        <v>32</v>
      </c>
      <c r="T56" s="25"/>
      <c r="U56" s="25"/>
      <c r="V56" s="25"/>
      <c r="W56" s="25"/>
      <c r="X56" s="25"/>
      <c r="Y56" s="25"/>
      <c r="Z56" s="35"/>
      <c r="AB56" s="24"/>
      <c r="AC56" s="24"/>
      <c r="AD56" s="24"/>
      <c r="AE56" s="24"/>
      <c r="AF56" s="24"/>
    </row>
    <row r="57" spans="1:32">
      <c r="A57" s="32"/>
      <c r="D57" s="24" t="s">
        <v>33</v>
      </c>
      <c r="E57" s="24">
        <v>135</v>
      </c>
      <c r="F57" s="24">
        <v>145</v>
      </c>
      <c r="G57" s="24">
        <v>140</v>
      </c>
      <c r="H57" s="24">
        <v>100</v>
      </c>
      <c r="I57" s="24">
        <v>607</v>
      </c>
      <c r="J57" s="24">
        <v>330</v>
      </c>
      <c r="S57" s="24"/>
      <c r="T57" s="25"/>
      <c r="U57" s="25"/>
      <c r="V57" s="25"/>
      <c r="W57" s="25"/>
      <c r="X57" s="25"/>
      <c r="Y57" s="25"/>
      <c r="Z57" s="35"/>
      <c r="AB57" s="24"/>
      <c r="AC57" s="24"/>
      <c r="AD57" s="24"/>
      <c r="AE57" s="24"/>
      <c r="AF57" s="24"/>
    </row>
    <row r="58" spans="1:32">
      <c r="A58" s="32"/>
      <c r="D58" s="24" t="s">
        <v>34</v>
      </c>
      <c r="E58" s="24">
        <v>76</v>
      </c>
      <c r="F58" s="24">
        <v>80</v>
      </c>
      <c r="G58" s="24">
        <v>155</v>
      </c>
      <c r="H58" s="24">
        <v>69</v>
      </c>
      <c r="I58" s="24">
        <v>432</v>
      </c>
      <c r="J58" s="24">
        <v>210</v>
      </c>
      <c r="S58" s="24"/>
      <c r="T58" s="25"/>
      <c r="U58" s="25"/>
      <c r="V58" s="25"/>
      <c r="W58" s="25"/>
      <c r="X58" s="25"/>
      <c r="Y58" s="25"/>
      <c r="Z58" s="35"/>
      <c r="AB58" s="24"/>
      <c r="AC58" s="24"/>
      <c r="AD58" s="24"/>
      <c r="AE58" s="24"/>
      <c r="AF58" s="24"/>
    </row>
    <row r="59" spans="1:32">
      <c r="A59" s="32"/>
      <c r="D59" s="24" t="s">
        <v>35</v>
      </c>
      <c r="E59" s="24">
        <v>190</v>
      </c>
      <c r="F59" s="24">
        <v>133</v>
      </c>
      <c r="G59" s="24">
        <v>153</v>
      </c>
      <c r="H59" s="24">
        <v>72</v>
      </c>
      <c r="I59" s="24">
        <v>479</v>
      </c>
      <c r="J59" s="24">
        <v>221</v>
      </c>
      <c r="S59" s="24"/>
      <c r="T59" s="25"/>
      <c r="U59" s="25"/>
      <c r="V59" s="25"/>
      <c r="W59" s="25"/>
      <c r="X59" s="25"/>
      <c r="Y59" s="25"/>
      <c r="Z59" s="35"/>
      <c r="AB59" s="24"/>
      <c r="AC59" s="24"/>
      <c r="AD59" s="24"/>
      <c r="AE59" s="24"/>
      <c r="AF59" s="24"/>
    </row>
    <row r="60" spans="1:32">
      <c r="A60" s="32"/>
      <c r="D60" s="24" t="s">
        <v>36</v>
      </c>
      <c r="E60" s="24">
        <v>692</v>
      </c>
      <c r="F60" s="24">
        <v>51</v>
      </c>
      <c r="G60" s="24">
        <v>97</v>
      </c>
      <c r="H60" s="24">
        <v>42</v>
      </c>
      <c r="I60" s="24">
        <v>848</v>
      </c>
      <c r="J60" s="24">
        <v>163</v>
      </c>
      <c r="S60" s="24"/>
      <c r="T60" s="25"/>
      <c r="U60" s="25"/>
      <c r="V60" s="25"/>
      <c r="W60" s="25"/>
      <c r="X60" s="25"/>
      <c r="Y60" s="25"/>
      <c r="Z60" s="35"/>
      <c r="AB60" s="24"/>
      <c r="AC60" s="24"/>
      <c r="AD60" s="24"/>
      <c r="AE60" s="24"/>
      <c r="AF60" s="24"/>
    </row>
    <row r="61" spans="1:32">
      <c r="A61" s="32"/>
      <c r="D61" s="24" t="s">
        <v>37</v>
      </c>
      <c r="E61" s="24">
        <v>265</v>
      </c>
      <c r="F61" s="24">
        <v>40</v>
      </c>
      <c r="G61" s="24">
        <v>76</v>
      </c>
      <c r="H61" s="24">
        <v>69</v>
      </c>
      <c r="I61" s="24">
        <v>714</v>
      </c>
      <c r="J61" s="24">
        <v>268</v>
      </c>
      <c r="S61" s="24"/>
      <c r="T61" s="25"/>
      <c r="U61" s="25"/>
      <c r="V61" s="25"/>
      <c r="W61" s="25"/>
      <c r="X61" s="25"/>
      <c r="Y61" s="25"/>
      <c r="Z61" s="35"/>
      <c r="AB61" s="24"/>
      <c r="AC61" s="24"/>
      <c r="AD61" s="24"/>
      <c r="AE61" s="24"/>
      <c r="AF61" s="24"/>
    </row>
    <row r="62" spans="1:32">
      <c r="A62" s="32"/>
      <c r="D62" s="24" t="s">
        <v>38</v>
      </c>
      <c r="E62" s="24">
        <v>99</v>
      </c>
      <c r="F62" s="24">
        <v>115</v>
      </c>
      <c r="G62" s="24">
        <v>90</v>
      </c>
      <c r="H62" s="24">
        <v>47</v>
      </c>
      <c r="I62" s="24">
        <v>442</v>
      </c>
      <c r="J62" s="24">
        <v>254</v>
      </c>
      <c r="S62" s="24"/>
      <c r="T62" s="25"/>
      <c r="U62" s="25"/>
      <c r="V62" s="25"/>
      <c r="W62" s="25"/>
      <c r="X62" s="25"/>
      <c r="Y62" s="25"/>
      <c r="Z62" s="35"/>
      <c r="AB62" s="24"/>
      <c r="AC62" s="24"/>
      <c r="AD62" s="24"/>
      <c r="AE62" s="24"/>
      <c r="AF62" s="24"/>
    </row>
    <row r="63" spans="1:32">
      <c r="A63" s="32"/>
      <c r="D63" s="24" t="s">
        <v>39</v>
      </c>
      <c r="F63" s="24">
        <v>172</v>
      </c>
      <c r="G63" s="24">
        <v>47</v>
      </c>
      <c r="H63" s="24">
        <v>115</v>
      </c>
      <c r="I63" s="24">
        <v>528</v>
      </c>
      <c r="S63" s="24"/>
      <c r="T63" s="25"/>
      <c r="U63" s="25"/>
      <c r="V63" s="25"/>
      <c r="W63" s="25"/>
      <c r="X63" s="25"/>
      <c r="Y63" s="25"/>
      <c r="Z63" s="35"/>
      <c r="AB63" s="24"/>
      <c r="AC63" s="24"/>
      <c r="AD63" s="24"/>
      <c r="AE63" s="24"/>
      <c r="AF63" s="24"/>
    </row>
    <row r="64" spans="1:32">
      <c r="A64" s="32"/>
      <c r="D64" s="24" t="s">
        <v>40</v>
      </c>
      <c r="G64" s="24">
        <v>22</v>
      </c>
      <c r="H64" s="24">
        <v>72</v>
      </c>
      <c r="S64" s="24"/>
      <c r="T64" s="25"/>
      <c r="U64" s="25"/>
      <c r="V64" s="25"/>
      <c r="W64" s="25"/>
      <c r="X64" s="25"/>
      <c r="Y64" s="25"/>
      <c r="Z64" s="35"/>
      <c r="AB64" s="24"/>
      <c r="AC64" s="24"/>
      <c r="AD64" s="24"/>
      <c r="AE64" s="24"/>
      <c r="AF64" s="24"/>
    </row>
    <row r="65" spans="1:32">
      <c r="A65" s="32"/>
      <c r="D65" s="24" t="s">
        <v>41</v>
      </c>
      <c r="G65" s="24">
        <v>85</v>
      </c>
      <c r="H65" s="24">
        <v>50</v>
      </c>
      <c r="S65" s="24"/>
      <c r="T65" s="25"/>
      <c r="U65" s="25"/>
      <c r="V65" s="25"/>
      <c r="W65" s="25"/>
      <c r="X65" s="25"/>
      <c r="Y65" s="25"/>
      <c r="Z65" s="35"/>
      <c r="AB65" s="24"/>
      <c r="AC65" s="24"/>
      <c r="AD65" s="24"/>
      <c r="AE65" s="24"/>
      <c r="AF65" s="24"/>
    </row>
    <row r="66" spans="1:32">
      <c r="A66" s="32"/>
      <c r="D66" s="24" t="s">
        <v>42</v>
      </c>
      <c r="G66" s="24">
        <v>73</v>
      </c>
      <c r="S66" s="24"/>
      <c r="T66" s="25"/>
      <c r="U66" s="25"/>
      <c r="V66" s="25"/>
      <c r="W66" s="25"/>
      <c r="X66" s="25"/>
      <c r="Y66" s="25"/>
      <c r="Z66" s="35"/>
      <c r="AB66" s="24"/>
      <c r="AC66" s="24"/>
      <c r="AD66" s="24"/>
      <c r="AE66" s="24"/>
      <c r="AF66" s="24"/>
    </row>
    <row r="67" spans="1:32">
      <c r="A67" s="32"/>
      <c r="D67" s="24" t="s">
        <v>43</v>
      </c>
      <c r="G67" s="24">
        <v>223</v>
      </c>
      <c r="S67" s="24"/>
      <c r="T67" s="25"/>
      <c r="U67" s="25"/>
      <c r="V67" s="25"/>
      <c r="W67" s="25"/>
      <c r="X67" s="25"/>
      <c r="Y67" s="25"/>
      <c r="Z67" s="35"/>
      <c r="AB67" s="24"/>
      <c r="AC67" s="24"/>
      <c r="AD67" s="24"/>
      <c r="AE67" s="24"/>
      <c r="AF67" s="24"/>
    </row>
    <row r="68" spans="1:32">
      <c r="A68" s="32"/>
      <c r="D68" s="24" t="s">
        <v>44</v>
      </c>
      <c r="G68" s="24">
        <v>313</v>
      </c>
      <c r="S68" s="24"/>
      <c r="T68" s="25"/>
      <c r="U68" s="25"/>
      <c r="V68" s="25"/>
      <c r="W68" s="25"/>
      <c r="X68" s="25"/>
      <c r="Y68" s="25"/>
      <c r="Z68" s="35"/>
      <c r="AB68" s="24"/>
      <c r="AC68" s="24"/>
      <c r="AD68" s="24"/>
      <c r="AE68" s="24"/>
      <c r="AF68" s="24"/>
    </row>
    <row r="69" spans="1:32">
      <c r="A69" s="32"/>
      <c r="D69" s="24" t="s">
        <v>45</v>
      </c>
      <c r="G69" s="24">
        <v>236</v>
      </c>
      <c r="S69" s="24"/>
      <c r="T69" s="25"/>
      <c r="U69" s="25"/>
      <c r="V69" s="25"/>
      <c r="W69" s="25"/>
      <c r="X69" s="25"/>
      <c r="Y69" s="25"/>
      <c r="Z69" s="35"/>
      <c r="AB69" s="24"/>
      <c r="AC69" s="24"/>
      <c r="AD69" s="24"/>
      <c r="AE69" s="24"/>
      <c r="AF69" s="24"/>
    </row>
    <row r="70" spans="1:32">
      <c r="A70" s="32"/>
      <c r="D70" s="24" t="s">
        <v>46</v>
      </c>
      <c r="G70" s="24">
        <v>138</v>
      </c>
      <c r="S70" s="24"/>
      <c r="T70" s="25"/>
      <c r="U70" s="25"/>
      <c r="V70" s="25"/>
      <c r="W70" s="25"/>
      <c r="X70" s="25"/>
      <c r="Y70" s="25"/>
      <c r="Z70" s="35"/>
      <c r="AB70" s="24"/>
      <c r="AC70" s="24"/>
      <c r="AD70" s="24"/>
      <c r="AE70" s="24"/>
      <c r="AF70" s="24"/>
    </row>
    <row r="71" spans="1:32">
      <c r="A71" s="32"/>
      <c r="S71" s="24"/>
      <c r="T71" s="25"/>
      <c r="U71" s="25"/>
      <c r="V71" s="25"/>
      <c r="W71" s="25"/>
      <c r="X71" s="25"/>
      <c r="Y71" s="25"/>
      <c r="Z71" s="35"/>
      <c r="AB71" s="24"/>
      <c r="AC71" s="24"/>
      <c r="AD71" s="24"/>
      <c r="AE71" s="24"/>
      <c r="AF71" s="24"/>
    </row>
    <row r="72" spans="1:32">
      <c r="A72" s="32"/>
      <c r="D72" s="9" t="s">
        <v>47</v>
      </c>
      <c r="E72" s="24">
        <f>SUM(E54:E62)</f>
        <v>1996</v>
      </c>
      <c r="F72" s="24">
        <f>SUM(F54:F63)</f>
        <v>1197</v>
      </c>
      <c r="G72" s="24">
        <f>SUM(G54:G70)</f>
        <v>2036</v>
      </c>
      <c r="H72" s="24">
        <f>SUM(H54:H65)</f>
        <v>844</v>
      </c>
      <c r="I72" s="24">
        <f>SUM(I54:I63)</f>
        <v>6001</v>
      </c>
      <c r="J72" s="24">
        <f>SUM(J54:J62)</f>
        <v>3337</v>
      </c>
      <c r="S72" s="24"/>
      <c r="T72" s="25"/>
      <c r="U72" s="25"/>
      <c r="V72" s="25"/>
      <c r="W72" s="25"/>
      <c r="X72" s="25"/>
      <c r="Y72" s="25"/>
      <c r="Z72" s="35"/>
      <c r="AB72" s="24"/>
      <c r="AC72" s="24"/>
      <c r="AD72" s="24"/>
      <c r="AE72" s="24"/>
      <c r="AF72" s="24"/>
    </row>
    <row r="73" spans="1:32">
      <c r="A73" s="32"/>
      <c r="S73" s="24"/>
      <c r="T73" s="25"/>
      <c r="U73" s="25"/>
      <c r="V73" s="25"/>
      <c r="W73" s="25"/>
      <c r="X73" s="25"/>
      <c r="Y73" s="25"/>
      <c r="Z73" s="35"/>
      <c r="AB73" s="24"/>
      <c r="AC73" s="24"/>
      <c r="AD73" s="24"/>
      <c r="AE73" s="24"/>
      <c r="AF73" s="24"/>
    </row>
    <row r="74" spans="1:32" ht="16.5" thickBot="1">
      <c r="A74" s="42"/>
      <c r="B74" s="43"/>
      <c r="C74" s="43"/>
      <c r="D74" s="43" t="s">
        <v>27</v>
      </c>
      <c r="E74" s="43">
        <f>(E72*100)/E72</f>
        <v>100</v>
      </c>
      <c r="F74" s="43">
        <f>(F72*100)/E72</f>
        <v>59.969939879759522</v>
      </c>
      <c r="G74" s="43">
        <f>(G72*100)/G72</f>
        <v>100</v>
      </c>
      <c r="H74" s="43">
        <f>(H72*100)/G72</f>
        <v>41.453831041257367</v>
      </c>
      <c r="I74" s="43">
        <f>(I72*100)/I72</f>
        <v>100</v>
      </c>
      <c r="J74" s="43">
        <f>(J72*100)/I72</f>
        <v>55.607398766872187</v>
      </c>
      <c r="K74" s="43"/>
      <c r="L74" s="43"/>
      <c r="M74" s="43"/>
      <c r="N74" s="43"/>
      <c r="O74" s="43"/>
      <c r="P74" s="43"/>
      <c r="Q74" s="43"/>
      <c r="R74" s="43"/>
      <c r="S74" s="43"/>
      <c r="T74" s="57"/>
      <c r="U74" s="57"/>
      <c r="V74" s="57"/>
      <c r="W74" s="57"/>
      <c r="X74" s="57"/>
      <c r="Y74" s="57"/>
      <c r="Z74" s="58"/>
      <c r="AB74" s="24"/>
      <c r="AC74" s="24"/>
      <c r="AD74" s="24"/>
      <c r="AE74" s="24"/>
      <c r="AF74" s="24"/>
    </row>
    <row r="75" spans="1:32">
      <c r="A75" s="24"/>
      <c r="B75" s="4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>
      <c r="A76" s="24"/>
      <c r="B76" s="59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>
      <c r="A77" s="24"/>
      <c r="B77" s="59"/>
      <c r="C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>
      <c r="A78" s="24"/>
      <c r="B78" s="61"/>
      <c r="C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>
      <c r="A79" s="24"/>
      <c r="B79" s="61"/>
      <c r="C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>
      <c r="A80" s="24"/>
      <c r="B80" s="61"/>
      <c r="C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>
      <c r="A81" s="24"/>
      <c r="B81" s="61"/>
      <c r="C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>
      <c r="A82" s="24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>
      <c r="A83" s="24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>
      <c r="A84" s="24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>
      <c r="A85" s="24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>
      <c r="A86" s="24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>
      <c r="A87" s="24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>
      <c r="A88" s="24"/>
      <c r="B88" s="4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>
      <c r="A89" s="24"/>
      <c r="B89" s="59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>
      <c r="A90" s="24"/>
      <c r="B90" s="59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>
      <c r="A91" s="24"/>
      <c r="B91" s="61"/>
      <c r="C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>
      <c r="A92" s="24"/>
      <c r="B92" s="61"/>
      <c r="C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>
      <c r="A93" s="24"/>
      <c r="B93" s="61"/>
      <c r="C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>
      <c r="A94" s="24"/>
      <c r="B94" s="61"/>
      <c r="C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>
      <c r="A95" s="24"/>
      <c r="B95" s="61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>
      <c r="A96" s="24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>
      <c r="A97" s="24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>
      <c r="A98" s="24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>
      <c r="A99" s="24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>
      <c r="A100" s="24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>
      <c r="A101" s="24"/>
      <c r="B101" s="4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>
      <c r="A102" s="24"/>
      <c r="B102" s="59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>
      <c r="A103" s="24"/>
      <c r="B103" s="59"/>
      <c r="C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>
      <c r="A104" s="24"/>
      <c r="B104" s="61"/>
      <c r="C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>
      <c r="A105" s="24"/>
      <c r="B105" s="61"/>
      <c r="C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>
      <c r="A106" s="24"/>
      <c r="B106" s="61"/>
      <c r="C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>
      <c r="A107" s="24"/>
      <c r="B107" s="61"/>
      <c r="C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>
      <c r="A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>
      <c r="A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>
      <c r="A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>
      <c r="A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>
      <c r="A112" s="24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>
      <c r="A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>
      <c r="A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>
      <c r="A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>
      <c r="A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>
      <c r="A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>
      <c r="A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>
      <c r="A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>
      <c r="A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>
      <c r="A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>
      <c r="A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>
      <c r="A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>
      <c r="A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>
      <c r="A125" s="24"/>
    </row>
    <row r="126" spans="1:32">
      <c r="A126" s="24"/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Cipriano</dc:creator>
  <cp:lastModifiedBy>Utente</cp:lastModifiedBy>
  <dcterms:created xsi:type="dcterms:W3CDTF">2020-11-23T03:52:19Z</dcterms:created>
  <dcterms:modified xsi:type="dcterms:W3CDTF">2020-11-27T13:16:13Z</dcterms:modified>
</cp:coreProperties>
</file>