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igaglia\Documents\ClytiaRegenerationPaper1\Figure Revision\"/>
    </mc:Choice>
  </mc:AlternateContent>
  <bookViews>
    <workbookView xWindow="0" yWindow="0" windowWidth="10575" windowHeight="7650" tabRatio="701"/>
  </bookViews>
  <sheets>
    <sheet name="Figure 10E-rep1" sheetId="3" r:id="rId1"/>
    <sheet name="Figure 10E-rep2" sheetId="4" r:id="rId2"/>
    <sheet name="Figure 11C,11S1-rep1&amp;2" sheetId="2" r:id="rId3"/>
    <sheet name="qPCR Primers" sheetId="5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E40" i="3"/>
  <c r="F40" i="3"/>
  <c r="E56" i="3"/>
  <c r="F56" i="3"/>
  <c r="K4" i="3"/>
  <c r="E36" i="3"/>
  <c r="F36" i="3"/>
  <c r="E52" i="3"/>
  <c r="F52" i="3"/>
  <c r="K5" i="3"/>
  <c r="K6" i="3"/>
  <c r="E32" i="3"/>
  <c r="F32" i="3"/>
  <c r="L4" i="3"/>
  <c r="E28" i="3"/>
  <c r="F28" i="3"/>
  <c r="L5" i="3"/>
  <c r="L6" i="3"/>
  <c r="E24" i="3"/>
  <c r="F24" i="3"/>
  <c r="M4" i="3"/>
  <c r="E20" i="3"/>
  <c r="F20" i="3"/>
  <c r="M5" i="3"/>
  <c r="M6" i="3"/>
  <c r="E16" i="3"/>
  <c r="F16" i="3"/>
  <c r="N4" i="3"/>
  <c r="E12" i="3"/>
  <c r="F12" i="3"/>
  <c r="N5" i="3"/>
  <c r="N6" i="3"/>
  <c r="E8" i="3"/>
  <c r="F8" i="3"/>
  <c r="O4" i="3"/>
  <c r="E4" i="3"/>
  <c r="F4" i="3"/>
  <c r="O5" i="3"/>
  <c r="O6" i="3"/>
  <c r="E48" i="3"/>
  <c r="F48" i="3"/>
  <c r="J4" i="3"/>
  <c r="E44" i="3"/>
  <c r="F44" i="3"/>
  <c r="J5" i="3"/>
  <c r="J6" i="3"/>
  <c r="E28" i="4"/>
  <c r="F28" i="4"/>
  <c r="E4" i="4"/>
  <c r="F4" i="4"/>
  <c r="L4" i="4"/>
  <c r="E32" i="4"/>
  <c r="F32" i="4"/>
  <c r="F8" i="4"/>
  <c r="L5" i="4"/>
  <c r="L6" i="4"/>
  <c r="E36" i="4"/>
  <c r="F36" i="4"/>
  <c r="M4" i="4"/>
  <c r="E40" i="4"/>
  <c r="F40" i="4"/>
  <c r="M5" i="4"/>
  <c r="M6" i="4"/>
  <c r="E44" i="4"/>
  <c r="F44" i="4"/>
  <c r="N4" i="4"/>
  <c r="E48" i="4"/>
  <c r="F48" i="4"/>
  <c r="N5" i="4"/>
  <c r="N6" i="4"/>
  <c r="E52" i="4"/>
  <c r="F52" i="4"/>
  <c r="O4" i="4"/>
  <c r="E56" i="4"/>
  <c r="F56" i="4"/>
  <c r="O5" i="4"/>
  <c r="O6" i="4"/>
  <c r="E20" i="4"/>
  <c r="F20" i="4"/>
  <c r="K4" i="4"/>
  <c r="E24" i="4"/>
  <c r="F24" i="4"/>
  <c r="K5" i="4"/>
  <c r="K6" i="4"/>
  <c r="E16" i="4"/>
  <c r="F16" i="4"/>
  <c r="J5" i="4"/>
  <c r="E12" i="4"/>
  <c r="F12" i="4"/>
  <c r="J4" i="4"/>
  <c r="J6" i="4"/>
  <c r="I4" i="3"/>
  <c r="L24" i="2"/>
  <c r="N24" i="2"/>
  <c r="G24" i="2"/>
  <c r="M24" i="2"/>
  <c r="L18" i="2"/>
  <c r="N18" i="2"/>
  <c r="G18" i="2"/>
  <c r="M18" i="2"/>
  <c r="O24" i="2"/>
  <c r="L25" i="2"/>
  <c r="N25" i="2"/>
  <c r="G25" i="2"/>
  <c r="M25" i="2"/>
  <c r="O25" i="2"/>
  <c r="P24" i="2"/>
  <c r="L11" i="2"/>
  <c r="N11" i="2"/>
  <c r="G11" i="2"/>
  <c r="M11" i="2"/>
  <c r="L5" i="2"/>
  <c r="N5" i="2"/>
  <c r="G5" i="2"/>
  <c r="M5" i="2"/>
  <c r="O11" i="2"/>
  <c r="L12" i="2"/>
  <c r="N12" i="2"/>
  <c r="G12" i="2"/>
  <c r="M12" i="2"/>
  <c r="O12" i="2"/>
  <c r="P11" i="2"/>
  <c r="L20" i="2"/>
  <c r="N20" i="2"/>
  <c r="G20" i="2"/>
  <c r="M20" i="2"/>
  <c r="O20" i="2"/>
  <c r="L21" i="2"/>
  <c r="N21" i="2"/>
  <c r="G21" i="2"/>
  <c r="M21" i="2"/>
  <c r="O21" i="2"/>
  <c r="P20" i="2"/>
  <c r="L23" i="2"/>
  <c r="N23" i="2"/>
  <c r="G23" i="2"/>
  <c r="M23" i="2"/>
  <c r="O23" i="2"/>
  <c r="L22" i="2"/>
  <c r="N22" i="2"/>
  <c r="G22" i="2"/>
  <c r="M22" i="2"/>
  <c r="O22" i="2"/>
  <c r="L19" i="2"/>
  <c r="N19" i="2"/>
  <c r="G19" i="2"/>
  <c r="M19" i="2"/>
  <c r="O19" i="2"/>
  <c r="P22" i="2"/>
  <c r="O18" i="2"/>
  <c r="P18" i="2"/>
  <c r="O5" i="2"/>
  <c r="L6" i="2"/>
  <c r="N6" i="2"/>
  <c r="G6" i="2"/>
  <c r="M6" i="2"/>
  <c r="O6" i="2"/>
  <c r="P5" i="2"/>
  <c r="L9" i="2"/>
  <c r="N9" i="2"/>
  <c r="G9" i="2"/>
  <c r="M9" i="2"/>
  <c r="O9" i="2"/>
  <c r="L10" i="2"/>
  <c r="N10" i="2"/>
  <c r="G10" i="2"/>
  <c r="M10" i="2"/>
  <c r="O10" i="2"/>
  <c r="P9" i="2"/>
  <c r="L7" i="2"/>
  <c r="N7" i="2"/>
  <c r="G7" i="2"/>
  <c r="M7" i="2"/>
  <c r="O7" i="2"/>
  <c r="L8" i="2"/>
  <c r="N8" i="2"/>
  <c r="G8" i="2"/>
  <c r="M8" i="2"/>
  <c r="O8" i="2"/>
  <c r="P7" i="2"/>
  <c r="I5" i="4"/>
  <c r="I4" i="4"/>
  <c r="I5" i="3"/>
</calcChain>
</file>

<file path=xl/sharedStrings.xml><?xml version="1.0" encoding="utf-8"?>
<sst xmlns="http://schemas.openxmlformats.org/spreadsheetml/2006/main" count="184" uniqueCount="51">
  <si>
    <t>Average CP</t>
  </si>
  <si>
    <t>Relative quantity</t>
  </si>
  <si>
    <t>eF1alpha</t>
  </si>
  <si>
    <t>Wnt6</t>
  </si>
  <si>
    <t>SampleName</t>
  </si>
  <si>
    <t>CP</t>
  </si>
  <si>
    <t>related to eF1alpha</t>
  </si>
  <si>
    <t>EF1alpha</t>
  </si>
  <si>
    <t>Wnt3</t>
  </si>
  <si>
    <t>Axin</t>
  </si>
  <si>
    <t>ßcat</t>
  </si>
  <si>
    <t>FoxA</t>
  </si>
  <si>
    <t>Bra1</t>
  </si>
  <si>
    <t>CrossingPoint</t>
  </si>
  <si>
    <t xml:space="preserve"> </t>
  </si>
  <si>
    <t>Wnt6 ratio: f/F</t>
  </si>
  <si>
    <t>Wnt6 relative to control ND 8h f &amp; to eF1alpha</t>
  </si>
  <si>
    <t>Forward</t>
  </si>
  <si>
    <t>Reverse</t>
  </si>
  <si>
    <t>CTCGAGGTCACAATCGCGAT</t>
  </si>
  <si>
    <t>GGCCATCTCTAGTTCGGTCG</t>
  </si>
  <si>
    <t>AGCCCGGTAAAGGAAGCTTC</t>
  </si>
  <si>
    <t>TCGGGTTTCCTTTGCGATCA</t>
  </si>
  <si>
    <t>AGCCAATCAGAAATCCCCGG</t>
  </si>
  <si>
    <t>ACCGTGACAGCTGCATACTC</t>
  </si>
  <si>
    <t>ß-cat</t>
  </si>
  <si>
    <t>ACAAAGCATGCAAGACGGTG</t>
  </si>
  <si>
    <t>AGCGGCTACTCGAACAACAT</t>
  </si>
  <si>
    <t>ATCATGGCAGGTGGAAACTC</t>
  </si>
  <si>
    <t>CCCCATTTCCAACCTTCTTC</t>
  </si>
  <si>
    <t>TGCTGTTGTCCCAATCTCTG</t>
  </si>
  <si>
    <t>AAGACGGAGTGGTTTGGATG</t>
  </si>
  <si>
    <t>GCAACACCCACAACAACAAC</t>
  </si>
  <si>
    <t>TACGGGAAACATACGCCTTC</t>
  </si>
  <si>
    <t>control 48hpd</t>
  </si>
  <si>
    <t>PKF 48hpd</t>
  </si>
  <si>
    <t>Control 48hpd</t>
  </si>
  <si>
    <t>PKF/Control (fold change)</t>
  </si>
  <si>
    <t>control n.d. f</t>
  </si>
  <si>
    <t>control n.d. F</t>
  </si>
  <si>
    <t>Bleb. n.d. 8h f</t>
  </si>
  <si>
    <t>Bleb. n.d. 8h F</t>
  </si>
  <si>
    <t>Control S 8h f</t>
  </si>
  <si>
    <t>Control S 8h F</t>
  </si>
  <si>
    <t>Bleb. S 8h f</t>
  </si>
  <si>
    <t>Bleb. S 8h F</t>
  </si>
  <si>
    <t>Blebbistatin (Bleb.)/Control qPCR experiments - Biological replicate 1</t>
  </si>
  <si>
    <t>Blebbistatin (Bleb.)/Control qPCR experiments - Biological replicate 2</t>
  </si>
  <si>
    <t>PKF/Control qPCR experiments - Biological replicate 2</t>
  </si>
  <si>
    <t>PKF/Control qPCR experiments - Biological replicate 1</t>
  </si>
  <si>
    <t>Primers used for the qPCR experiments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</si>
</sst>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8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2" fontId="0" fillId="0" borderId="0" xfId="0" applyNumberFormat="1"/>
    <xf numFmtId="0" fontId="2" fillId="0" borderId="0" xfId="0" applyFont="1"/>
    <xf numFmtId="164" fontId="0" fillId="0" borderId="0" xfId="0" applyNumberFormat="1"/>
    <xf numFmtId="0" fontId="0" fillId="0" borderId="0" xfId="0" applyFont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2" fontId="1" fillId="0" borderId="6" xfId="0" applyNumberFormat="1" applyFont="1" applyFill="1" applyBorder="1"/>
    <xf numFmtId="0" fontId="0" fillId="0" borderId="6" xfId="0" applyBorder="1"/>
    <xf numFmtId="0" fontId="0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3" xfId="0" applyFont="1" applyBorder="1"/>
    <xf numFmtId="164" fontId="0" fillId="0" borderId="3" xfId="0" applyNumberFormat="1" applyBorder="1"/>
    <xf numFmtId="2" fontId="1" fillId="0" borderId="4" xfId="0" applyNumberFormat="1" applyFont="1" applyFill="1" applyBorder="1"/>
    <xf numFmtId="0" fontId="0" fillId="0" borderId="2" xfId="0" applyFont="1" applyBorder="1"/>
    <xf numFmtId="165" fontId="0" fillId="0" borderId="1" xfId="0" applyNumberFormat="1" applyBorder="1"/>
    <xf numFmtId="0" fontId="3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8" xfId="0" applyNumberFormat="1" applyBorder="1"/>
    <xf numFmtId="0" fontId="4" fillId="0" borderId="3" xfId="0" applyFont="1" applyBorder="1"/>
    <xf numFmtId="0" fontId="4" fillId="0" borderId="11" xfId="0" applyFont="1" applyBorder="1"/>
    <xf numFmtId="2" fontId="4" fillId="0" borderId="0" xfId="0" applyNumberFormat="1" applyFont="1" applyBorder="1"/>
    <xf numFmtId="2" fontId="4" fillId="0" borderId="8" xfId="0" applyNumberFormat="1" applyFont="1" applyBorder="1"/>
    <xf numFmtId="0" fontId="4" fillId="0" borderId="0" xfId="0" applyFont="1"/>
    <xf numFmtId="0" fontId="3" fillId="0" borderId="11" xfId="0" applyFont="1" applyBorder="1"/>
    <xf numFmtId="0" fontId="3" fillId="0" borderId="12" xfId="0" applyFont="1" applyBorder="1"/>
    <xf numFmtId="2" fontId="3" fillId="0" borderId="6" xfId="0" applyNumberFormat="1" applyFont="1" applyBorder="1"/>
    <xf numFmtId="0" fontId="3" fillId="0" borderId="9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0" xfId="0" applyFont="1" applyFill="1" applyBorder="1"/>
    <xf numFmtId="0" fontId="0" fillId="0" borderId="11" xfId="0" applyFont="1" applyBorder="1"/>
    <xf numFmtId="0" fontId="0" fillId="0" borderId="7" xfId="0" applyFont="1" applyBorder="1"/>
    <xf numFmtId="0" fontId="0" fillId="0" borderId="8" xfId="0" applyFont="1" applyBorder="1"/>
    <xf numFmtId="1" fontId="4" fillId="0" borderId="0" xfId="0" applyNumberFormat="1" applyFont="1" applyFill="1" applyBorder="1"/>
    <xf numFmtId="2" fontId="4" fillId="0" borderId="0" xfId="0" applyNumberFormat="1" applyFont="1" applyFill="1" applyBorder="1"/>
    <xf numFmtId="166" fontId="5" fillId="0" borderId="0" xfId="0" applyNumberFormat="1" applyFont="1" applyFill="1" applyBorder="1"/>
    <xf numFmtId="1" fontId="4" fillId="0" borderId="8" xfId="0" applyNumberFormat="1" applyFont="1" applyFill="1" applyBorder="1"/>
    <xf numFmtId="2" fontId="4" fillId="0" borderId="8" xfId="0" applyNumberFormat="1" applyFont="1" applyFill="1" applyBorder="1"/>
    <xf numFmtId="166" fontId="5" fillId="0" borderId="8" xfId="0" applyNumberFormat="1" applyFont="1" applyFill="1" applyBorder="1"/>
    <xf numFmtId="164" fontId="0" fillId="0" borderId="3" xfId="0" applyNumberFormat="1" applyFont="1" applyBorder="1"/>
    <xf numFmtId="2" fontId="6" fillId="0" borderId="4" xfId="0" applyNumberFormat="1" applyFont="1" applyFill="1" applyBorder="1"/>
    <xf numFmtId="164" fontId="0" fillId="0" borderId="1" xfId="0" applyNumberFormat="1" applyFont="1" applyBorder="1"/>
    <xf numFmtId="165" fontId="0" fillId="0" borderId="1" xfId="0" applyNumberFormat="1" applyFont="1" applyBorder="1"/>
    <xf numFmtId="0" fontId="0" fillId="0" borderId="6" xfId="0" applyFont="1" applyBorder="1"/>
    <xf numFmtId="2" fontId="0" fillId="0" borderId="0" xfId="0" applyNumberFormat="1" applyFont="1"/>
    <xf numFmtId="164" fontId="0" fillId="0" borderId="0" xfId="0" applyNumberFormat="1" applyFont="1" applyBorder="1"/>
    <xf numFmtId="2" fontId="6" fillId="0" borderId="6" xfId="0" applyNumberFormat="1" applyFont="1" applyFill="1" applyBorder="1"/>
    <xf numFmtId="164" fontId="0" fillId="0" borderId="0" xfId="0" applyNumberFormat="1" applyFont="1"/>
    <xf numFmtId="0" fontId="0" fillId="0" borderId="9" xfId="0" applyFont="1" applyBorder="1"/>
    <xf numFmtId="0" fontId="7" fillId="0" borderId="1" xfId="0" applyFont="1" applyBorder="1"/>
    <xf numFmtId="0" fontId="3" fillId="0" borderId="1" xfId="0" applyFont="1" applyBorder="1"/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3" xfId="0" applyFont="1" applyBorder="1"/>
    <xf numFmtId="0" fontId="0" fillId="0" borderId="14" xfId="0" applyFont="1" applyBorder="1"/>
    <xf numFmtId="0" fontId="3" fillId="0" borderId="5" xfId="0" applyFont="1" applyBorder="1"/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9"/>
  <sheetViews>
    <sheetView tabSelected="1" workbookViewId="0"/>
  </sheetViews>
  <sheetFormatPr baseColWidth="10" defaultRowHeight="15.75" x14ac:dyDescent="0.25"/>
  <cols>
    <col min="1" max="1" width="6.75" customWidth="1"/>
    <col min="2" max="2" width="8.625" bestFit="1" customWidth="1"/>
    <col min="3" max="3" width="15.625" bestFit="1" customWidth="1"/>
    <col min="4" max="4" width="6.625" bestFit="1" customWidth="1"/>
    <col min="5" max="5" width="12.125" bestFit="1" customWidth="1"/>
    <col min="6" max="6" width="15" bestFit="1" customWidth="1"/>
    <col min="8" max="8" width="21.875" bestFit="1" customWidth="1"/>
  </cols>
  <sheetData>
    <row r="2" spans="2:15" x14ac:dyDescent="0.25">
      <c r="B2" s="25" t="s">
        <v>49</v>
      </c>
      <c r="H2" s="25" t="s">
        <v>49</v>
      </c>
    </row>
    <row r="3" spans="2:15" x14ac:dyDescent="0.25">
      <c r="B3" s="26"/>
      <c r="C3" s="27" t="s">
        <v>4</v>
      </c>
      <c r="D3" s="27" t="s">
        <v>5</v>
      </c>
      <c r="E3" s="27" t="s">
        <v>0</v>
      </c>
      <c r="F3" s="28" t="s">
        <v>1</v>
      </c>
      <c r="H3" s="5" t="s">
        <v>6</v>
      </c>
      <c r="I3" s="5" t="s">
        <v>7</v>
      </c>
      <c r="J3" s="5" t="s">
        <v>3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</row>
    <row r="4" spans="2:15" x14ac:dyDescent="0.25">
      <c r="B4" s="8" t="s">
        <v>12</v>
      </c>
      <c r="C4" s="20" t="s">
        <v>35</v>
      </c>
      <c r="D4" s="21">
        <v>29.511600607166301</v>
      </c>
      <c r="E4" s="21">
        <f>AVERAGE(D4:D7)</f>
        <v>29.554782792598601</v>
      </c>
      <c r="F4" s="22">
        <f>POWER(2,-E4)*10000000000</f>
        <v>12.68013461387784</v>
      </c>
      <c r="H4" s="6" t="s">
        <v>36</v>
      </c>
      <c r="I4" s="7">
        <f>F56/F56</f>
        <v>1</v>
      </c>
      <c r="J4" s="24">
        <f>F48/$F$56</f>
        <v>3.3854164593705065E-3</v>
      </c>
      <c r="K4" s="24">
        <f>F40/$F$56</f>
        <v>5.2180809943757223E-4</v>
      </c>
      <c r="L4" s="24">
        <f>F32/$F$56</f>
        <v>1.0536953587226046E-2</v>
      </c>
      <c r="M4" s="24">
        <f>F24/$F$56</f>
        <v>3.2290800103540011E-2</v>
      </c>
      <c r="N4" s="24">
        <f>F16/$F$56</f>
        <v>1.2692791586551842E-2</v>
      </c>
      <c r="O4" s="24">
        <f>F8/$F$56</f>
        <v>1.8450506816534524E-3</v>
      </c>
    </row>
    <row r="5" spans="2:15" x14ac:dyDescent="0.25">
      <c r="B5" s="10"/>
      <c r="C5" s="11"/>
      <c r="D5" s="13">
        <v>29.5913727019324</v>
      </c>
      <c r="E5" s="12"/>
      <c r="F5" s="15"/>
      <c r="H5" s="6" t="s">
        <v>35</v>
      </c>
      <c r="I5" s="7">
        <f>F52/F52</f>
        <v>1</v>
      </c>
      <c r="J5" s="24">
        <f>F44/$F$52</f>
        <v>1.9548177732517974E-3</v>
      </c>
      <c r="K5" s="24">
        <f>F36/$F$52</f>
        <v>1.6282221642921954E-4</v>
      </c>
      <c r="L5" s="24">
        <f>F28/$F$52</f>
        <v>4.9458148833503536E-3</v>
      </c>
      <c r="M5" s="24">
        <f>F20/$F$52</f>
        <v>2.895021585153237E-2</v>
      </c>
      <c r="N5" s="24">
        <f>F12/$F$52</f>
        <v>3.5295647054503438E-3</v>
      </c>
      <c r="O5" s="24">
        <f>F4/$F$52</f>
        <v>2.8482314193835242E-4</v>
      </c>
    </row>
    <row r="6" spans="2:15" x14ac:dyDescent="0.25">
      <c r="B6" s="10"/>
      <c r="C6" s="11"/>
      <c r="D6" s="13">
        <v>29.587459445150301</v>
      </c>
      <c r="E6" s="12"/>
      <c r="F6" s="15"/>
      <c r="H6" s="6" t="s">
        <v>37</v>
      </c>
      <c r="I6" s="5"/>
      <c r="J6" s="5">
        <f>-J4/J5</f>
        <v>-1.7318322483527142</v>
      </c>
      <c r="K6" s="5">
        <f t="shared" ref="K6:O6" si="0">-K4/K5</f>
        <v>-3.2047721182103395</v>
      </c>
      <c r="L6" s="5">
        <f t="shared" si="0"/>
        <v>-2.1304787655311896</v>
      </c>
      <c r="M6" s="5">
        <f t="shared" si="0"/>
        <v>-1.1153906509415825</v>
      </c>
      <c r="N6" s="5">
        <f t="shared" si="0"/>
        <v>-3.5961351174414422</v>
      </c>
      <c r="O6" s="5">
        <f t="shared" si="0"/>
        <v>-6.4778819203279419</v>
      </c>
    </row>
    <row r="7" spans="2:15" x14ac:dyDescent="0.25">
      <c r="B7" s="10"/>
      <c r="C7" s="11"/>
      <c r="D7" s="13">
        <v>29.528698416145399</v>
      </c>
      <c r="E7" s="12"/>
      <c r="F7" s="15"/>
      <c r="H7" s="2"/>
      <c r="J7" s="1"/>
      <c r="K7" s="1"/>
      <c r="L7" s="1"/>
      <c r="M7" s="1"/>
      <c r="N7" s="1"/>
      <c r="O7" s="1"/>
    </row>
    <row r="8" spans="2:15" x14ac:dyDescent="0.25">
      <c r="B8" s="10"/>
      <c r="C8" s="11" t="s">
        <v>34</v>
      </c>
      <c r="D8" s="13">
        <v>26.2055934925854</v>
      </c>
      <c r="E8" s="13">
        <f>AVERAGE(D8:D11)</f>
        <v>26.25011071625325</v>
      </c>
      <c r="F8" s="14">
        <f>POWER(2,-E8)*10000000000</f>
        <v>125.29371456849364</v>
      </c>
    </row>
    <row r="9" spans="2:15" x14ac:dyDescent="0.25">
      <c r="B9" s="10"/>
      <c r="C9" s="12"/>
      <c r="D9" s="13">
        <v>26.132426595479899</v>
      </c>
      <c r="E9" s="12"/>
      <c r="F9" s="15"/>
    </row>
    <row r="10" spans="2:15" x14ac:dyDescent="0.25">
      <c r="B10" s="10"/>
      <c r="C10" s="12"/>
      <c r="D10" s="13">
        <v>26.067090863314998</v>
      </c>
      <c r="E10" s="12"/>
      <c r="F10" s="15"/>
      <c r="H10" s="2"/>
      <c r="I10" s="3"/>
      <c r="J10" s="3"/>
      <c r="K10" s="3"/>
      <c r="L10" s="3"/>
      <c r="M10" s="3"/>
      <c r="N10" s="3"/>
      <c r="O10" s="3"/>
    </row>
    <row r="11" spans="2:15" x14ac:dyDescent="0.25">
      <c r="B11" s="17"/>
      <c r="C11" s="18"/>
      <c r="D11" s="29">
        <v>26.595331913632702</v>
      </c>
      <c r="E11" s="18"/>
      <c r="F11" s="19"/>
      <c r="H11" s="2"/>
      <c r="I11" s="3"/>
      <c r="J11" s="3"/>
      <c r="K11" s="3"/>
      <c r="L11" s="3"/>
      <c r="M11" s="3"/>
      <c r="N11" s="3"/>
      <c r="O11" s="3"/>
    </row>
    <row r="12" spans="2:15" x14ac:dyDescent="0.25">
      <c r="B12" s="8" t="s">
        <v>11</v>
      </c>
      <c r="C12" s="20" t="s">
        <v>35</v>
      </c>
      <c r="D12" s="21">
        <v>25.894827283307698</v>
      </c>
      <c r="E12" s="21">
        <f>AVERAGE(D12:D15)</f>
        <v>25.923430798431852</v>
      </c>
      <c r="F12" s="22">
        <f>POWER(2,-E12)*10000000000</f>
        <v>157.13384554682489</v>
      </c>
      <c r="H12" s="2"/>
    </row>
    <row r="13" spans="2:15" x14ac:dyDescent="0.25">
      <c r="B13" s="10"/>
      <c r="C13" s="11"/>
      <c r="D13" s="13">
        <v>26.061823165928999</v>
      </c>
      <c r="E13" s="12"/>
      <c r="F13" s="15"/>
      <c r="H13" s="2"/>
      <c r="I13" s="1"/>
      <c r="J13" s="1"/>
      <c r="K13" s="1"/>
      <c r="L13" s="1"/>
      <c r="M13" s="1"/>
      <c r="N13" s="1"/>
      <c r="O13" s="1"/>
    </row>
    <row r="14" spans="2:15" x14ac:dyDescent="0.25">
      <c r="B14" s="10"/>
      <c r="C14" s="11"/>
      <c r="D14" s="13">
        <v>25.894671327767401</v>
      </c>
      <c r="E14" s="12"/>
      <c r="F14" s="15"/>
    </row>
    <row r="15" spans="2:15" x14ac:dyDescent="0.25">
      <c r="B15" s="10"/>
      <c r="C15" s="11"/>
      <c r="D15" s="13">
        <v>25.842401416723298</v>
      </c>
      <c r="E15" s="12"/>
      <c r="F15" s="15"/>
    </row>
    <row r="16" spans="2:15" x14ac:dyDescent="0.25">
      <c r="B16" s="10"/>
      <c r="C16" s="11" t="s">
        <v>34</v>
      </c>
      <c r="D16" s="13">
        <v>23.370195630133299</v>
      </c>
      <c r="E16" s="13">
        <f>AVERAGE(D16:D19)</f>
        <v>23.467833664632899</v>
      </c>
      <c r="F16" s="14">
        <f>POWER(2,-E16)*10000000000</f>
        <v>861.94217965743007</v>
      </c>
    </row>
    <row r="17" spans="2:6" x14ac:dyDescent="0.25">
      <c r="B17" s="10"/>
      <c r="C17" s="12"/>
      <c r="D17" s="13">
        <v>23.573416901933701</v>
      </c>
      <c r="E17" s="12"/>
      <c r="F17" s="15"/>
    </row>
    <row r="18" spans="2:6" x14ac:dyDescent="0.25">
      <c r="B18" s="10"/>
      <c r="C18" s="12"/>
      <c r="D18" s="13">
        <v>23.504273463209898</v>
      </c>
      <c r="E18" s="12"/>
      <c r="F18" s="15"/>
    </row>
    <row r="19" spans="2:6" x14ac:dyDescent="0.25">
      <c r="B19" s="17"/>
      <c r="C19" s="18"/>
      <c r="D19" s="29">
        <v>23.4234486632547</v>
      </c>
      <c r="E19" s="18"/>
      <c r="F19" s="19"/>
    </row>
    <row r="20" spans="2:6" x14ac:dyDescent="0.25">
      <c r="B20" s="23" t="s">
        <v>10</v>
      </c>
      <c r="C20" s="20" t="s">
        <v>35</v>
      </c>
      <c r="D20" s="21">
        <v>22.921680890697299</v>
      </c>
      <c r="E20" s="21">
        <f>AVERAGE(D20:D23)</f>
        <v>22.887418868231499</v>
      </c>
      <c r="F20" s="22">
        <f>POWER(2,-E20)*10000000000</f>
        <v>1288.8441283247437</v>
      </c>
    </row>
    <row r="21" spans="2:6" x14ac:dyDescent="0.25">
      <c r="B21" s="10"/>
      <c r="C21" s="11"/>
      <c r="D21" s="13">
        <v>23.026521619518199</v>
      </c>
      <c r="E21" s="12"/>
      <c r="F21" s="15"/>
    </row>
    <row r="22" spans="2:6" x14ac:dyDescent="0.25">
      <c r="B22" s="10"/>
      <c r="C22" s="11"/>
      <c r="D22" s="13">
        <v>22.838876372414202</v>
      </c>
      <c r="E22" s="12"/>
      <c r="F22" s="15"/>
    </row>
    <row r="23" spans="2:6" x14ac:dyDescent="0.25">
      <c r="B23" s="10"/>
      <c r="C23" s="11"/>
      <c r="D23" s="13">
        <v>22.762596590296301</v>
      </c>
      <c r="E23" s="12"/>
      <c r="F23" s="15"/>
    </row>
    <row r="24" spans="2:6" x14ac:dyDescent="0.25">
      <c r="B24" s="10"/>
      <c r="C24" s="11" t="s">
        <v>34</v>
      </c>
      <c r="D24" s="13">
        <v>22.193205600146701</v>
      </c>
      <c r="E24" s="13">
        <f>AVERAGE(D24:D27)</f>
        <v>22.120719878965652</v>
      </c>
      <c r="F24" s="14">
        <f>POWER(2,-E24)*10000000000</f>
        <v>2192.8038788265317</v>
      </c>
    </row>
    <row r="25" spans="2:6" x14ac:dyDescent="0.25">
      <c r="B25" s="10"/>
      <c r="C25" s="12"/>
      <c r="D25" s="13">
        <v>22.1807127113129</v>
      </c>
      <c r="E25" s="12"/>
      <c r="F25" s="15"/>
    </row>
    <row r="26" spans="2:6" x14ac:dyDescent="0.25">
      <c r="B26" s="10"/>
      <c r="C26" s="12"/>
      <c r="D26" s="13">
        <v>22.014764903709001</v>
      </c>
      <c r="E26" s="12"/>
      <c r="F26" s="15"/>
    </row>
    <row r="27" spans="2:6" x14ac:dyDescent="0.25">
      <c r="B27" s="17"/>
      <c r="C27" s="18"/>
      <c r="D27" s="29">
        <v>22.094196300694001</v>
      </c>
      <c r="E27" s="18"/>
      <c r="F27" s="19"/>
    </row>
    <row r="28" spans="2:6" x14ac:dyDescent="0.25">
      <c r="B28" s="8" t="s">
        <v>9</v>
      </c>
      <c r="C28" s="9" t="s">
        <v>35</v>
      </c>
      <c r="D28" s="21">
        <v>25.477545032876201</v>
      </c>
      <c r="E28" s="21">
        <f>AVERAGE(D28:D31)</f>
        <v>25.4367128258638</v>
      </c>
      <c r="F28" s="22">
        <f>POWER(2,-E28)*10000000000</f>
        <v>220.18435043377497</v>
      </c>
    </row>
    <row r="29" spans="2:6" x14ac:dyDescent="0.25">
      <c r="B29" s="10"/>
      <c r="C29" s="12"/>
      <c r="D29" s="13">
        <v>25.4654330815757</v>
      </c>
      <c r="E29" s="12"/>
      <c r="F29" s="15"/>
    </row>
    <row r="30" spans="2:6" x14ac:dyDescent="0.25">
      <c r="B30" s="10"/>
      <c r="C30" s="12"/>
      <c r="D30" s="13">
        <v>25.408581930571799</v>
      </c>
      <c r="E30" s="12"/>
      <c r="F30" s="15"/>
    </row>
    <row r="31" spans="2:6" x14ac:dyDescent="0.25">
      <c r="B31" s="10"/>
      <c r="C31" s="12"/>
      <c r="D31" s="13">
        <v>25.395291258431499</v>
      </c>
      <c r="E31" s="12"/>
      <c r="F31" s="15"/>
    </row>
    <row r="32" spans="2:6" x14ac:dyDescent="0.25">
      <c r="B32" s="10"/>
      <c r="C32" s="12" t="s">
        <v>34</v>
      </c>
      <c r="D32" s="13">
        <v>23.671311346949398</v>
      </c>
      <c r="E32" s="13">
        <f>AVERAGE(D32:D35)</f>
        <v>23.7363852480037</v>
      </c>
      <c r="F32" s="14">
        <f>POWER(2,-E32)*10000000000</f>
        <v>715.54351775109399</v>
      </c>
    </row>
    <row r="33" spans="2:6" x14ac:dyDescent="0.25">
      <c r="B33" s="10"/>
      <c r="C33" s="12"/>
      <c r="D33" s="13">
        <v>23.6861452700171</v>
      </c>
      <c r="E33" s="12"/>
      <c r="F33" s="15"/>
    </row>
    <row r="34" spans="2:6" x14ac:dyDescent="0.25">
      <c r="B34" s="10"/>
      <c r="C34" s="12"/>
      <c r="D34" s="13">
        <v>23.791026140980101</v>
      </c>
      <c r="E34" s="12"/>
      <c r="F34" s="15"/>
    </row>
    <row r="35" spans="2:6" x14ac:dyDescent="0.25">
      <c r="B35" s="17"/>
      <c r="C35" s="18"/>
      <c r="D35" s="29">
        <v>23.797058234068199</v>
      </c>
      <c r="E35" s="18"/>
      <c r="F35" s="19"/>
    </row>
    <row r="36" spans="2:6" x14ac:dyDescent="0.25">
      <c r="B36" s="8" t="s">
        <v>8</v>
      </c>
      <c r="C36" s="9" t="s">
        <v>35</v>
      </c>
      <c r="D36" s="21">
        <v>30.003357768175299</v>
      </c>
      <c r="E36" s="21">
        <f>AVERAGE(D36:D39)</f>
        <v>30.361551600025599</v>
      </c>
      <c r="F36" s="22">
        <f>POWER(2,-E36)*10000000000</f>
        <v>7.2487355079431106</v>
      </c>
    </row>
    <row r="37" spans="2:6" x14ac:dyDescent="0.25">
      <c r="B37" s="10"/>
      <c r="C37" s="12"/>
      <c r="D37" s="13">
        <v>30.534945551416399</v>
      </c>
      <c r="E37" s="12"/>
      <c r="F37" s="15"/>
    </row>
    <row r="38" spans="2:6" x14ac:dyDescent="0.25">
      <c r="B38" s="10"/>
      <c r="C38" s="12"/>
      <c r="D38" s="13">
        <v>30.441011842563999</v>
      </c>
      <c r="E38" s="12"/>
      <c r="F38" s="15"/>
    </row>
    <row r="39" spans="2:6" x14ac:dyDescent="0.25">
      <c r="B39" s="10"/>
      <c r="C39" s="12"/>
      <c r="D39" s="13">
        <v>30.466891237946701</v>
      </c>
      <c r="E39" s="12"/>
      <c r="F39" s="15"/>
    </row>
    <row r="40" spans="2:6" x14ac:dyDescent="0.25">
      <c r="B40" s="10"/>
      <c r="C40" s="12" t="s">
        <v>34</v>
      </c>
      <c r="D40" s="13">
        <v>28.230100251432798</v>
      </c>
      <c r="E40" s="13">
        <f>AVERAGE(D40:D43)</f>
        <v>28.072179919672198</v>
      </c>
      <c r="F40" s="14">
        <f>POWER(2,-E40)*10000000000</f>
        <v>35.434948058916909</v>
      </c>
    </row>
    <row r="41" spans="2:6" x14ac:dyDescent="0.25">
      <c r="B41" s="10"/>
      <c r="C41" s="12"/>
      <c r="D41" s="13">
        <v>28.104942468638601</v>
      </c>
      <c r="E41" s="12"/>
      <c r="F41" s="15"/>
    </row>
    <row r="42" spans="2:6" x14ac:dyDescent="0.25">
      <c r="B42" s="10"/>
      <c r="C42" s="12"/>
      <c r="D42" s="13">
        <v>28.087514644376402</v>
      </c>
      <c r="E42" s="12"/>
      <c r="F42" s="15"/>
    </row>
    <row r="43" spans="2:6" x14ac:dyDescent="0.25">
      <c r="B43" s="17"/>
      <c r="C43" s="18"/>
      <c r="D43" s="29">
        <v>27.866162314240999</v>
      </c>
      <c r="E43" s="18"/>
      <c r="F43" s="19"/>
    </row>
    <row r="44" spans="2:6" x14ac:dyDescent="0.25">
      <c r="B44" s="8" t="s">
        <v>3</v>
      </c>
      <c r="C44" s="9" t="s">
        <v>35</v>
      </c>
      <c r="D44" s="21">
        <v>26.824609615445102</v>
      </c>
      <c r="E44" s="21">
        <f>AVERAGE(D44:D47)</f>
        <v>26.775886941268027</v>
      </c>
      <c r="F44" s="22">
        <f>POWER(2,-E44)*10000000000</f>
        <v>87.027171815268915</v>
      </c>
    </row>
    <row r="45" spans="2:6" x14ac:dyDescent="0.25">
      <c r="B45" s="10"/>
      <c r="C45" s="12"/>
      <c r="D45" s="13">
        <v>26.742989140360599</v>
      </c>
      <c r="E45" s="12"/>
      <c r="F45" s="15"/>
    </row>
    <row r="46" spans="2:6" x14ac:dyDescent="0.25">
      <c r="B46" s="10"/>
      <c r="C46" s="12"/>
      <c r="D46" s="13">
        <v>26.879137321274101</v>
      </c>
      <c r="E46" s="12"/>
      <c r="F46" s="15"/>
    </row>
    <row r="47" spans="2:6" x14ac:dyDescent="0.25">
      <c r="B47" s="10"/>
      <c r="C47" s="12"/>
      <c r="D47" s="13">
        <v>26.656811687992299</v>
      </c>
      <c r="E47" s="12"/>
      <c r="F47" s="15"/>
    </row>
    <row r="48" spans="2:6" x14ac:dyDescent="0.25">
      <c r="B48" s="10"/>
      <c r="C48" s="12" t="s">
        <v>34</v>
      </c>
      <c r="D48" s="13">
        <v>25.439486534279801</v>
      </c>
      <c r="E48" s="13">
        <f>AVERAGE(D48:D51)</f>
        <v>25.374437843583699</v>
      </c>
      <c r="F48" s="14">
        <f>POWER(2,-E48)*10000000000</f>
        <v>229.89688455372132</v>
      </c>
    </row>
    <row r="49" spans="2:6" x14ac:dyDescent="0.25">
      <c r="B49" s="10"/>
      <c r="C49" s="12"/>
      <c r="D49" s="13">
        <v>25.2802805632458</v>
      </c>
      <c r="E49" s="12"/>
      <c r="F49" s="15"/>
    </row>
    <row r="50" spans="2:6" x14ac:dyDescent="0.25">
      <c r="B50" s="10"/>
      <c r="C50" s="12"/>
      <c r="D50" s="13">
        <v>25.340144975641198</v>
      </c>
      <c r="E50" s="12"/>
      <c r="F50" s="15"/>
    </row>
    <row r="51" spans="2:6" x14ac:dyDescent="0.25">
      <c r="B51" s="17"/>
      <c r="C51" s="18"/>
      <c r="D51" s="29">
        <v>25.437839301168001</v>
      </c>
      <c r="E51" s="18"/>
      <c r="F51" s="19"/>
    </row>
    <row r="52" spans="2:6" x14ac:dyDescent="0.25">
      <c r="B52" s="8" t="s">
        <v>2</v>
      </c>
      <c r="C52" s="9" t="s">
        <v>35</v>
      </c>
      <c r="D52" s="21">
        <v>17.775208101425498</v>
      </c>
      <c r="E52" s="21">
        <f>AVERAGE(D52:D55)</f>
        <v>17.777136783381973</v>
      </c>
      <c r="F52" s="22">
        <f>POWER(2,-E52)*10000000000</f>
        <v>44519.327072876506</v>
      </c>
    </row>
    <row r="53" spans="2:6" x14ac:dyDescent="0.25">
      <c r="B53" s="10"/>
      <c r="C53" s="12"/>
      <c r="D53" s="13">
        <v>17.811797551575999</v>
      </c>
      <c r="E53" s="12"/>
      <c r="F53" s="15"/>
    </row>
    <row r="54" spans="2:6" x14ac:dyDescent="0.25">
      <c r="B54" s="10"/>
      <c r="C54" s="12"/>
      <c r="D54" s="13">
        <v>17.786283696921899</v>
      </c>
      <c r="E54" s="12"/>
      <c r="F54" s="15"/>
    </row>
    <row r="55" spans="2:6" x14ac:dyDescent="0.25">
      <c r="B55" s="10"/>
      <c r="C55" s="12"/>
      <c r="D55" s="13">
        <v>17.735257783604499</v>
      </c>
      <c r="E55" s="12"/>
      <c r="F55" s="15"/>
    </row>
    <row r="56" spans="2:6" x14ac:dyDescent="0.25">
      <c r="B56" s="10"/>
      <c r="C56" s="12" t="s">
        <v>34</v>
      </c>
      <c r="D56" s="13">
        <v>17.301206733499001</v>
      </c>
      <c r="E56" s="13">
        <f>AVERAGE(D56:D59)</f>
        <v>17.167986877777025</v>
      </c>
      <c r="F56" s="14">
        <f>POWER(2,-E56)*10000000000</f>
        <v>67908.006980171936</v>
      </c>
    </row>
    <row r="57" spans="2:6" x14ac:dyDescent="0.25">
      <c r="B57" s="10"/>
      <c r="C57" s="12"/>
      <c r="D57" s="13">
        <v>17.256128198231401</v>
      </c>
      <c r="E57" s="12"/>
      <c r="F57" s="15"/>
    </row>
    <row r="58" spans="2:6" x14ac:dyDescent="0.25">
      <c r="B58" s="10"/>
      <c r="C58" s="12"/>
      <c r="D58" s="13">
        <v>17.019870239939198</v>
      </c>
      <c r="E58" s="12"/>
      <c r="F58" s="15"/>
    </row>
    <row r="59" spans="2:6" x14ac:dyDescent="0.25">
      <c r="B59" s="17"/>
      <c r="C59" s="18"/>
      <c r="D59" s="29">
        <v>17.094742339438501</v>
      </c>
      <c r="E59" s="18"/>
      <c r="F59" s="19"/>
    </row>
    <row r="60" spans="2:6" x14ac:dyDescent="0.25">
      <c r="D60" s="3"/>
    </row>
    <row r="61" spans="2:6" x14ac:dyDescent="0.25">
      <c r="D61" s="3"/>
    </row>
    <row r="62" spans="2:6" x14ac:dyDescent="0.25">
      <c r="D62" s="3"/>
    </row>
    <row r="63" spans="2:6" x14ac:dyDescent="0.25">
      <c r="D63" s="3"/>
    </row>
    <row r="64" spans="2:6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3"/>
  <sheetViews>
    <sheetView workbookViewId="0"/>
  </sheetViews>
  <sheetFormatPr baseColWidth="10" defaultRowHeight="15.75" x14ac:dyDescent="0.25"/>
  <cols>
    <col min="1" max="1" width="8.125" style="4" customWidth="1"/>
    <col min="2" max="2" width="8.625" style="4" customWidth="1"/>
    <col min="3" max="3" width="15.625" style="4" bestFit="1" customWidth="1"/>
    <col min="4" max="4" width="12.125" style="4" bestFit="1" customWidth="1"/>
    <col min="5" max="5" width="10.375" style="4" bestFit="1" customWidth="1"/>
    <col min="6" max="6" width="15" style="4" bestFit="1" customWidth="1"/>
    <col min="7" max="7" width="11" style="4"/>
    <col min="8" max="8" width="21.875" style="4" bestFit="1" customWidth="1"/>
    <col min="9" max="9" width="8.625" style="4" bestFit="1" customWidth="1"/>
    <col min="10" max="14" width="7.5" style="4" bestFit="1" customWidth="1"/>
    <col min="15" max="15" width="7.625" style="4" bestFit="1" customWidth="1"/>
    <col min="16" max="16384" width="11" style="4"/>
  </cols>
  <sheetData>
    <row r="2" spans="2:15" x14ac:dyDescent="0.25">
      <c r="B2" s="25" t="s">
        <v>48</v>
      </c>
      <c r="H2" s="25" t="s">
        <v>48</v>
      </c>
    </row>
    <row r="3" spans="2:15" x14ac:dyDescent="0.25">
      <c r="B3" s="23"/>
      <c r="C3" s="42" t="s">
        <v>4</v>
      </c>
      <c r="D3" s="42" t="s">
        <v>13</v>
      </c>
      <c r="E3" s="42" t="s">
        <v>0</v>
      </c>
      <c r="F3" s="43" t="s">
        <v>1</v>
      </c>
      <c r="H3" s="65" t="s">
        <v>6</v>
      </c>
      <c r="I3" s="65" t="s">
        <v>7</v>
      </c>
      <c r="J3" s="65" t="s">
        <v>3</v>
      </c>
      <c r="K3" s="65" t="s">
        <v>8</v>
      </c>
      <c r="L3" s="65" t="s">
        <v>9</v>
      </c>
      <c r="M3" s="65" t="s">
        <v>10</v>
      </c>
      <c r="N3" s="65" t="s">
        <v>11</v>
      </c>
      <c r="O3" s="65" t="s">
        <v>12</v>
      </c>
    </row>
    <row r="4" spans="2:15" x14ac:dyDescent="0.25">
      <c r="B4" s="23" t="s">
        <v>2</v>
      </c>
      <c r="C4" s="20" t="s">
        <v>34</v>
      </c>
      <c r="D4" s="42">
        <v>18.0489867761667</v>
      </c>
      <c r="E4" s="54">
        <f>AVERAGE(D4:D7)</f>
        <v>18.067405652593123</v>
      </c>
      <c r="F4" s="55">
        <f>POWER(2,-E4)*10000000000</f>
        <v>36405.663850641664</v>
      </c>
      <c r="H4" s="6" t="s">
        <v>36</v>
      </c>
      <c r="I4" s="56">
        <f>F4/F4</f>
        <v>1</v>
      </c>
      <c r="J4" s="57">
        <f>F12/$F$4</f>
        <v>2.3825663548569802E-3</v>
      </c>
      <c r="K4" s="57">
        <f>F20/$F$4</f>
        <v>1.1309060619578443E-3</v>
      </c>
      <c r="L4" s="57">
        <f>F28/$F$4</f>
        <v>1.5204744866358991E-2</v>
      </c>
      <c r="M4" s="57">
        <f>F36/$F$4</f>
        <v>3.9497309933113983E-2</v>
      </c>
      <c r="N4" s="57">
        <f>F44/$F$4</f>
        <v>1.4181484626230787E-2</v>
      </c>
      <c r="O4" s="57">
        <f>F52/$F$4</f>
        <v>2.0588219340700181E-3</v>
      </c>
    </row>
    <row r="5" spans="2:15" x14ac:dyDescent="0.25">
      <c r="B5" s="16"/>
      <c r="C5" s="41"/>
      <c r="D5" s="41">
        <v>18.0980341004413</v>
      </c>
      <c r="E5" s="41"/>
      <c r="F5" s="58"/>
      <c r="H5" s="6" t="s">
        <v>35</v>
      </c>
      <c r="I5" s="56">
        <f>F8/F8</f>
        <v>1</v>
      </c>
      <c r="J5" s="57">
        <f>F16/$F$8</f>
        <v>2.6952141485343936E-3</v>
      </c>
      <c r="K5" s="57">
        <f>F24/$F$8</f>
        <v>3.3321065859015693E-4</v>
      </c>
      <c r="L5" s="57">
        <f>F32/$F$8</f>
        <v>7.195787534717956E-3</v>
      </c>
      <c r="M5" s="57">
        <f>F40/$F$8</f>
        <v>1.9098452807054214E-2</v>
      </c>
      <c r="N5" s="57">
        <f>F48/$F$8</f>
        <v>5.4153292781929964E-3</v>
      </c>
      <c r="O5" s="57">
        <f>F56/$F$8</f>
        <v>3.4347357403040335E-4</v>
      </c>
    </row>
    <row r="6" spans="2:15" x14ac:dyDescent="0.25">
      <c r="B6" s="16"/>
      <c r="C6" s="41"/>
      <c r="D6" s="41">
        <v>18.087923527228</v>
      </c>
      <c r="E6" s="41"/>
      <c r="F6" s="58"/>
      <c r="H6" s="64" t="s">
        <v>37</v>
      </c>
      <c r="I6" s="65"/>
      <c r="J6" s="65">
        <f>J5/J4</f>
        <v>1.1312231212532928</v>
      </c>
      <c r="K6" s="65">
        <f>-K4/K5</f>
        <v>-3.3939672480550458</v>
      </c>
      <c r="L6" s="65">
        <f t="shared" ref="L6:O6" si="0">-L4/L5</f>
        <v>-2.1130063655992801</v>
      </c>
      <c r="M6" s="65">
        <f t="shared" si="0"/>
        <v>-2.0680895113412139</v>
      </c>
      <c r="N6" s="65">
        <f t="shared" si="0"/>
        <v>-2.6187668187303483</v>
      </c>
      <c r="O6" s="65">
        <f t="shared" si="0"/>
        <v>-5.9941203333674133</v>
      </c>
    </row>
    <row r="7" spans="2:15" x14ac:dyDescent="0.25">
      <c r="B7" s="16"/>
      <c r="C7" s="41"/>
      <c r="D7" s="41">
        <v>18.034678206536501</v>
      </c>
      <c r="E7" s="41"/>
      <c r="F7" s="58"/>
      <c r="H7" s="2"/>
      <c r="J7" s="59"/>
      <c r="K7" s="59"/>
      <c r="L7" s="59"/>
      <c r="M7" s="59"/>
      <c r="N7" s="59"/>
      <c r="O7" s="59"/>
    </row>
    <row r="8" spans="2:15" x14ac:dyDescent="0.25">
      <c r="B8" s="16"/>
      <c r="C8" s="11" t="s">
        <v>35</v>
      </c>
      <c r="D8" s="41">
        <v>18.924944998492101</v>
      </c>
      <c r="E8" s="60">
        <f>AVERAGE(D8:D11)</f>
        <v>18.879884347974603</v>
      </c>
      <c r="F8" s="61">
        <f>POWER(2,-E8)*10000000000</f>
        <v>20729.484231872604</v>
      </c>
      <c r="H8" s="2"/>
    </row>
    <row r="9" spans="2:15" x14ac:dyDescent="0.25">
      <c r="B9" s="16"/>
      <c r="C9" s="41"/>
      <c r="D9" s="41">
        <v>18.720465640658102</v>
      </c>
      <c r="E9" s="41"/>
      <c r="F9" s="58"/>
    </row>
    <row r="10" spans="2:15" x14ac:dyDescent="0.25">
      <c r="B10" s="16"/>
      <c r="C10" s="41"/>
      <c r="D10" s="41">
        <v>19.196903741411699</v>
      </c>
      <c r="E10" s="41"/>
      <c r="F10" s="58"/>
      <c r="H10" s="2"/>
      <c r="I10" s="62"/>
      <c r="J10" s="62"/>
      <c r="K10" s="62"/>
      <c r="L10" s="62"/>
      <c r="M10" s="62"/>
      <c r="N10" s="62"/>
      <c r="O10" s="62"/>
    </row>
    <row r="11" spans="2:15" x14ac:dyDescent="0.25">
      <c r="B11" s="46"/>
      <c r="C11" s="47"/>
      <c r="D11" s="47">
        <v>18.677223011336501</v>
      </c>
      <c r="E11" s="47"/>
      <c r="F11" s="63"/>
    </row>
    <row r="12" spans="2:15" x14ac:dyDescent="0.25">
      <c r="B12" s="23" t="s">
        <v>3</v>
      </c>
      <c r="C12" s="20" t="s">
        <v>34</v>
      </c>
      <c r="D12" s="42">
        <v>26.9254908271677</v>
      </c>
      <c r="E12" s="54">
        <f>AVERAGE(D12:D15)</f>
        <v>26.780673543271075</v>
      </c>
      <c r="F12" s="55">
        <f>POWER(2,-E12)*10000000000</f>
        <v>86.738909816771837</v>
      </c>
    </row>
    <row r="13" spans="2:15" x14ac:dyDescent="0.25">
      <c r="B13" s="16"/>
      <c r="C13" s="41"/>
      <c r="D13" s="41">
        <v>26.658791073388802</v>
      </c>
      <c r="E13" s="41"/>
      <c r="F13" s="58"/>
    </row>
    <row r="14" spans="2:15" x14ac:dyDescent="0.25">
      <c r="B14" s="16"/>
      <c r="C14" s="41"/>
      <c r="D14" s="41">
        <v>26.808748406511501</v>
      </c>
      <c r="E14" s="41"/>
      <c r="F14" s="58"/>
    </row>
    <row r="15" spans="2:15" x14ac:dyDescent="0.25">
      <c r="B15" s="16"/>
      <c r="C15" s="41"/>
      <c r="D15" s="41">
        <v>26.729663866016299</v>
      </c>
      <c r="E15" s="41"/>
      <c r="F15" s="58"/>
    </row>
    <row r="16" spans="2:15" x14ac:dyDescent="0.25">
      <c r="B16" s="16"/>
      <c r="C16" s="11" t="s">
        <v>35</v>
      </c>
      <c r="D16" s="41">
        <v>27.333513003353499</v>
      </c>
      <c r="E16" s="60">
        <f>AVERAGE(D16:D19)</f>
        <v>27.415268725612751</v>
      </c>
      <c r="F16" s="61">
        <f>POWER(2,-E16)*10000000000</f>
        <v>55.870399193563657</v>
      </c>
    </row>
    <row r="17" spans="2:6" x14ac:dyDescent="0.25">
      <c r="B17" s="16"/>
      <c r="C17" s="41"/>
      <c r="D17" s="41">
        <v>27.231758677003</v>
      </c>
      <c r="E17" s="41"/>
      <c r="F17" s="58"/>
    </row>
    <row r="18" spans="2:6" x14ac:dyDescent="0.25">
      <c r="B18" s="16"/>
      <c r="C18" s="41"/>
      <c r="D18" s="41">
        <v>27.353569524838299</v>
      </c>
      <c r="E18" s="41"/>
      <c r="F18" s="58"/>
    </row>
    <row r="19" spans="2:6" x14ac:dyDescent="0.25">
      <c r="B19" s="46"/>
      <c r="C19" s="47"/>
      <c r="D19" s="47">
        <v>27.7422336972562</v>
      </c>
      <c r="E19" s="47"/>
      <c r="F19" s="63"/>
    </row>
    <row r="20" spans="2:6" x14ac:dyDescent="0.25">
      <c r="B20" s="23" t="s">
        <v>8</v>
      </c>
      <c r="C20" s="20" t="s">
        <v>34</v>
      </c>
      <c r="D20" s="42">
        <v>27.896725985308699</v>
      </c>
      <c r="E20" s="54">
        <f>AVERAGE(D20:D23)</f>
        <v>27.855710839559677</v>
      </c>
      <c r="F20" s="55">
        <f>POWER(2,-E20)*10000000000</f>
        <v>41.171385938290214</v>
      </c>
    </row>
    <row r="21" spans="2:6" x14ac:dyDescent="0.25">
      <c r="B21" s="16"/>
      <c r="C21" s="41"/>
      <c r="D21" s="41">
        <v>27.761943985074801</v>
      </c>
      <c r="E21" s="41"/>
      <c r="F21" s="58"/>
    </row>
    <row r="22" spans="2:6" x14ac:dyDescent="0.25">
      <c r="B22" s="16"/>
      <c r="C22" s="41"/>
      <c r="D22" s="41">
        <v>27.840808114118399</v>
      </c>
      <c r="E22" s="41"/>
      <c r="F22" s="58"/>
    </row>
    <row r="23" spans="2:6" x14ac:dyDescent="0.25">
      <c r="B23" s="16"/>
      <c r="C23" s="41"/>
      <c r="D23" s="41">
        <v>27.923365273736799</v>
      </c>
      <c r="E23" s="41"/>
      <c r="F23" s="58"/>
    </row>
    <row r="24" spans="2:6" x14ac:dyDescent="0.25">
      <c r="B24" s="16"/>
      <c r="C24" s="11" t="s">
        <v>35</v>
      </c>
      <c r="D24" s="41">
        <v>30.437075222969401</v>
      </c>
      <c r="E24" s="60">
        <f>AVERAGE(D24:D27)</f>
        <v>30.431162177813324</v>
      </c>
      <c r="F24" s="61">
        <f>POWER(2,-E24)*10000000000</f>
        <v>6.9072850931365437</v>
      </c>
    </row>
    <row r="25" spans="2:6" x14ac:dyDescent="0.25">
      <c r="B25" s="16"/>
      <c r="C25" s="41"/>
      <c r="D25" s="41">
        <v>30.449488444344301</v>
      </c>
      <c r="E25" s="41"/>
      <c r="F25" s="58"/>
    </row>
    <row r="26" spans="2:6" x14ac:dyDescent="0.25">
      <c r="B26" s="16"/>
      <c r="C26" s="41"/>
      <c r="D26" s="41">
        <v>30.4145235501916</v>
      </c>
      <c r="E26" s="41"/>
      <c r="F26" s="58"/>
    </row>
    <row r="27" spans="2:6" x14ac:dyDescent="0.25">
      <c r="B27" s="46"/>
      <c r="C27" s="47"/>
      <c r="D27" s="47">
        <v>30.423561493748</v>
      </c>
      <c r="E27" s="47"/>
      <c r="F27" s="63"/>
    </row>
    <row r="28" spans="2:6" x14ac:dyDescent="0.25">
      <c r="B28" s="23" t="s">
        <v>9</v>
      </c>
      <c r="C28" s="20" t="s">
        <v>34</v>
      </c>
      <c r="D28" s="42">
        <v>24.106643704155999</v>
      </c>
      <c r="E28" s="54">
        <f>AVERAGE(D28:D31)</f>
        <v>24.10674023403115</v>
      </c>
      <c r="F28" s="55">
        <f>POWER(2,-E28)*10000000000</f>
        <v>553.53883053943491</v>
      </c>
    </row>
    <row r="29" spans="2:6" x14ac:dyDescent="0.25">
      <c r="B29" s="16"/>
      <c r="C29" s="41"/>
      <c r="D29" s="41">
        <v>24.156438770081301</v>
      </c>
      <c r="E29" s="41"/>
      <c r="F29" s="58"/>
    </row>
    <row r="30" spans="2:6" x14ac:dyDescent="0.25">
      <c r="B30" s="16"/>
      <c r="C30" s="41"/>
      <c r="D30" s="41">
        <v>24.078147730089</v>
      </c>
      <c r="E30" s="41"/>
      <c r="F30" s="58"/>
    </row>
    <row r="31" spans="2:6" x14ac:dyDescent="0.25">
      <c r="B31" s="16"/>
      <c r="C31" s="41"/>
      <c r="D31" s="41">
        <v>24.0857307317983</v>
      </c>
      <c r="E31" s="41"/>
      <c r="F31" s="58"/>
    </row>
    <row r="32" spans="2:6" x14ac:dyDescent="0.25">
      <c r="B32" s="16"/>
      <c r="C32" s="11" t="s">
        <v>35</v>
      </c>
      <c r="D32" s="41">
        <v>26.0891516592798</v>
      </c>
      <c r="E32" s="60">
        <f>AVERAGE(D32:D35)</f>
        <v>25.998516042925274</v>
      </c>
      <c r="F32" s="61">
        <f>POWER(2,-E32)*10000000000</f>
        <v>149.16496423684131</v>
      </c>
    </row>
    <row r="33" spans="2:6" x14ac:dyDescent="0.25">
      <c r="B33" s="16"/>
      <c r="C33" s="41"/>
      <c r="D33" s="41">
        <v>26.039068235303201</v>
      </c>
      <c r="E33" s="41"/>
      <c r="F33" s="58"/>
    </row>
    <row r="34" spans="2:6" x14ac:dyDescent="0.25">
      <c r="B34" s="16"/>
      <c r="C34" s="41"/>
      <c r="D34" s="41">
        <v>25.8329891270525</v>
      </c>
      <c r="E34" s="41"/>
      <c r="F34" s="58"/>
    </row>
    <row r="35" spans="2:6" x14ac:dyDescent="0.25">
      <c r="B35" s="46"/>
      <c r="C35" s="47"/>
      <c r="D35" s="47">
        <v>26.0328551500656</v>
      </c>
      <c r="E35" s="47"/>
      <c r="F35" s="63"/>
    </row>
    <row r="36" spans="2:6" x14ac:dyDescent="0.25">
      <c r="B36" s="23" t="s">
        <v>10</v>
      </c>
      <c r="C36" s="20" t="s">
        <v>34</v>
      </c>
      <c r="D36" s="42">
        <v>22.487513655018901</v>
      </c>
      <c r="E36" s="54">
        <f>AVERAGE(D36:D39)</f>
        <v>22.729507444225298</v>
      </c>
      <c r="F36" s="55">
        <f>POWER(2,-E36)*10000000000</f>
        <v>1437.9257884295578</v>
      </c>
    </row>
    <row r="37" spans="2:6" x14ac:dyDescent="0.25">
      <c r="B37" s="16"/>
      <c r="C37" s="41"/>
      <c r="D37" s="41">
        <v>22.9065437867315</v>
      </c>
      <c r="E37" s="41"/>
      <c r="F37" s="58"/>
    </row>
    <row r="38" spans="2:6" x14ac:dyDescent="0.25">
      <c r="B38" s="16"/>
      <c r="C38" s="41"/>
      <c r="D38" s="41">
        <v>22.6058235057967</v>
      </c>
      <c r="E38" s="41"/>
      <c r="F38" s="58"/>
    </row>
    <row r="39" spans="2:6" x14ac:dyDescent="0.25">
      <c r="B39" s="16"/>
      <c r="C39" s="41"/>
      <c r="D39" s="41">
        <v>22.918148829354099</v>
      </c>
      <c r="E39" s="41"/>
      <c r="F39" s="58"/>
    </row>
    <row r="40" spans="2:6" x14ac:dyDescent="0.25">
      <c r="B40" s="16"/>
      <c r="C40" s="11" t="s">
        <v>35</v>
      </c>
      <c r="D40" s="41">
        <v>23.3882790021785</v>
      </c>
      <c r="E40" s="60">
        <f>AVERAGE(D40:D43)</f>
        <v>24.590284769540748</v>
      </c>
      <c r="F40" s="61">
        <f>POWER(2,-E40)*10000000000</f>
        <v>395.9010763169934</v>
      </c>
    </row>
    <row r="41" spans="2:6" x14ac:dyDescent="0.25">
      <c r="B41" s="16"/>
      <c r="C41" s="41"/>
      <c r="D41" s="41">
        <v>26.5002595556576</v>
      </c>
      <c r="E41" s="41"/>
      <c r="F41" s="58"/>
    </row>
    <row r="42" spans="2:6" x14ac:dyDescent="0.25">
      <c r="B42" s="16"/>
      <c r="C42" s="41"/>
      <c r="D42" s="41">
        <v>24.949802829921701</v>
      </c>
      <c r="E42" s="41"/>
      <c r="F42" s="58"/>
    </row>
    <row r="43" spans="2:6" x14ac:dyDescent="0.25">
      <c r="B43" s="46"/>
      <c r="C43" s="47"/>
      <c r="D43" s="47">
        <v>23.522797690405199</v>
      </c>
      <c r="E43" s="47"/>
      <c r="F43" s="63"/>
    </row>
    <row r="44" spans="2:6" x14ac:dyDescent="0.25">
      <c r="B44" s="23" t="s">
        <v>11</v>
      </c>
      <c r="C44" s="20" t="s">
        <v>34</v>
      </c>
      <c r="D44" s="42">
        <v>23.923307793369499</v>
      </c>
      <c r="E44" s="54">
        <f>AVERAGE(D44:D47)</f>
        <v>24.207253269537702</v>
      </c>
      <c r="F44" s="55">
        <f>POWER(2,-E44)*10000000000</f>
        <v>516.28636220560065</v>
      </c>
    </row>
    <row r="45" spans="2:6" x14ac:dyDescent="0.25">
      <c r="B45" s="16"/>
      <c r="C45" s="41"/>
      <c r="D45" s="41">
        <v>23.964355900820099</v>
      </c>
      <c r="E45" s="41"/>
      <c r="F45" s="58"/>
    </row>
    <row r="46" spans="2:6" x14ac:dyDescent="0.25">
      <c r="B46" s="16"/>
      <c r="C46" s="41"/>
      <c r="D46" s="41">
        <v>23.841851304859301</v>
      </c>
      <c r="E46" s="41"/>
      <c r="F46" s="58"/>
    </row>
    <row r="47" spans="2:6" x14ac:dyDescent="0.25">
      <c r="B47" s="16"/>
      <c r="C47" s="41"/>
      <c r="D47" s="41">
        <v>25.099498079101899</v>
      </c>
      <c r="E47" s="41"/>
      <c r="F47" s="58"/>
    </row>
    <row r="48" spans="2:6" x14ac:dyDescent="0.25">
      <c r="B48" s="16"/>
      <c r="C48" s="11" t="s">
        <v>35</v>
      </c>
      <c r="D48" s="41">
        <v>26.4821869736015</v>
      </c>
      <c r="E48" s="60">
        <f>AVERAGE(D48:D51)</f>
        <v>26.4086195693048</v>
      </c>
      <c r="F48" s="61">
        <f>POWER(2,-E48)*10000000000</f>
        <v>112.25698288269977</v>
      </c>
    </row>
    <row r="49" spans="2:6" x14ac:dyDescent="0.25">
      <c r="B49" s="16"/>
      <c r="C49" s="41"/>
      <c r="D49" s="41">
        <v>26.4480897276222</v>
      </c>
      <c r="E49" s="41"/>
      <c r="F49" s="58"/>
    </row>
    <row r="50" spans="2:6" x14ac:dyDescent="0.25">
      <c r="B50" s="16"/>
      <c r="C50" s="41"/>
      <c r="D50" s="41">
        <v>26.441371368766699</v>
      </c>
      <c r="E50" s="41"/>
      <c r="F50" s="58"/>
    </row>
    <row r="51" spans="2:6" x14ac:dyDescent="0.25">
      <c r="B51" s="46"/>
      <c r="C51" s="47"/>
      <c r="D51" s="47">
        <v>26.262830207228799</v>
      </c>
      <c r="E51" s="47"/>
      <c r="F51" s="63"/>
    </row>
    <row r="52" spans="2:6" x14ac:dyDescent="0.25">
      <c r="B52" s="23" t="s">
        <v>12</v>
      </c>
      <c r="C52" s="20" t="s">
        <v>34</v>
      </c>
      <c r="D52" s="42">
        <v>27.075350380960298</v>
      </c>
      <c r="E52" s="54">
        <f>AVERAGE(D52:D55)</f>
        <v>26.99137087947695</v>
      </c>
      <c r="F52" s="55">
        <f>POWER(2,-E52)*10000000000</f>
        <v>74.952779260081016</v>
      </c>
    </row>
    <row r="53" spans="2:6" x14ac:dyDescent="0.25">
      <c r="B53" s="16"/>
      <c r="C53" s="41"/>
      <c r="D53" s="41">
        <v>26.734402121506498</v>
      </c>
      <c r="E53" s="41"/>
      <c r="F53" s="58"/>
    </row>
    <row r="54" spans="2:6" x14ac:dyDescent="0.25">
      <c r="B54" s="16"/>
      <c r="C54" s="41"/>
      <c r="D54" s="41">
        <v>27.122389694974402</v>
      </c>
      <c r="E54" s="41"/>
      <c r="F54" s="58"/>
    </row>
    <row r="55" spans="2:6" x14ac:dyDescent="0.25">
      <c r="B55" s="16"/>
      <c r="C55" s="41"/>
      <c r="D55" s="41">
        <v>27.033341320466601</v>
      </c>
      <c r="E55" s="41"/>
      <c r="F55" s="58"/>
    </row>
    <row r="56" spans="2:6" x14ac:dyDescent="0.25">
      <c r="B56" s="16"/>
      <c r="C56" s="11" t="s">
        <v>35</v>
      </c>
      <c r="D56" s="41">
        <v>29.5565099642549</v>
      </c>
      <c r="E56" s="60">
        <f>AVERAGE(D56:D59)</f>
        <v>30.38739762144095</v>
      </c>
      <c r="F56" s="61">
        <f>POWER(2,-E56)*10000000000</f>
        <v>7.1200300369281742</v>
      </c>
    </row>
    <row r="57" spans="2:6" x14ac:dyDescent="0.25">
      <c r="B57" s="16"/>
      <c r="C57" s="41"/>
      <c r="D57" s="41">
        <v>31.8264422934128</v>
      </c>
      <c r="E57" s="41"/>
      <c r="F57" s="58"/>
    </row>
    <row r="58" spans="2:6" x14ac:dyDescent="0.25">
      <c r="B58" s="16"/>
      <c r="C58" s="41"/>
      <c r="D58" s="41">
        <v>30.786440194117201</v>
      </c>
      <c r="E58" s="41"/>
      <c r="F58" s="58"/>
    </row>
    <row r="59" spans="2:6" x14ac:dyDescent="0.25">
      <c r="B59" s="46"/>
      <c r="C59" s="47"/>
      <c r="D59" s="47">
        <v>29.3801980339789</v>
      </c>
      <c r="E59" s="47"/>
      <c r="F59" s="63"/>
    </row>
    <row r="60" spans="2:6" x14ac:dyDescent="0.25">
      <c r="D60" s="4" t="s">
        <v>14</v>
      </c>
    </row>
    <row r="61" spans="2:6" x14ac:dyDescent="0.25">
      <c r="D61" s="4" t="s">
        <v>14</v>
      </c>
    </row>
    <row r="62" spans="2:6" x14ac:dyDescent="0.25">
      <c r="D62" s="4" t="s">
        <v>14</v>
      </c>
    </row>
    <row r="63" spans="2:6" x14ac:dyDescent="0.25">
      <c r="D63" s="4" t="s">
        <v>14</v>
      </c>
    </row>
  </sheetData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5"/>
  <sheetViews>
    <sheetView workbookViewId="0"/>
  </sheetViews>
  <sheetFormatPr baseColWidth="10" defaultRowHeight="15.75" x14ac:dyDescent="0.25"/>
  <cols>
    <col min="1" max="1" width="6.625" style="4" customWidth="1"/>
    <col min="2" max="2" width="15.125" style="4" bestFit="1" customWidth="1"/>
    <col min="3" max="5" width="12.125" style="4" bestFit="1" customWidth="1"/>
    <col min="6" max="6" width="12.625" style="4" customWidth="1"/>
    <col min="7" max="7" width="10.375" style="4" bestFit="1" customWidth="1"/>
    <col min="8" max="11" width="12.125" style="4" bestFit="1" customWidth="1"/>
    <col min="12" max="12" width="10.375" style="4" bestFit="1" customWidth="1"/>
    <col min="13" max="13" width="8.375" style="4" customWidth="1"/>
    <col min="14" max="14" width="6.875" style="4" bestFit="1" customWidth="1"/>
    <col min="15" max="15" width="41.75" style="4" bestFit="1" customWidth="1"/>
    <col min="16" max="16" width="13.5" style="4" bestFit="1" customWidth="1"/>
    <col min="17" max="17" width="31.5" style="4" bestFit="1" customWidth="1"/>
    <col min="18" max="18" width="29" style="4" bestFit="1" customWidth="1"/>
    <col min="19" max="19" width="25.375" style="4" bestFit="1" customWidth="1"/>
    <col min="20" max="16384" width="11" style="4"/>
  </cols>
  <sheetData>
    <row r="2" spans="1:16" x14ac:dyDescent="0.25">
      <c r="B2" s="25" t="s">
        <v>46</v>
      </c>
    </row>
    <row r="3" spans="1:16" x14ac:dyDescent="0.25">
      <c r="A3" s="41"/>
      <c r="B3" s="23"/>
      <c r="C3" s="42" t="s">
        <v>5</v>
      </c>
      <c r="D3" s="42" t="s">
        <v>5</v>
      </c>
      <c r="E3" s="42" t="s">
        <v>5</v>
      </c>
      <c r="F3" s="42" t="s">
        <v>5</v>
      </c>
      <c r="G3" s="30" t="s">
        <v>0</v>
      </c>
      <c r="H3" s="42" t="s">
        <v>5</v>
      </c>
      <c r="I3" s="42" t="s">
        <v>5</v>
      </c>
      <c r="J3" s="42" t="s">
        <v>5</v>
      </c>
      <c r="K3" s="42" t="s">
        <v>5</v>
      </c>
      <c r="L3" s="30" t="s">
        <v>0</v>
      </c>
      <c r="M3" s="42" t="s">
        <v>1</v>
      </c>
      <c r="N3" s="42"/>
      <c r="O3" s="42"/>
      <c r="P3" s="43"/>
    </row>
    <row r="4" spans="1:16" x14ac:dyDescent="0.25">
      <c r="A4" s="41"/>
      <c r="B4" s="44"/>
      <c r="C4" s="45" t="s">
        <v>2</v>
      </c>
      <c r="D4" s="45" t="s">
        <v>2</v>
      </c>
      <c r="E4" s="45" t="s">
        <v>2</v>
      </c>
      <c r="F4" s="45" t="s">
        <v>2</v>
      </c>
      <c r="G4" s="31" t="s">
        <v>2</v>
      </c>
      <c r="H4" s="45" t="s">
        <v>3</v>
      </c>
      <c r="I4" s="45" t="s">
        <v>3</v>
      </c>
      <c r="J4" s="45" t="s">
        <v>3</v>
      </c>
      <c r="K4" s="45" t="s">
        <v>3</v>
      </c>
      <c r="L4" s="31" t="s">
        <v>3</v>
      </c>
      <c r="M4" s="45" t="s">
        <v>2</v>
      </c>
      <c r="N4" s="45" t="s">
        <v>3</v>
      </c>
      <c r="O4" s="35" t="s">
        <v>16</v>
      </c>
      <c r="P4" s="36" t="s">
        <v>15</v>
      </c>
    </row>
    <row r="5" spans="1:16" x14ac:dyDescent="0.25">
      <c r="A5" s="41"/>
      <c r="B5" s="70" t="s">
        <v>38</v>
      </c>
      <c r="C5" s="41">
        <v>25.541747470000001</v>
      </c>
      <c r="D5" s="41">
        <v>25.278754840000001</v>
      </c>
      <c r="E5" s="41">
        <v>25.187031189999999</v>
      </c>
      <c r="F5" s="41">
        <v>25.158794409999999</v>
      </c>
      <c r="G5" s="32">
        <f>AVERAGE(C5:F5)</f>
        <v>25.291581977499998</v>
      </c>
      <c r="H5" s="41">
        <v>40.308017939999999</v>
      </c>
      <c r="I5" s="41">
        <v>41.28807836</v>
      </c>
      <c r="J5" s="41">
        <v>39.02721348</v>
      </c>
      <c r="K5" s="41">
        <v>40.17332081</v>
      </c>
      <c r="L5" s="32">
        <f>AVERAGE(H5:K5)</f>
        <v>40.199157647500002</v>
      </c>
      <c r="M5" s="48">
        <f>POWER(2,-G5)*10000000000</f>
        <v>243.48666820743256</v>
      </c>
      <c r="N5" s="49">
        <f>POWER(2,-L5)*10000000000</f>
        <v>7.9222354887008972E-3</v>
      </c>
      <c r="O5" s="50">
        <f>(N5/M5)/(N5/M5)</f>
        <v>1</v>
      </c>
      <c r="P5" s="37">
        <f>O5/O6</f>
        <v>1.0820883206189271</v>
      </c>
    </row>
    <row r="6" spans="1:16" x14ac:dyDescent="0.25">
      <c r="A6" s="41"/>
      <c r="B6" s="70" t="s">
        <v>39</v>
      </c>
      <c r="C6" s="41">
        <v>17.729134800000001</v>
      </c>
      <c r="D6" s="41">
        <v>17.64081973</v>
      </c>
      <c r="E6" s="41">
        <v>17.67335456</v>
      </c>
      <c r="F6" s="41">
        <v>17.73375592</v>
      </c>
      <c r="G6" s="32">
        <f t="shared" ref="G6:G12" si="0">AVERAGE(C6:F6)</f>
        <v>17.6942662525</v>
      </c>
      <c r="H6" s="41">
        <v>32.624795730000002</v>
      </c>
      <c r="I6" s="41">
        <v>32.741796110000003</v>
      </c>
      <c r="J6" s="41">
        <v>32.560223120000003</v>
      </c>
      <c r="K6" s="41">
        <v>32.93582576</v>
      </c>
      <c r="L6" s="32">
        <f t="shared" ref="L6:L12" si="1">AVERAGE(H6:K6)</f>
        <v>32.71566018</v>
      </c>
      <c r="M6" s="48">
        <f>POWER(2,-G6)*10000000000</f>
        <v>47151.455867438453</v>
      </c>
      <c r="N6" s="49">
        <f>POWER(2,-L6)*10000000000</f>
        <v>1.4177673081453557</v>
      </c>
      <c r="O6" s="50">
        <f>(N6/M6)/(N$5/M$5)</f>
        <v>0.92413898287713281</v>
      </c>
      <c r="P6" s="37"/>
    </row>
    <row r="7" spans="1:16" x14ac:dyDescent="0.25">
      <c r="A7" s="41"/>
      <c r="B7" s="70" t="s">
        <v>40</v>
      </c>
      <c r="C7" s="41">
        <v>19.561388560000001</v>
      </c>
      <c r="D7" s="41">
        <v>19.194638690000001</v>
      </c>
      <c r="E7" s="41">
        <v>19.427746160000002</v>
      </c>
      <c r="F7" s="41">
        <v>19.50381428</v>
      </c>
      <c r="G7" s="32">
        <f t="shared" si="0"/>
        <v>19.4218969225</v>
      </c>
      <c r="H7" s="41">
        <v>27.459122300000001</v>
      </c>
      <c r="I7" s="41">
        <v>27.300096060000001</v>
      </c>
      <c r="J7" s="41">
        <v>27.401998750000001</v>
      </c>
      <c r="K7" s="41">
        <v>27.541625589999999</v>
      </c>
      <c r="L7" s="32">
        <f t="shared" si="1"/>
        <v>27.425710675000001</v>
      </c>
      <c r="M7" s="48">
        <f>POWER(2,-G7)*10000000000</f>
        <v>14237.261228139643</v>
      </c>
      <c r="N7" s="49">
        <f>POWER(2,-L7)*10000000000</f>
        <v>55.467479869006965</v>
      </c>
      <c r="O7" s="50">
        <f>(N7/M7)/(N$5/M$5)</f>
        <v>119.7400458454663</v>
      </c>
      <c r="P7" s="37">
        <f>O7/O8</f>
        <v>1.2609114713155816</v>
      </c>
    </row>
    <row r="8" spans="1:16" x14ac:dyDescent="0.25">
      <c r="A8" s="41"/>
      <c r="B8" s="70" t="s">
        <v>41</v>
      </c>
      <c r="C8" s="41">
        <v>18.561253090000001</v>
      </c>
      <c r="D8" s="41">
        <v>18.3116962</v>
      </c>
      <c r="E8" s="41">
        <v>18.519119320000001</v>
      </c>
      <c r="F8" s="41">
        <v>18.481772459999998</v>
      </c>
      <c r="G8" s="32">
        <f t="shared" si="0"/>
        <v>18.468460267499999</v>
      </c>
      <c r="H8" s="41">
        <v>26.623396400000001</v>
      </c>
      <c r="I8" s="41">
        <v>26.839746890000001</v>
      </c>
      <c r="J8" s="41">
        <v>26.82791624</v>
      </c>
      <c r="K8" s="41">
        <v>26.935904499999999</v>
      </c>
      <c r="L8" s="32">
        <f t="shared" si="1"/>
        <v>26.806741007500001</v>
      </c>
      <c r="M8" s="48">
        <f>POWER(2,-G8)*10000000000</f>
        <v>27570.17264999056</v>
      </c>
      <c r="N8" s="49">
        <f t="shared" ref="N8" si="2">POWER(2,-L8)*10000000000</f>
        <v>85.18573417806445</v>
      </c>
      <c r="O8" s="50">
        <f>(N8/M8)/(N$5/M$5)</f>
        <v>94.963087075839354</v>
      </c>
      <c r="P8" s="37"/>
    </row>
    <row r="9" spans="1:16" x14ac:dyDescent="0.25">
      <c r="A9" s="41"/>
      <c r="B9" s="70" t="s">
        <v>42</v>
      </c>
      <c r="C9" s="41">
        <v>20.180774530000001</v>
      </c>
      <c r="D9" s="41">
        <v>20.219517450000001</v>
      </c>
      <c r="E9" s="41">
        <v>20.28453712</v>
      </c>
      <c r="F9" s="41">
        <v>20.240601550000001</v>
      </c>
      <c r="G9" s="32">
        <f t="shared" si="0"/>
        <v>20.231357662500002</v>
      </c>
      <c r="H9" s="41">
        <v>27.4259141</v>
      </c>
      <c r="I9" s="41">
        <v>27.373158119999999</v>
      </c>
      <c r="J9" s="41">
        <v>27.343344940000001</v>
      </c>
      <c r="K9" s="41">
        <v>27.62854389</v>
      </c>
      <c r="L9" s="32">
        <f t="shared" si="1"/>
        <v>27.442740262500003</v>
      </c>
      <c r="M9" s="48">
        <f>POWER(2,-G9)*10000000000</f>
        <v>8123.7114778389287</v>
      </c>
      <c r="N9" s="49">
        <f t="shared" ref="N9:N12" si="3">POWER(2,-L9)*10000000000</f>
        <v>54.816590262303379</v>
      </c>
      <c r="O9" s="50">
        <f>(N9/M9)/(N$5/M$5)</f>
        <v>207.38864136979129</v>
      </c>
      <c r="P9" s="37">
        <f>O9/O10</f>
        <v>165.6198739366252</v>
      </c>
    </row>
    <row r="10" spans="1:16" x14ac:dyDescent="0.25">
      <c r="A10" s="41"/>
      <c r="B10" s="70" t="s">
        <v>43</v>
      </c>
      <c r="C10" s="41">
        <v>18.532979430000001</v>
      </c>
      <c r="D10" s="41">
        <v>18.552835470000002</v>
      </c>
      <c r="E10" s="41">
        <v>18.781286900000001</v>
      </c>
      <c r="F10" s="41">
        <v>18.686974240000001</v>
      </c>
      <c r="G10" s="32">
        <f t="shared" si="0"/>
        <v>18.63851901</v>
      </c>
      <c r="H10" s="41">
        <v>33.486928480000003</v>
      </c>
      <c r="I10" s="41">
        <v>32.787594560000002</v>
      </c>
      <c r="J10" s="41">
        <v>33.050309489999997</v>
      </c>
      <c r="K10" s="41">
        <v>33.561701880000001</v>
      </c>
      <c r="L10" s="32">
        <f t="shared" si="1"/>
        <v>33.221633602500006</v>
      </c>
      <c r="M10" s="48">
        <f>POWER(2,-G10)*10000000000</f>
        <v>24504.54840157428</v>
      </c>
      <c r="N10" s="49">
        <f t="shared" si="3"/>
        <v>0.99837059369825876</v>
      </c>
      <c r="O10" s="50">
        <f t="shared" ref="O10" si="4">(N10/M10)/(N$5/M$5)</f>
        <v>1.2521965899403413</v>
      </c>
      <c r="P10" s="37"/>
    </row>
    <row r="11" spans="1:16" x14ac:dyDescent="0.25">
      <c r="A11" s="41"/>
      <c r="B11" s="70" t="s">
        <v>44</v>
      </c>
      <c r="C11" s="41">
        <v>19.848142469999999</v>
      </c>
      <c r="D11" s="41">
        <v>19.551633970000001</v>
      </c>
      <c r="E11" s="41">
        <v>19.140136529999999</v>
      </c>
      <c r="F11" s="41">
        <v>19.42269834</v>
      </c>
      <c r="G11" s="32">
        <f t="shared" si="0"/>
        <v>19.4906528275</v>
      </c>
      <c r="H11" s="41">
        <v>27.504020520000001</v>
      </c>
      <c r="I11" s="41">
        <v>27.202607</v>
      </c>
      <c r="J11" s="41">
        <v>27.250004029999999</v>
      </c>
      <c r="K11" s="41">
        <v>27.720329450000001</v>
      </c>
      <c r="L11" s="32">
        <f t="shared" si="1"/>
        <v>27.419240250000001</v>
      </c>
      <c r="M11" s="48">
        <f>POWER(2,-G11)*10000000000</f>
        <v>13574.656970654012</v>
      </c>
      <c r="N11" s="49">
        <f t="shared" si="3"/>
        <v>55.71680781717491</v>
      </c>
      <c r="O11" s="50">
        <f>(N11/M11)/(N$5/M$5)</f>
        <v>126.14928748518426</v>
      </c>
      <c r="P11" s="37">
        <f>O11/O12</f>
        <v>4.9643422132180648</v>
      </c>
    </row>
    <row r="12" spans="1:16" x14ac:dyDescent="0.25">
      <c r="A12" s="41"/>
      <c r="B12" s="71" t="s">
        <v>45</v>
      </c>
      <c r="C12" s="47">
        <v>19.49702284</v>
      </c>
      <c r="D12" s="47">
        <v>19.445416290000001</v>
      </c>
      <c r="E12" s="47">
        <v>19.297027839999998</v>
      </c>
      <c r="F12" s="47">
        <v>19.497960429999999</v>
      </c>
      <c r="G12" s="33">
        <f t="shared" si="0"/>
        <v>19.43435685</v>
      </c>
      <c r="H12" s="47">
        <v>29.597508359999999</v>
      </c>
      <c r="I12" s="47">
        <v>29.609388060000001</v>
      </c>
      <c r="J12" s="47">
        <v>29.648361699999999</v>
      </c>
      <c r="K12" s="47">
        <v>29.842929250000001</v>
      </c>
      <c r="L12" s="33">
        <f t="shared" si="1"/>
        <v>29.6745468425</v>
      </c>
      <c r="M12" s="51">
        <f>POWER(2,-G12)*10000000000</f>
        <v>14114.829670798959</v>
      </c>
      <c r="N12" s="52">
        <f t="shared" si="3"/>
        <v>11.67001173266318</v>
      </c>
      <c r="O12" s="53">
        <f>(N12/M12)/(N$5/M$5)</f>
        <v>25.411078057692915</v>
      </c>
      <c r="P12" s="38"/>
    </row>
    <row r="13" spans="1:16" x14ac:dyDescent="0.25">
      <c r="G13" s="34"/>
      <c r="L13" s="34"/>
      <c r="O13" s="25"/>
      <c r="P13" s="25"/>
    </row>
    <row r="14" spans="1:16" x14ac:dyDescent="0.25">
      <c r="G14" s="34"/>
      <c r="L14" s="34"/>
      <c r="O14" s="25"/>
      <c r="P14" s="25"/>
    </row>
    <row r="15" spans="1:16" x14ac:dyDescent="0.25">
      <c r="B15" s="25" t="s">
        <v>47</v>
      </c>
      <c r="G15" s="34"/>
      <c r="L15" s="34"/>
      <c r="O15" s="25"/>
      <c r="P15" s="25"/>
    </row>
    <row r="16" spans="1:16" x14ac:dyDescent="0.25">
      <c r="A16" s="41"/>
      <c r="B16" s="23"/>
      <c r="C16" s="42" t="s">
        <v>5</v>
      </c>
      <c r="D16" s="42" t="s">
        <v>5</v>
      </c>
      <c r="E16" s="42" t="s">
        <v>5</v>
      </c>
      <c r="F16" s="42" t="s">
        <v>5</v>
      </c>
      <c r="G16" s="30" t="s">
        <v>0</v>
      </c>
      <c r="H16" s="42" t="s">
        <v>5</v>
      </c>
      <c r="I16" s="42" t="s">
        <v>5</v>
      </c>
      <c r="J16" s="42" t="s">
        <v>5</v>
      </c>
      <c r="K16" s="42" t="s">
        <v>5</v>
      </c>
      <c r="L16" s="30" t="s">
        <v>0</v>
      </c>
      <c r="M16" s="42" t="s">
        <v>1</v>
      </c>
      <c r="N16" s="42"/>
      <c r="O16" s="39"/>
      <c r="P16" s="40"/>
    </row>
    <row r="17" spans="1:16" x14ac:dyDescent="0.25">
      <c r="A17" s="41"/>
      <c r="B17" s="44"/>
      <c r="C17" s="45" t="s">
        <v>2</v>
      </c>
      <c r="D17" s="45" t="s">
        <v>2</v>
      </c>
      <c r="E17" s="45" t="s">
        <v>2</v>
      </c>
      <c r="F17" s="45" t="s">
        <v>2</v>
      </c>
      <c r="G17" s="31" t="s">
        <v>2</v>
      </c>
      <c r="H17" s="45" t="s">
        <v>3</v>
      </c>
      <c r="I17" s="45" t="s">
        <v>3</v>
      </c>
      <c r="J17" s="45" t="s">
        <v>3</v>
      </c>
      <c r="K17" s="45" t="s">
        <v>3</v>
      </c>
      <c r="L17" s="31" t="s">
        <v>3</v>
      </c>
      <c r="M17" s="45" t="s">
        <v>2</v>
      </c>
      <c r="N17" s="45" t="s">
        <v>3</v>
      </c>
      <c r="O17" s="35" t="s">
        <v>16</v>
      </c>
      <c r="P17" s="36" t="s">
        <v>15</v>
      </c>
    </row>
    <row r="18" spans="1:16" x14ac:dyDescent="0.25">
      <c r="A18" s="41"/>
      <c r="B18" s="70" t="s">
        <v>38</v>
      </c>
      <c r="C18" s="41">
        <v>19.9181544935517</v>
      </c>
      <c r="D18" s="41">
        <v>19.917873430631001</v>
      </c>
      <c r="E18" s="41">
        <v>19.648970711621999</v>
      </c>
      <c r="F18" s="41">
        <v>19.800078908081499</v>
      </c>
      <c r="G18" s="32">
        <f>AVERAGE(C18:F18)</f>
        <v>19.821269385971551</v>
      </c>
      <c r="H18" s="41">
        <v>34.5306450856773</v>
      </c>
      <c r="I18" s="41">
        <v>34.678318574799697</v>
      </c>
      <c r="J18" s="41">
        <v>34.663439713082397</v>
      </c>
      <c r="K18" s="41">
        <v>34.868930920954</v>
      </c>
      <c r="L18" s="32">
        <f>AVERAGE(H18:K18)</f>
        <v>34.685333573628348</v>
      </c>
      <c r="M18" s="48">
        <f>POWER(2,-G18)*10000000000</f>
        <v>10794.520680107853</v>
      </c>
      <c r="N18" s="49">
        <f>POWER(2,-L18)*10000000000</f>
        <v>0.36197133933399095</v>
      </c>
      <c r="O18" s="50">
        <f>(N18/M18)/(N18/M18)</f>
        <v>1</v>
      </c>
      <c r="P18" s="37">
        <f>O18/O19</f>
        <v>0.98806289885324938</v>
      </c>
    </row>
    <row r="19" spans="1:16" x14ac:dyDescent="0.25">
      <c r="A19" s="41"/>
      <c r="B19" s="70" t="s">
        <v>39</v>
      </c>
      <c r="C19" s="41">
        <v>18.532237395175699</v>
      </c>
      <c r="D19" s="41">
        <v>18.217766467703999</v>
      </c>
      <c r="E19" s="41">
        <v>18.364136401975301</v>
      </c>
      <c r="F19" s="41">
        <v>18.5315190763171</v>
      </c>
      <c r="G19" s="32">
        <f t="shared" ref="G19:G21" si="5">AVERAGE(C19:F19)</f>
        <v>18.411414835293023</v>
      </c>
      <c r="H19" s="41">
        <v>32.972876141628802</v>
      </c>
      <c r="I19" s="41">
        <v>33.495095588124997</v>
      </c>
      <c r="J19" s="41">
        <v>33.140233372400999</v>
      </c>
      <c r="K19" s="41">
        <v>33.4244101497044</v>
      </c>
      <c r="L19" s="32">
        <f t="shared" ref="L19:L21" si="6">AVERAGE(H19:K19)</f>
        <v>33.2581538129648</v>
      </c>
      <c r="M19" s="48">
        <f>POWER(2,-G19)*10000000000</f>
        <v>28682.161177471611</v>
      </c>
      <c r="N19" s="49">
        <f>POWER(2,-L19)*10000000000</f>
        <v>0.97341515151497238</v>
      </c>
      <c r="O19" s="50">
        <f>(N19/M19)/(N$18/M$18)</f>
        <v>1.0120813170503669</v>
      </c>
      <c r="P19" s="37"/>
    </row>
    <row r="20" spans="1:16" x14ac:dyDescent="0.25">
      <c r="A20" s="41"/>
      <c r="B20" s="70" t="s">
        <v>40</v>
      </c>
      <c r="C20" s="41">
        <v>19.5512137301703</v>
      </c>
      <c r="D20" s="41">
        <v>19.591049035485799</v>
      </c>
      <c r="E20" s="41">
        <v>19.516237124828798</v>
      </c>
      <c r="F20" s="41">
        <v>19.486279648057199</v>
      </c>
      <c r="G20" s="32">
        <f t="shared" si="5"/>
        <v>19.536194884635524</v>
      </c>
      <c r="H20" s="41">
        <v>26.8782933908284</v>
      </c>
      <c r="I20" s="41">
        <v>26.683268557839401</v>
      </c>
      <c r="J20" s="41">
        <v>26.915742156076298</v>
      </c>
      <c r="K20" s="41">
        <v>27.273909959092599</v>
      </c>
      <c r="L20" s="32">
        <f t="shared" si="6"/>
        <v>26.937803515959175</v>
      </c>
      <c r="M20" s="48">
        <f>POWER(2,-G20)*10000000000</f>
        <v>13152.833988050386</v>
      </c>
      <c r="N20" s="49">
        <f>POWER(2,-L20)*10000000000</f>
        <v>77.78809293594135</v>
      </c>
      <c r="O20" s="50">
        <f>(N20/M20)/(N$18/M$18)</f>
        <v>176.36928885007052</v>
      </c>
      <c r="P20" s="37">
        <f>O20/O21</f>
        <v>0.98995356302481075</v>
      </c>
    </row>
    <row r="21" spans="1:16" x14ac:dyDescent="0.25">
      <c r="A21" s="41"/>
      <c r="B21" s="70" t="s">
        <v>41</v>
      </c>
      <c r="C21" s="41">
        <v>18.489817934649601</v>
      </c>
      <c r="D21" s="41">
        <v>18.3392295307555</v>
      </c>
      <c r="E21" s="41">
        <v>18.4245200845338</v>
      </c>
      <c r="F21" s="41">
        <v>18.479073074077601</v>
      </c>
      <c r="G21" s="32">
        <f t="shared" si="5"/>
        <v>18.433160156004124</v>
      </c>
      <c r="H21" s="41">
        <v>25.890918040432101</v>
      </c>
      <c r="I21" s="41">
        <v>25.702166336625702</v>
      </c>
      <c r="J21" s="41">
        <v>25.581668434854901</v>
      </c>
      <c r="K21" s="41">
        <v>26.106053367849899</v>
      </c>
      <c r="L21" s="32">
        <f t="shared" si="6"/>
        <v>25.820201544940652</v>
      </c>
      <c r="M21" s="48">
        <f>POWER(2,-G21)*10000000000</f>
        <v>28253.085136861875</v>
      </c>
      <c r="N21" s="49">
        <f t="shared" ref="N21" si="7">POWER(2,-L21)*10000000000</f>
        <v>168.78927232668948</v>
      </c>
      <c r="O21" s="50">
        <f>(N21/M21)/(N$18/M$18)</f>
        <v>178.15915355784244</v>
      </c>
      <c r="P21" s="37"/>
    </row>
    <row r="22" spans="1:16" x14ac:dyDescent="0.25">
      <c r="A22" s="41"/>
      <c r="B22" s="70" t="s">
        <v>42</v>
      </c>
      <c r="C22" s="41">
        <v>19.6636674936208</v>
      </c>
      <c r="D22" s="41">
        <v>19.522777738682301</v>
      </c>
      <c r="E22" s="41">
        <v>19.752032824510501</v>
      </c>
      <c r="F22" s="41">
        <v>19.640278353643801</v>
      </c>
      <c r="G22" s="32">
        <f t="shared" ref="G22:G25" si="8">AVERAGE(C22:F22)</f>
        <v>19.64468910261435</v>
      </c>
      <c r="H22" s="41">
        <v>26.419189549925299</v>
      </c>
      <c r="I22" s="41">
        <v>26.247316787299901</v>
      </c>
      <c r="J22" s="41">
        <v>26.189622319356399</v>
      </c>
      <c r="K22" s="41">
        <v>26.728410296896701</v>
      </c>
      <c r="L22" s="32">
        <f t="shared" ref="L22:L25" si="9">AVERAGE(H22:K22)</f>
        <v>26.396134738369575</v>
      </c>
      <c r="M22" s="48">
        <f>POWER(2,-G22)*10000000000</f>
        <v>12199.985784144828</v>
      </c>
      <c r="N22" s="49">
        <f t="shared" ref="N22:N25" si="10">POWER(2,-L22)*10000000000</f>
        <v>113.23265074908736</v>
      </c>
      <c r="O22" s="50">
        <f>(N22/M22)/(N$18/M$18)</f>
        <v>276.78434808495683</v>
      </c>
      <c r="P22" s="37">
        <f>O22/O23</f>
        <v>117.00595262808291</v>
      </c>
    </row>
    <row r="23" spans="1:16" x14ac:dyDescent="0.25">
      <c r="A23" s="41"/>
      <c r="B23" s="70" t="s">
        <v>43</v>
      </c>
      <c r="C23" s="41">
        <v>19.129767798710802</v>
      </c>
      <c r="D23" s="41">
        <v>19.0669761828518</v>
      </c>
      <c r="E23" s="41">
        <v>18.863369558834901</v>
      </c>
      <c r="F23" s="41">
        <v>19.1961083312402</v>
      </c>
      <c r="G23" s="32">
        <f t="shared" si="8"/>
        <v>19.064055467909427</v>
      </c>
      <c r="H23" s="41">
        <v>32.834005293211597</v>
      </c>
      <c r="I23" s="41">
        <v>32.435022064388498</v>
      </c>
      <c r="J23" s="41">
        <v>32.684294387596999</v>
      </c>
      <c r="K23" s="41">
        <v>32.7904351412502</v>
      </c>
      <c r="L23" s="32">
        <f t="shared" si="9"/>
        <v>32.685939221611818</v>
      </c>
      <c r="M23" s="48">
        <f>POWER(2,-G23)*10000000000</f>
        <v>18245.15113217269</v>
      </c>
      <c r="N23" s="49">
        <f t="shared" si="10"/>
        <v>1.4472776580070632</v>
      </c>
      <c r="O23" s="50">
        <f>(N23/M23)/(N$18/M$18)</f>
        <v>2.3655578358884717</v>
      </c>
      <c r="P23" s="37"/>
    </row>
    <row r="24" spans="1:16" x14ac:dyDescent="0.25">
      <c r="A24" s="41"/>
      <c r="B24" s="70" t="s">
        <v>44</v>
      </c>
      <c r="C24" s="41">
        <v>20.094659062247398</v>
      </c>
      <c r="D24" s="41">
        <v>19.9325590093557</v>
      </c>
      <c r="E24" s="41">
        <v>19.817181116861299</v>
      </c>
      <c r="F24" s="41">
        <v>20.016060806972799</v>
      </c>
      <c r="G24" s="32">
        <f t="shared" si="8"/>
        <v>19.965114998859299</v>
      </c>
      <c r="H24" s="41">
        <v>27.563886435471002</v>
      </c>
      <c r="I24" s="41">
        <v>27.3766752177435</v>
      </c>
      <c r="J24" s="41">
        <v>27.4309261505989</v>
      </c>
      <c r="K24" s="41">
        <v>27.989364890830199</v>
      </c>
      <c r="L24" s="32">
        <f t="shared" si="9"/>
        <v>27.590213173660903</v>
      </c>
      <c r="M24" s="48">
        <f>POWER(2,-G24)*10000000000</f>
        <v>9770.1564569505063</v>
      </c>
      <c r="N24" s="49">
        <f t="shared" si="10"/>
        <v>49.490090497781182</v>
      </c>
      <c r="O24" s="50">
        <f>(N24/M24)/(N$18/M$18)</f>
        <v>151.05875724877413</v>
      </c>
      <c r="P24" s="37">
        <f>O24/O25</f>
        <v>1.9965711127169465</v>
      </c>
    </row>
    <row r="25" spans="1:16" x14ac:dyDescent="0.25">
      <c r="A25" s="41"/>
      <c r="B25" s="71" t="s">
        <v>45</v>
      </c>
      <c r="C25" s="47">
        <v>19.0875940386018</v>
      </c>
      <c r="D25" s="47">
        <v>19.167749299801901</v>
      </c>
      <c r="E25" s="47">
        <v>19.071043848353501</v>
      </c>
      <c r="F25" s="47">
        <v>19.054361125583299</v>
      </c>
      <c r="G25" s="33">
        <f t="shared" si="8"/>
        <v>19.095187078085125</v>
      </c>
      <c r="H25" s="47">
        <v>27.699475959714398</v>
      </c>
      <c r="I25" s="47">
        <v>27.549970896704099</v>
      </c>
      <c r="J25" s="47">
        <v>27.833483089378898</v>
      </c>
      <c r="K25" s="47">
        <v>27.788308897609301</v>
      </c>
      <c r="L25" s="33">
        <f t="shared" si="9"/>
        <v>27.717809710851675</v>
      </c>
      <c r="M25" s="51">
        <f>POWER(2,-G25)*10000000000</f>
        <v>17855.66036996818</v>
      </c>
      <c r="N25" s="52">
        <f t="shared" si="10"/>
        <v>45.301007713221601</v>
      </c>
      <c r="O25" s="53">
        <f>(N25/M25)/(N$18/M$18)</f>
        <v>75.659091873373058</v>
      </c>
      <c r="P25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/>
  </sheetViews>
  <sheetFormatPr baseColWidth="10" defaultRowHeight="15.75" x14ac:dyDescent="0.25"/>
  <cols>
    <col min="1" max="1" width="5.25" customWidth="1"/>
    <col min="3" max="3" width="8" bestFit="1" customWidth="1"/>
    <col min="4" max="4" width="25.375" bestFit="1" customWidth="1"/>
  </cols>
  <sheetData>
    <row r="2" spans="2:4" x14ac:dyDescent="0.25">
      <c r="B2" s="25" t="s">
        <v>50</v>
      </c>
    </row>
    <row r="3" spans="2:4" x14ac:dyDescent="0.25">
      <c r="B3" s="23" t="s">
        <v>2</v>
      </c>
      <c r="C3" s="68" t="s">
        <v>17</v>
      </c>
      <c r="D3" s="66" t="s">
        <v>30</v>
      </c>
    </row>
    <row r="4" spans="2:4" x14ac:dyDescent="0.25">
      <c r="B4" s="46"/>
      <c r="C4" s="69" t="s">
        <v>18</v>
      </c>
      <c r="D4" s="67" t="s">
        <v>31</v>
      </c>
    </row>
    <row r="5" spans="2:4" x14ac:dyDescent="0.25">
      <c r="B5" s="23" t="s">
        <v>25</v>
      </c>
      <c r="C5" s="68" t="s">
        <v>17</v>
      </c>
      <c r="D5" s="66" t="s">
        <v>26</v>
      </c>
    </row>
    <row r="6" spans="2:4" x14ac:dyDescent="0.25">
      <c r="B6" s="46"/>
      <c r="C6" s="69" t="s">
        <v>18</v>
      </c>
      <c r="D6" s="67" t="s">
        <v>27</v>
      </c>
    </row>
    <row r="7" spans="2:4" x14ac:dyDescent="0.25">
      <c r="B7" s="23" t="s">
        <v>3</v>
      </c>
      <c r="C7" s="68" t="s">
        <v>17</v>
      </c>
      <c r="D7" s="66" t="s">
        <v>23</v>
      </c>
    </row>
    <row r="8" spans="2:4" x14ac:dyDescent="0.25">
      <c r="B8" s="46"/>
      <c r="C8" s="69" t="s">
        <v>18</v>
      </c>
      <c r="D8" s="67" t="s">
        <v>24</v>
      </c>
    </row>
    <row r="9" spans="2:4" x14ac:dyDescent="0.25">
      <c r="B9" s="23" t="s">
        <v>8</v>
      </c>
      <c r="C9" s="68" t="s">
        <v>17</v>
      </c>
      <c r="D9" s="66" t="s">
        <v>28</v>
      </c>
    </row>
    <row r="10" spans="2:4" x14ac:dyDescent="0.25">
      <c r="B10" s="46"/>
      <c r="C10" s="69" t="s">
        <v>18</v>
      </c>
      <c r="D10" s="67" t="s">
        <v>29</v>
      </c>
    </row>
    <row r="11" spans="2:4" x14ac:dyDescent="0.25">
      <c r="B11" s="23" t="s">
        <v>9</v>
      </c>
      <c r="C11" s="68" t="s">
        <v>17</v>
      </c>
      <c r="D11" s="66" t="s">
        <v>19</v>
      </c>
    </row>
    <row r="12" spans="2:4" x14ac:dyDescent="0.25">
      <c r="B12" s="46"/>
      <c r="C12" s="69" t="s">
        <v>18</v>
      </c>
      <c r="D12" s="67" t="s">
        <v>20</v>
      </c>
    </row>
    <row r="13" spans="2:4" x14ac:dyDescent="0.25">
      <c r="B13" s="23" t="s">
        <v>11</v>
      </c>
      <c r="C13" s="68" t="s">
        <v>17</v>
      </c>
      <c r="D13" s="66" t="s">
        <v>21</v>
      </c>
    </row>
    <row r="14" spans="2:4" x14ac:dyDescent="0.25">
      <c r="B14" s="46"/>
      <c r="C14" s="69" t="s">
        <v>18</v>
      </c>
      <c r="D14" s="67" t="s">
        <v>22</v>
      </c>
    </row>
    <row r="15" spans="2:4" x14ac:dyDescent="0.25">
      <c r="B15" s="23" t="s">
        <v>12</v>
      </c>
      <c r="C15" s="68" t="s">
        <v>17</v>
      </c>
      <c r="D15" s="66" t="s">
        <v>32</v>
      </c>
    </row>
    <row r="16" spans="2:4" x14ac:dyDescent="0.25">
      <c r="B16" s="46"/>
      <c r="C16" s="69" t="s">
        <v>18</v>
      </c>
      <c r="D16" s="6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10E-rep1</vt:lpstr>
      <vt:lpstr>Figure 10E-rep2</vt:lpstr>
      <vt:lpstr>Figure 11C,11S1-rep1&amp;2</vt:lpstr>
      <vt:lpstr>qPCR Primers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Barreau</dc:creator>
  <cp:lastModifiedBy>Leclere</cp:lastModifiedBy>
  <dcterms:created xsi:type="dcterms:W3CDTF">2020-08-17T20:23:51Z</dcterms:created>
  <dcterms:modified xsi:type="dcterms:W3CDTF">2020-08-31T21:06:34Z</dcterms:modified>
</cp:coreProperties>
</file>