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3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dna.dumitrescu/Downloads/"/>
    </mc:Choice>
  </mc:AlternateContent>
  <xr:revisionPtr revIDLastSave="0" documentId="13_ncr:1_{54DC16E8-4F8B-784E-B82A-FEF5A15F7C54}" xr6:coauthVersionLast="45" xr6:coauthVersionMax="45" xr10:uidLastSave="{00000000-0000-0000-0000-000000000000}"/>
  <bookViews>
    <workbookView xWindow="1880" yWindow="3100" windowWidth="33640" windowHeight="16940" activeTab="2" xr2:uid="{021A2FD3-35F4-7245-8BCE-D5BC783FBE49}"/>
  </bookViews>
  <sheets>
    <sheet name="Fig 4B-G" sheetId="1" r:id="rId1"/>
    <sheet name="Fig 4 Suplemental A-D" sheetId="3" r:id="rId2"/>
    <sheet name="Fig 4 Supplemental F-H" sheetId="10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4" i="1" l="1"/>
  <c r="L28" i="1"/>
  <c r="L29" i="1"/>
  <c r="T33" i="1"/>
  <c r="S33" i="1"/>
  <c r="R33" i="1"/>
  <c r="Q33" i="1"/>
  <c r="P33" i="1"/>
  <c r="T32" i="1"/>
  <c r="S32" i="1"/>
  <c r="R32" i="1"/>
  <c r="Q32" i="1"/>
  <c r="P32" i="1"/>
  <c r="T31" i="1"/>
  <c r="S31" i="1"/>
  <c r="R31" i="1"/>
  <c r="Q31" i="1"/>
  <c r="P31" i="1"/>
  <c r="T19" i="1"/>
  <c r="S19" i="1"/>
  <c r="R19" i="1"/>
  <c r="Q19" i="1"/>
  <c r="P19" i="1"/>
  <c r="T18" i="1"/>
  <c r="S18" i="1"/>
  <c r="S3" i="1" s="1"/>
  <c r="R18" i="1"/>
  <c r="R4" i="1" s="1"/>
  <c r="Q18" i="1"/>
  <c r="P18" i="1"/>
  <c r="T17" i="1"/>
  <c r="S17" i="1"/>
  <c r="S5" i="1" s="1"/>
  <c r="R17" i="1"/>
  <c r="R3" i="1" s="1"/>
  <c r="Q17" i="1"/>
  <c r="Q4" i="1" s="1"/>
  <c r="P17" i="1"/>
  <c r="P3" i="1" s="1"/>
  <c r="P5" i="1"/>
  <c r="Q5" i="1"/>
  <c r="V5" i="1"/>
  <c r="U5" i="1"/>
  <c r="T5" i="1"/>
  <c r="V4" i="1"/>
  <c r="U4" i="1"/>
  <c r="T4" i="1"/>
  <c r="V3" i="1"/>
  <c r="U3" i="1"/>
  <c r="T3" i="1"/>
  <c r="Q3" i="1"/>
  <c r="L30" i="1"/>
  <c r="K30" i="1"/>
  <c r="J30" i="1"/>
  <c r="I30" i="1"/>
  <c r="H30" i="1"/>
  <c r="G30" i="1"/>
  <c r="F30" i="1"/>
  <c r="E30" i="1"/>
  <c r="D30" i="1"/>
  <c r="C30" i="1"/>
  <c r="K29" i="1"/>
  <c r="J29" i="1"/>
  <c r="I29" i="1"/>
  <c r="H29" i="1"/>
  <c r="G29" i="1"/>
  <c r="F29" i="1"/>
  <c r="E29" i="1"/>
  <c r="D29" i="1"/>
  <c r="C29" i="1"/>
  <c r="K28" i="1"/>
  <c r="J28" i="1"/>
  <c r="I28" i="1"/>
  <c r="H28" i="1"/>
  <c r="G28" i="1"/>
  <c r="F28" i="1"/>
  <c r="E28" i="1"/>
  <c r="D28" i="1"/>
  <c r="C28" i="1"/>
  <c r="O3" i="3"/>
  <c r="P3" i="3"/>
  <c r="Q3" i="3"/>
  <c r="R3" i="3"/>
  <c r="S3" i="3"/>
  <c r="T3" i="3"/>
  <c r="U3" i="3"/>
  <c r="V3" i="3"/>
  <c r="W3" i="3"/>
  <c r="X3" i="3"/>
  <c r="O4" i="3"/>
  <c r="P4" i="3"/>
  <c r="Q4" i="3"/>
  <c r="R4" i="3"/>
  <c r="S4" i="3"/>
  <c r="T4" i="3"/>
  <c r="U4" i="3"/>
  <c r="V4" i="3"/>
  <c r="W4" i="3"/>
  <c r="X4" i="3"/>
  <c r="O5" i="3"/>
  <c r="P5" i="3"/>
  <c r="Q5" i="3"/>
  <c r="R5" i="3"/>
  <c r="S5" i="3"/>
  <c r="T5" i="3"/>
  <c r="U5" i="3"/>
  <c r="V5" i="3"/>
  <c r="W5" i="3"/>
  <c r="X5" i="3"/>
  <c r="O29" i="3"/>
  <c r="P29" i="3"/>
  <c r="Q29" i="3"/>
  <c r="R29" i="3"/>
  <c r="S29" i="3"/>
  <c r="T29" i="3"/>
  <c r="U29" i="3"/>
  <c r="V29" i="3"/>
  <c r="W29" i="3"/>
  <c r="X29" i="3"/>
  <c r="O30" i="3"/>
  <c r="P30" i="3"/>
  <c r="Q30" i="3"/>
  <c r="R30" i="3"/>
  <c r="S30" i="3"/>
  <c r="T30" i="3"/>
  <c r="U30" i="3"/>
  <c r="V30" i="3"/>
  <c r="W30" i="3"/>
  <c r="X30" i="3"/>
  <c r="O31" i="3"/>
  <c r="P31" i="3"/>
  <c r="Q31" i="3"/>
  <c r="R31" i="3"/>
  <c r="S31" i="3"/>
  <c r="T31" i="3"/>
  <c r="U31" i="3"/>
  <c r="V31" i="3"/>
  <c r="W31" i="3"/>
  <c r="X31" i="3"/>
  <c r="AG62" i="10"/>
  <c r="AF62" i="10"/>
  <c r="AE62" i="10"/>
  <c r="AG61" i="10"/>
  <c r="AF61" i="10"/>
  <c r="AE61" i="10"/>
  <c r="AG60" i="10"/>
  <c r="AF60" i="10"/>
  <c r="AE60" i="10"/>
  <c r="AG59" i="10"/>
  <c r="AF59" i="10"/>
  <c r="AE59" i="10"/>
  <c r="AG57" i="10"/>
  <c r="AF57" i="10"/>
  <c r="AE57" i="10"/>
  <c r="AG56" i="10"/>
  <c r="AF56" i="10"/>
  <c r="AE56" i="10"/>
  <c r="AG51" i="10"/>
  <c r="AF51" i="10"/>
  <c r="AE51" i="10"/>
  <c r="AG50" i="10"/>
  <c r="AF50" i="10"/>
  <c r="AE50" i="10"/>
  <c r="AG49" i="10"/>
  <c r="AF49" i="10"/>
  <c r="AE49" i="10"/>
  <c r="AG48" i="10"/>
  <c r="AF48" i="10"/>
  <c r="AE48" i="10"/>
  <c r="AG47" i="10"/>
  <c r="AE47" i="10"/>
  <c r="AG40" i="10"/>
  <c r="AF40" i="10"/>
  <c r="AE40" i="10"/>
  <c r="AG39" i="10"/>
  <c r="AF39" i="10"/>
  <c r="AE39" i="10"/>
  <c r="AG38" i="10"/>
  <c r="AF38" i="10"/>
  <c r="AE38" i="10"/>
  <c r="AG37" i="10"/>
  <c r="AE37" i="10"/>
  <c r="AG36" i="10"/>
  <c r="AE36" i="10"/>
  <c r="AG35" i="10"/>
  <c r="AE35" i="10"/>
  <c r="AG34" i="10"/>
  <c r="AE34" i="10"/>
  <c r="AG29" i="10"/>
  <c r="AF29" i="10"/>
  <c r="AE29" i="10"/>
  <c r="AG28" i="10"/>
  <c r="AF28" i="10"/>
  <c r="AE28" i="10"/>
  <c r="AG27" i="10"/>
  <c r="AF27" i="10"/>
  <c r="AE27" i="10"/>
  <c r="AG26" i="10"/>
  <c r="AF26" i="10"/>
  <c r="AE26" i="10"/>
  <c r="AG25" i="10"/>
  <c r="AF25" i="10"/>
  <c r="AE25" i="10"/>
  <c r="AG24" i="10"/>
  <c r="AF24" i="10"/>
  <c r="AE24" i="10"/>
  <c r="AG23" i="10"/>
  <c r="AF23" i="10"/>
  <c r="AE23" i="10"/>
  <c r="AG18" i="10"/>
  <c r="AF18" i="10"/>
  <c r="AE18" i="10"/>
  <c r="AG17" i="10"/>
  <c r="AF17" i="10"/>
  <c r="AE17" i="10"/>
  <c r="AG16" i="10"/>
  <c r="AE16" i="10"/>
  <c r="AG15" i="10"/>
  <c r="AE15" i="10"/>
  <c r="AG14" i="10"/>
  <c r="AE14" i="10"/>
  <c r="AG13" i="10"/>
  <c r="AG12" i="10"/>
  <c r="S62" i="10"/>
  <c r="R62" i="10"/>
  <c r="Q62" i="10"/>
  <c r="S61" i="10"/>
  <c r="R61" i="10"/>
  <c r="Q61" i="10"/>
  <c r="S60" i="10"/>
  <c r="R60" i="10"/>
  <c r="Q60" i="10"/>
  <c r="S59" i="10"/>
  <c r="R59" i="10"/>
  <c r="Q59" i="10"/>
  <c r="S57" i="10"/>
  <c r="R57" i="10"/>
  <c r="Q57" i="10"/>
  <c r="S56" i="10"/>
  <c r="R56" i="10"/>
  <c r="Q56" i="10"/>
  <c r="S51" i="10"/>
  <c r="R51" i="10"/>
  <c r="Q51" i="10"/>
  <c r="S50" i="10"/>
  <c r="R50" i="10"/>
  <c r="Q50" i="10"/>
  <c r="S49" i="10"/>
  <c r="R49" i="10"/>
  <c r="Q49" i="10"/>
  <c r="S48" i="10"/>
  <c r="R48" i="10"/>
  <c r="Q48" i="10"/>
  <c r="S47" i="10"/>
  <c r="Q47" i="10"/>
  <c r="S40" i="10"/>
  <c r="R40" i="10"/>
  <c r="Q40" i="10"/>
  <c r="S39" i="10"/>
  <c r="R39" i="10"/>
  <c r="Q39" i="10"/>
  <c r="S38" i="10"/>
  <c r="R38" i="10"/>
  <c r="Q38" i="10"/>
  <c r="S37" i="10"/>
  <c r="Q37" i="10"/>
  <c r="S36" i="10"/>
  <c r="Q36" i="10"/>
  <c r="S35" i="10"/>
  <c r="Q35" i="10"/>
  <c r="S34" i="10"/>
  <c r="Q34" i="10"/>
  <c r="S29" i="10"/>
  <c r="R29" i="10"/>
  <c r="Q29" i="10"/>
  <c r="S28" i="10"/>
  <c r="R28" i="10"/>
  <c r="Q28" i="10"/>
  <c r="S27" i="10"/>
  <c r="R27" i="10"/>
  <c r="Q27" i="10"/>
  <c r="S26" i="10"/>
  <c r="R26" i="10"/>
  <c r="Q26" i="10"/>
  <c r="S25" i="10"/>
  <c r="R25" i="10"/>
  <c r="Q25" i="10"/>
  <c r="S24" i="10"/>
  <c r="R24" i="10"/>
  <c r="Q24" i="10"/>
  <c r="S23" i="10"/>
  <c r="R23" i="10"/>
  <c r="Q23" i="10"/>
  <c r="S18" i="10"/>
  <c r="R18" i="10"/>
  <c r="Q18" i="10"/>
  <c r="S17" i="10"/>
  <c r="R17" i="10"/>
  <c r="Q17" i="10"/>
  <c r="S16" i="10"/>
  <c r="Q16" i="10"/>
  <c r="S15" i="10"/>
  <c r="Q15" i="10"/>
  <c r="S14" i="10"/>
  <c r="Q14" i="10"/>
  <c r="S13" i="10"/>
  <c r="S12" i="10"/>
  <c r="P4" i="1" l="1"/>
  <c r="S4" i="1"/>
  <c r="R5" i="1"/>
  <c r="C56" i="10"/>
  <c r="C59" i="10"/>
  <c r="E62" i="10"/>
  <c r="D62" i="10"/>
  <c r="C62" i="10"/>
  <c r="E61" i="10"/>
  <c r="D61" i="10"/>
  <c r="C61" i="10"/>
  <c r="E60" i="10"/>
  <c r="D60" i="10"/>
  <c r="C60" i="10"/>
  <c r="E59" i="10"/>
  <c r="D59" i="10"/>
  <c r="E57" i="10"/>
  <c r="D57" i="10"/>
  <c r="C57" i="10"/>
  <c r="E56" i="10"/>
  <c r="D56" i="10"/>
  <c r="E51" i="10"/>
  <c r="D51" i="10"/>
  <c r="C51" i="10"/>
  <c r="E50" i="10"/>
  <c r="D50" i="10"/>
  <c r="C50" i="10"/>
  <c r="E49" i="10"/>
  <c r="D49" i="10"/>
  <c r="C49" i="10"/>
  <c r="E48" i="10"/>
  <c r="D48" i="10"/>
  <c r="C48" i="10"/>
  <c r="E47" i="10"/>
  <c r="C47" i="10"/>
  <c r="E40" i="10"/>
  <c r="D40" i="10"/>
  <c r="C40" i="10"/>
  <c r="E39" i="10"/>
  <c r="D39" i="10"/>
  <c r="C39" i="10"/>
  <c r="E38" i="10"/>
  <c r="D38" i="10"/>
  <c r="C38" i="10"/>
  <c r="E37" i="10"/>
  <c r="C37" i="10"/>
  <c r="E36" i="10"/>
  <c r="C36" i="10"/>
  <c r="E35" i="10"/>
  <c r="C35" i="10"/>
  <c r="E34" i="10"/>
  <c r="C34" i="10"/>
  <c r="E29" i="10"/>
  <c r="D29" i="10"/>
  <c r="C29" i="10"/>
  <c r="E28" i="10"/>
  <c r="D28" i="10"/>
  <c r="C28" i="10"/>
  <c r="E27" i="10"/>
  <c r="D27" i="10"/>
  <c r="C27" i="10"/>
  <c r="E26" i="10"/>
  <c r="D26" i="10"/>
  <c r="C26" i="10"/>
  <c r="E25" i="10"/>
  <c r="C25" i="10"/>
  <c r="E24" i="10"/>
  <c r="D24" i="10"/>
  <c r="C24" i="10"/>
  <c r="E23" i="10"/>
  <c r="D23" i="10"/>
  <c r="C23" i="10"/>
  <c r="E18" i="10"/>
  <c r="D18" i="10"/>
  <c r="C18" i="10"/>
  <c r="E17" i="10"/>
  <c r="D17" i="10"/>
  <c r="C17" i="10"/>
  <c r="E16" i="10"/>
  <c r="C16" i="10"/>
  <c r="E15" i="10"/>
  <c r="C15" i="10"/>
  <c r="E14" i="10"/>
  <c r="C14" i="10"/>
  <c r="C7" i="10"/>
  <c r="D7" i="10"/>
  <c r="E7" i="10"/>
  <c r="E6" i="10"/>
  <c r="D6" i="10"/>
  <c r="C6" i="10"/>
  <c r="D5" i="1" l="1"/>
  <c r="E5" i="1"/>
  <c r="F5" i="1"/>
  <c r="G5" i="1"/>
  <c r="H5" i="1"/>
  <c r="I5" i="1"/>
  <c r="J5" i="1"/>
  <c r="K5" i="1"/>
  <c r="L5" i="1"/>
  <c r="C5" i="1"/>
  <c r="D4" i="1"/>
  <c r="E4" i="1"/>
  <c r="F4" i="1"/>
  <c r="G4" i="1"/>
  <c r="H4" i="1"/>
  <c r="I4" i="1"/>
  <c r="J4" i="1"/>
  <c r="K4" i="1"/>
  <c r="C4" i="1"/>
  <c r="D3" i="1"/>
  <c r="E3" i="1"/>
  <c r="F3" i="1"/>
  <c r="G3" i="1"/>
  <c r="H3" i="1"/>
  <c r="I3" i="1"/>
  <c r="J3" i="1"/>
  <c r="K3" i="1"/>
  <c r="L3" i="1"/>
  <c r="C3" i="1"/>
</calcChain>
</file>

<file path=xl/sharedStrings.xml><?xml version="1.0" encoding="utf-8"?>
<sst xmlns="http://schemas.openxmlformats.org/spreadsheetml/2006/main" count="238" uniqueCount="53">
  <si>
    <t>Control</t>
  </si>
  <si>
    <t>Cheriff</t>
  </si>
  <si>
    <t>CoChR</t>
  </si>
  <si>
    <t>Chr2</t>
  </si>
  <si>
    <t>Chronos</t>
  </si>
  <si>
    <t>ChrimsonR</t>
  </si>
  <si>
    <t>GtACR2</t>
  </si>
  <si>
    <t>GtACR1</t>
  </si>
  <si>
    <t>eArch3.0</t>
  </si>
  <si>
    <t>eNpHR3.0</t>
  </si>
  <si>
    <t>Mean</t>
  </si>
  <si>
    <t>n</t>
  </si>
  <si>
    <t>St Dev</t>
  </si>
  <si>
    <t>Irradiance steps in mw/mm2</t>
  </si>
  <si>
    <t>ChR2</t>
  </si>
  <si>
    <t>Excluded</t>
  </si>
  <si>
    <t>Cell numbers which met inclusion criteria</t>
  </si>
  <si>
    <t>Included</t>
  </si>
  <si>
    <t>Control 475nm</t>
  </si>
  <si>
    <t>Control 575nm</t>
  </si>
  <si>
    <t>Time to peak response (ms)</t>
  </si>
  <si>
    <t>Peak photocurrent values (pA)</t>
  </si>
  <si>
    <t>Resting Membrane Potential Values (MΩ)</t>
  </si>
  <si>
    <t>Membrane resistance values (MΩ)</t>
  </si>
  <si>
    <t>Deactivation time constant (ms)</t>
  </si>
  <si>
    <t>Access resistance values (MΩ)</t>
  </si>
  <si>
    <t>Membrane Capacitance values (pF)</t>
  </si>
  <si>
    <t>Control Cells</t>
  </si>
  <si>
    <t>30 (475 nm)</t>
  </si>
  <si>
    <t>30 (575nm)</t>
  </si>
  <si>
    <t>LED Power mW/mm2</t>
  </si>
  <si>
    <t>Cell ID</t>
  </si>
  <si>
    <t>Cheriff Cells</t>
  </si>
  <si>
    <t>across irradiance levels</t>
  </si>
  <si>
    <t>CoChR Cells</t>
  </si>
  <si>
    <t>ChR2 Cells</t>
  </si>
  <si>
    <t>Chronos Cells</t>
  </si>
  <si>
    <t>ChrimsonR Cells</t>
  </si>
  <si>
    <t>Peak Photocurrent (pA)</t>
  </si>
  <si>
    <t>﻿5,70497</t>
  </si>
  <si>
    <t>Time to peak photocurrent (ms)</t>
  </si>
  <si>
    <t>Fig 4 Sup B</t>
  </si>
  <si>
    <t>Fig 4 Sup A</t>
  </si>
  <si>
    <t xml:space="preserve"> Fig 4 Sup C</t>
  </si>
  <si>
    <t xml:space="preserve"> Fig 4 Sup D</t>
  </si>
  <si>
    <t>Fig 4 Sup F</t>
  </si>
  <si>
    <t>Fig 4 Sup G</t>
  </si>
  <si>
    <t>Fig 4 Sup H</t>
  </si>
  <si>
    <t>Fig 4B</t>
  </si>
  <si>
    <t>Fig 4C</t>
  </si>
  <si>
    <t>Fig 4E</t>
  </si>
  <si>
    <t>Fig 4F</t>
  </si>
  <si>
    <t>Fig 4G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</si>
</sst>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1" x14ac:knownFonts="1">
    <font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  <font>
      <b/>
      <sz val="12"/>
      <color rgb="FF000000"/>
      <name val="Calibri"/>
      <family val="2"/>
      <scheme val="minor"/>
    </font>
    <font>
      <sz val="9"/>
      <color theme="1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8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DF67F5"/>
        <bgColor indexed="64"/>
      </patternFill>
    </fill>
    <fill>
      <patternFill patternType="solid">
        <fgColor rgb="FF4235FF"/>
        <bgColor indexed="64"/>
      </patternFill>
    </fill>
    <fill>
      <patternFill patternType="solid">
        <fgColor rgb="FF25CFA0"/>
        <bgColor indexed="64"/>
      </patternFill>
    </fill>
    <fill>
      <patternFill patternType="solid">
        <fgColor rgb="FFAFCE34"/>
        <bgColor indexed="64"/>
      </patternFill>
    </fill>
    <fill>
      <patternFill patternType="solid">
        <fgColor rgb="FFE32006"/>
        <bgColor indexed="64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0">
    <xf numFmtId="0" fontId="0" fillId="0" borderId="0" xfId="0"/>
    <xf numFmtId="0" fontId="0" fillId="0" borderId="0" xfId="0" applyBorder="1"/>
    <xf numFmtId="0" fontId="0" fillId="0" borderId="1" xfId="0" applyBorder="1"/>
    <xf numFmtId="0" fontId="0" fillId="0" borderId="4" xfId="0" applyBorder="1"/>
    <xf numFmtId="0" fontId="0" fillId="0" borderId="6" xfId="0" applyBorder="1"/>
    <xf numFmtId="0" fontId="0" fillId="0" borderId="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/>
    <xf numFmtId="0" fontId="0" fillId="0" borderId="8" xfId="0" applyFont="1" applyBorder="1"/>
    <xf numFmtId="0" fontId="0" fillId="0" borderId="6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" fontId="0" fillId="0" borderId="2" xfId="0" applyNumberFormat="1" applyBorder="1"/>
    <xf numFmtId="2" fontId="0" fillId="0" borderId="3" xfId="0" applyNumberFormat="1" applyBorder="1"/>
    <xf numFmtId="0" fontId="0" fillId="0" borderId="3" xfId="0" applyBorder="1"/>
    <xf numFmtId="2" fontId="0" fillId="0" borderId="4" xfId="0" applyNumberFormat="1" applyBorder="1"/>
    <xf numFmtId="1" fontId="0" fillId="0" borderId="7" xfId="0" applyNumberFormat="1" applyBorder="1"/>
    <xf numFmtId="2" fontId="0" fillId="0" borderId="1" xfId="0" applyNumberFormat="1" applyBorder="1"/>
    <xf numFmtId="2" fontId="0" fillId="0" borderId="8" xfId="0" applyNumberFormat="1" applyBorder="1"/>
    <xf numFmtId="0" fontId="0" fillId="0" borderId="8" xfId="0" applyBorder="1"/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0" fillId="0" borderId="7" xfId="0" applyFill="1" applyBorder="1"/>
    <xf numFmtId="0" fontId="0" fillId="0" borderId="1" xfId="0" applyFill="1" applyBorder="1"/>
    <xf numFmtId="0" fontId="0" fillId="0" borderId="8" xfId="0" applyFill="1" applyBorder="1"/>
    <xf numFmtId="1" fontId="0" fillId="0" borderId="5" xfId="0" applyNumberFormat="1" applyBorder="1"/>
    <xf numFmtId="0" fontId="0" fillId="0" borderId="6" xfId="0" applyFill="1" applyBorder="1"/>
    <xf numFmtId="2" fontId="0" fillId="0" borderId="0" xfId="0" applyNumberFormat="1" applyBorder="1"/>
    <xf numFmtId="2" fontId="0" fillId="0" borderId="6" xfId="0" applyNumberFormat="1" applyFill="1" applyBorder="1"/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0" xfId="0" applyBorder="1" applyAlignment="1">
      <alignment vertical="center"/>
    </xf>
    <xf numFmtId="0" fontId="0" fillId="0" borderId="6" xfId="0" applyBorder="1" applyAlignment="1">
      <alignment vertic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2" fontId="0" fillId="0" borderId="3" xfId="0" applyNumberFormat="1" applyFill="1" applyBorder="1"/>
    <xf numFmtId="2" fontId="0" fillId="0" borderId="4" xfId="0" applyNumberFormat="1" applyFill="1" applyBorder="1"/>
    <xf numFmtId="2" fontId="0" fillId="0" borderId="0" xfId="0" applyNumberFormat="1" applyFill="1" applyBorder="1"/>
    <xf numFmtId="2" fontId="0" fillId="0" borderId="1" xfId="0" applyNumberFormat="1" applyFill="1" applyBorder="1"/>
    <xf numFmtId="2" fontId="0" fillId="0" borderId="8" xfId="0" applyNumberFormat="1" applyFill="1" applyBorder="1"/>
    <xf numFmtId="1" fontId="0" fillId="0" borderId="3" xfId="0" applyNumberFormat="1" applyBorder="1"/>
    <xf numFmtId="1" fontId="0" fillId="0" borderId="0" xfId="0" applyNumberFormat="1" applyBorder="1"/>
    <xf numFmtId="1" fontId="0" fillId="0" borderId="1" xfId="0" applyNumberFormat="1" applyBorder="1"/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0" fillId="0" borderId="3" xfId="0" applyFill="1" applyBorder="1"/>
    <xf numFmtId="0" fontId="0" fillId="0" borderId="4" xfId="0" applyFill="1" applyBorder="1"/>
    <xf numFmtId="0" fontId="0" fillId="0" borderId="0" xfId="0" applyFill="1" applyBorder="1"/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1" fontId="0" fillId="0" borderId="3" xfId="0" applyNumberFormat="1" applyFill="1" applyBorder="1"/>
    <xf numFmtId="1" fontId="0" fillId="0" borderId="0" xfId="0" applyNumberFormat="1" applyFill="1" applyBorder="1"/>
    <xf numFmtId="1" fontId="0" fillId="0" borderId="1" xfId="0" applyNumberFormat="1" applyFill="1" applyBorder="1"/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0" fillId="0" borderId="5" xfId="0" applyFill="1" applyBorder="1"/>
    <xf numFmtId="0" fontId="3" fillId="0" borderId="0" xfId="0" applyFont="1" applyFill="1" applyBorder="1"/>
    <xf numFmtId="0" fontId="3" fillId="0" borderId="6" xfId="0" applyFont="1" applyFill="1" applyBorder="1"/>
    <xf numFmtId="1" fontId="0" fillId="0" borderId="2" xfId="0" applyNumberFormat="1" applyFill="1" applyBorder="1"/>
    <xf numFmtId="1" fontId="0" fillId="0" borderId="5" xfId="0" applyNumberFormat="1" applyFill="1" applyBorder="1"/>
    <xf numFmtId="1" fontId="0" fillId="0" borderId="7" xfId="0" applyNumberFormat="1" applyFill="1" applyBorder="1"/>
    <xf numFmtId="0" fontId="8" fillId="0" borderId="0" xfId="0" applyFont="1" applyFill="1" applyAlignment="1">
      <alignment vertical="center" wrapText="1"/>
    </xf>
    <xf numFmtId="0" fontId="0" fillId="0" borderId="0" xfId="0" applyAlignment="1">
      <alignment vertical="top"/>
    </xf>
    <xf numFmtId="0" fontId="5" fillId="0" borderId="0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" fontId="4" fillId="0" borderId="0" xfId="0" applyNumberFormat="1" applyFont="1" applyBorder="1"/>
    <xf numFmtId="1" fontId="4" fillId="0" borderId="6" xfId="0" applyNumberFormat="1" applyFont="1" applyBorder="1"/>
    <xf numFmtId="1" fontId="7" fillId="0" borderId="0" xfId="0" applyNumberFormat="1" applyFont="1" applyFill="1" applyBorder="1"/>
    <xf numFmtId="1" fontId="4" fillId="0" borderId="1" xfId="0" applyNumberFormat="1" applyFont="1" applyBorder="1"/>
    <xf numFmtId="1" fontId="4" fillId="0" borderId="8" xfId="0" applyNumberFormat="1" applyFont="1" applyBorder="1"/>
    <xf numFmtId="0" fontId="5" fillId="0" borderId="0" xfId="0" applyFont="1" applyBorder="1" applyAlignment="1">
      <alignment horizontal="left"/>
    </xf>
    <xf numFmtId="0" fontId="4" fillId="0" borderId="0" xfId="0" applyFont="1" applyBorder="1"/>
    <xf numFmtId="0" fontId="4" fillId="0" borderId="6" xfId="0" applyFont="1" applyBorder="1"/>
    <xf numFmtId="0" fontId="5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8" xfId="0" applyFont="1" applyBorder="1"/>
    <xf numFmtId="0" fontId="2" fillId="0" borderId="0" xfId="0" applyFont="1" applyBorder="1"/>
    <xf numFmtId="0" fontId="4" fillId="0" borderId="0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2" fillId="0" borderId="6" xfId="0" applyFont="1" applyFill="1" applyBorder="1" applyAlignment="1">
      <alignment horizontal="center"/>
    </xf>
    <xf numFmtId="0" fontId="0" fillId="0" borderId="0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0" fillId="0" borderId="0" xfId="0" applyFill="1"/>
    <xf numFmtId="0" fontId="1" fillId="5" borderId="6" xfId="0" applyFont="1" applyFill="1" applyBorder="1" applyAlignment="1">
      <alignment horizontal="center"/>
    </xf>
    <xf numFmtId="0" fontId="8" fillId="2" borderId="2" xfId="0" applyFont="1" applyFill="1" applyBorder="1" applyAlignment="1">
      <alignment vertical="top" wrapText="1"/>
    </xf>
    <xf numFmtId="0" fontId="8" fillId="2" borderId="5" xfId="0" applyFont="1" applyFill="1" applyBorder="1" applyAlignment="1">
      <alignment vertical="top" wrapText="1"/>
    </xf>
    <xf numFmtId="0" fontId="8" fillId="2" borderId="7" xfId="0" applyFont="1" applyFill="1" applyBorder="1" applyAlignment="1">
      <alignment vertical="top" wrapText="1"/>
    </xf>
    <xf numFmtId="164" fontId="4" fillId="0" borderId="0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1" fontId="4" fillId="0" borderId="6" xfId="0" applyNumberFormat="1" applyFont="1" applyBorder="1" applyAlignment="1">
      <alignment horizontal="center"/>
    </xf>
    <xf numFmtId="164" fontId="4" fillId="0" borderId="0" xfId="0" applyNumberFormat="1" applyFont="1" applyBorder="1"/>
    <xf numFmtId="164" fontId="6" fillId="0" borderId="0" xfId="0" applyNumberFormat="1" applyFont="1" applyBorder="1"/>
    <xf numFmtId="0" fontId="6" fillId="0" borderId="0" xfId="0" applyFont="1" applyBorder="1"/>
    <xf numFmtId="0" fontId="2" fillId="0" borderId="0" xfId="0" applyFont="1" applyFill="1" applyBorder="1"/>
    <xf numFmtId="0" fontId="4" fillId="0" borderId="3" xfId="0" applyFont="1" applyBorder="1"/>
    <xf numFmtId="0" fontId="4" fillId="0" borderId="4" xfId="0" applyFont="1" applyBorder="1"/>
    <xf numFmtId="164" fontId="4" fillId="0" borderId="3" xfId="0" applyNumberFormat="1" applyFont="1" applyBorder="1"/>
    <xf numFmtId="2" fontId="4" fillId="0" borderId="0" xfId="0" applyNumberFormat="1" applyFont="1" applyBorder="1"/>
    <xf numFmtId="2" fontId="4" fillId="0" borderId="6" xfId="0" applyNumberFormat="1" applyFont="1" applyBorder="1"/>
    <xf numFmtId="2" fontId="4" fillId="0" borderId="1" xfId="0" applyNumberFormat="1" applyFont="1" applyBorder="1"/>
    <xf numFmtId="2" fontId="4" fillId="0" borderId="8" xfId="0" applyNumberFormat="1" applyFont="1" applyBorder="1"/>
    <xf numFmtId="2" fontId="4" fillId="0" borderId="3" xfId="0" applyNumberFormat="1" applyFont="1" applyBorder="1"/>
    <xf numFmtId="2" fontId="4" fillId="0" borderId="4" xfId="0" applyNumberFormat="1" applyFont="1" applyBorder="1"/>
    <xf numFmtId="164" fontId="4" fillId="0" borderId="6" xfId="0" applyNumberFormat="1" applyFont="1" applyBorder="1"/>
    <xf numFmtId="164" fontId="4" fillId="0" borderId="1" xfId="0" applyNumberFormat="1" applyFont="1" applyBorder="1"/>
    <xf numFmtId="164" fontId="4" fillId="0" borderId="8" xfId="0" applyNumberFormat="1" applyFont="1" applyBorder="1"/>
    <xf numFmtId="164" fontId="4" fillId="0" borderId="4" xfId="0" applyNumberFormat="1" applyFont="1" applyBorder="1"/>
    <xf numFmtId="0" fontId="0" fillId="0" borderId="0" xfId="0" applyFill="1" applyBorder="1" applyAlignment="1">
      <alignment vertical="center"/>
    </xf>
    <xf numFmtId="0" fontId="8" fillId="2" borderId="2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5" xfId="0" applyFill="1" applyBorder="1" applyAlignment="1">
      <alignment horizontal="center" vertical="top" wrapText="1"/>
    </xf>
    <xf numFmtId="0" fontId="0" fillId="2" borderId="7" xfId="0" applyFill="1" applyBorder="1" applyAlignment="1">
      <alignment horizontal="center" vertical="top" wrapText="1"/>
    </xf>
    <xf numFmtId="0" fontId="9" fillId="9" borderId="2" xfId="0" applyFont="1" applyFill="1" applyBorder="1" applyAlignment="1">
      <alignment horizontal="center" vertical="top" wrapText="1"/>
    </xf>
    <xf numFmtId="0" fontId="9" fillId="9" borderId="5" xfId="0" applyFont="1" applyFill="1" applyBorder="1" applyAlignment="1">
      <alignment horizontal="center" vertical="top" wrapText="1"/>
    </xf>
    <xf numFmtId="0" fontId="9" fillId="9" borderId="7" xfId="0" applyFont="1" applyFill="1" applyBorder="1" applyAlignment="1">
      <alignment horizontal="center" vertical="top" wrapText="1"/>
    </xf>
    <xf numFmtId="0" fontId="1" fillId="8" borderId="9" xfId="0" applyFont="1" applyFill="1" applyBorder="1" applyAlignment="1">
      <alignment horizontal="center"/>
    </xf>
    <xf numFmtId="0" fontId="1" fillId="8" borderId="10" xfId="0" applyFont="1" applyFill="1" applyBorder="1" applyAlignment="1">
      <alignment horizontal="center"/>
    </xf>
    <xf numFmtId="0" fontId="1" fillId="8" borderId="11" xfId="0" applyFont="1" applyFill="1" applyBorder="1" applyAlignment="1">
      <alignment horizontal="center"/>
    </xf>
    <xf numFmtId="0" fontId="1" fillId="5" borderId="5" xfId="0" applyFont="1" applyFill="1" applyBorder="1" applyAlignment="1">
      <alignment horizontal="center"/>
    </xf>
    <xf numFmtId="0" fontId="1" fillId="5" borderId="0" xfId="0" applyFont="1" applyFill="1" applyBorder="1" applyAlignment="1">
      <alignment horizontal="center"/>
    </xf>
    <xf numFmtId="0" fontId="1" fillId="5" borderId="6" xfId="0" applyFont="1" applyFill="1" applyBorder="1" applyAlignment="1">
      <alignment horizontal="center"/>
    </xf>
    <xf numFmtId="0" fontId="1" fillId="6" borderId="5" xfId="0" applyFont="1" applyFill="1" applyBorder="1" applyAlignment="1">
      <alignment horizontal="center"/>
    </xf>
    <xf numFmtId="0" fontId="1" fillId="6" borderId="0" xfId="0" applyFont="1" applyFill="1" applyBorder="1" applyAlignment="1">
      <alignment horizontal="center"/>
    </xf>
    <xf numFmtId="0" fontId="1" fillId="7" borderId="9" xfId="0" applyFont="1" applyFill="1" applyBorder="1" applyAlignment="1">
      <alignment horizontal="center"/>
    </xf>
    <xf numFmtId="0" fontId="1" fillId="7" borderId="10" xfId="0" applyFont="1" applyFill="1" applyBorder="1" applyAlignment="1">
      <alignment horizontal="center"/>
    </xf>
    <xf numFmtId="0" fontId="1" fillId="7" borderId="11" xfId="0" applyFont="1" applyFill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4" borderId="10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0" fillId="0" borderId="5" xfId="0" applyBorder="1" applyAlignment="1">
      <alignment horizontal="center" wrapText="1"/>
    </xf>
    <xf numFmtId="0" fontId="0" fillId="0" borderId="7" xfId="0" applyBorder="1" applyAlignment="1">
      <alignment horizontal="center" wrapText="1"/>
    </xf>
    <xf numFmtId="0" fontId="0" fillId="0" borderId="7" xfId="0" applyFont="1" applyBorder="1" applyAlignment="1">
      <alignment horizontal="center"/>
    </xf>
    <xf numFmtId="0" fontId="0" fillId="0" borderId="1" xfId="0" applyFont="1" applyBorder="1" applyAlignment="1">
      <alignment horizontal="center"/>
    </xf>
    <xf numFmtId="0" fontId="0" fillId="0" borderId="8" xfId="0" applyFont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0" fillId="0" borderId="9" xfId="0" applyFont="1" applyFill="1" applyBorder="1" applyAlignment="1">
      <alignment horizontal="center"/>
    </xf>
    <xf numFmtId="0" fontId="0" fillId="0" borderId="10" xfId="0" applyFont="1" applyFill="1" applyBorder="1" applyAlignment="1">
      <alignment horizontal="center"/>
    </xf>
    <xf numFmtId="0" fontId="0" fillId="0" borderId="11" xfId="0" applyFont="1" applyFill="1" applyBorder="1" applyAlignment="1">
      <alignment horizontal="center"/>
    </xf>
    <xf numFmtId="0" fontId="1" fillId="3" borderId="0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0" fontId="0" fillId="0" borderId="0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0" xfId="0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1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wrapText="1"/>
    </xf>
    <xf numFmtId="0" fontId="0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 vertical="center"/>
    </xf>
    <xf numFmtId="0" fontId="0" fillId="0" borderId="9" xfId="0" applyFont="1" applyBorder="1" applyAlignment="1">
      <alignment horizontal="center"/>
    </xf>
    <xf numFmtId="0" fontId="0" fillId="0" borderId="10" xfId="0" applyFont="1" applyBorder="1" applyAlignment="1">
      <alignment horizontal="center"/>
    </xf>
    <xf numFmtId="0" fontId="0" fillId="0" borderId="11" xfId="0" applyFont="1" applyBorder="1" applyAlignment="1">
      <alignment horizontal="center"/>
    </xf>
    <xf numFmtId="0" fontId="10" fillId="0" borderId="0" xfId="0" applyFont="1"/>
    <xf numFmtId="0" fontId="4" fillId="0" borderId="0" xfId="0" applyFont="1"/>
  </cellXfs>
  <cellStyles count="1">
    <cellStyle name="Normal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8AC6AF"/>
      <color rgb="FF1FC28D"/>
      <color rgb="FFE04559"/>
      <color rgb="FFFEA552"/>
      <color rgb="FF2B54FD"/>
      <color rgb="FFE32006"/>
      <color rgb="FFAFCE34"/>
      <color rgb="FF25CFA0"/>
      <color rgb="FF4235FF"/>
      <color rgb="FFDF67F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82F3B1-4743-7F40-A8F9-37B124C29E28}">
  <dimension ref="A1:V49"/>
  <sheetViews>
    <sheetView topLeftCell="A11" workbookViewId="0">
      <selection activeCell="F39" sqref="F39"/>
    </sheetView>
  </sheetViews>
  <sheetFormatPr baseColWidth="10" defaultRowHeight="16" x14ac:dyDescent="0.2"/>
  <sheetData>
    <row r="1" spans="1:22" ht="16" customHeight="1" x14ac:dyDescent="0.2">
      <c r="A1" s="117" t="s">
        <v>48</v>
      </c>
      <c r="B1" s="120" t="s">
        <v>23</v>
      </c>
      <c r="C1" s="120"/>
      <c r="D1" s="120"/>
      <c r="E1" s="120"/>
      <c r="F1" s="120"/>
      <c r="G1" s="120"/>
      <c r="H1" s="120"/>
      <c r="I1" s="120"/>
      <c r="J1" s="120"/>
      <c r="K1" s="120"/>
      <c r="L1" s="121"/>
      <c r="N1" s="92" t="s">
        <v>50</v>
      </c>
      <c r="O1" s="120" t="s">
        <v>21</v>
      </c>
      <c r="P1" s="120"/>
      <c r="Q1" s="120"/>
      <c r="R1" s="120"/>
      <c r="S1" s="120"/>
      <c r="T1" s="120"/>
      <c r="U1" s="120"/>
      <c r="V1" s="121"/>
    </row>
    <row r="2" spans="1:22" x14ac:dyDescent="0.2">
      <c r="A2" s="118"/>
      <c r="B2" s="1"/>
      <c r="C2" s="70" t="s">
        <v>0</v>
      </c>
      <c r="D2" s="70" t="s">
        <v>1</v>
      </c>
      <c r="E2" s="70" t="s">
        <v>2</v>
      </c>
      <c r="F2" s="70" t="s">
        <v>3</v>
      </c>
      <c r="G2" s="70" t="s">
        <v>4</v>
      </c>
      <c r="H2" s="70" t="s">
        <v>5</v>
      </c>
      <c r="I2" s="70" t="s">
        <v>6</v>
      </c>
      <c r="J2" s="70" t="s">
        <v>7</v>
      </c>
      <c r="K2" s="70" t="s">
        <v>8</v>
      </c>
      <c r="L2" s="71" t="s">
        <v>9</v>
      </c>
      <c r="N2" s="93"/>
      <c r="O2" s="1"/>
      <c r="P2" s="70" t="s">
        <v>18</v>
      </c>
      <c r="Q2" s="70" t="s">
        <v>19</v>
      </c>
      <c r="R2" s="70" t="s">
        <v>1</v>
      </c>
      <c r="S2" s="70" t="s">
        <v>2</v>
      </c>
      <c r="T2" s="70" t="s">
        <v>14</v>
      </c>
      <c r="U2" s="70" t="s">
        <v>4</v>
      </c>
      <c r="V2" s="71" t="s">
        <v>5</v>
      </c>
    </row>
    <row r="3" spans="1:22" x14ac:dyDescent="0.2">
      <c r="A3" s="118"/>
      <c r="B3" s="83" t="s">
        <v>10</v>
      </c>
      <c r="C3" s="84">
        <f t="shared" ref="C3:L3" si="0">AVERAGE(C6:C24)</f>
        <v>154.83029494285714</v>
      </c>
      <c r="D3" s="84">
        <f t="shared" si="0"/>
        <v>144.95801196666665</v>
      </c>
      <c r="E3" s="84">
        <f t="shared" si="0"/>
        <v>114.52631209700382</v>
      </c>
      <c r="F3" s="84">
        <f t="shared" si="0"/>
        <v>148.35061746874999</v>
      </c>
      <c r="G3" s="84">
        <f t="shared" si="0"/>
        <v>141.52551819999999</v>
      </c>
      <c r="H3" s="84">
        <f t="shared" si="0"/>
        <v>102.57090329545454</v>
      </c>
      <c r="I3" s="84">
        <f t="shared" si="0"/>
        <v>161.32465273999998</v>
      </c>
      <c r="J3" s="84">
        <f t="shared" si="0"/>
        <v>104.24753110499999</v>
      </c>
      <c r="K3" s="84">
        <f t="shared" si="0"/>
        <v>158.83740700000001</v>
      </c>
      <c r="L3" s="85">
        <f t="shared" si="0"/>
        <v>116.75415809789475</v>
      </c>
      <c r="N3" s="93"/>
      <c r="O3" s="83" t="s">
        <v>10</v>
      </c>
      <c r="P3" s="95">
        <f>AVERAGE(P6:P24)</f>
        <v>4.0577686255446368</v>
      </c>
      <c r="Q3" s="95">
        <f t="shared" ref="Q3:V3" si="1">AVERAGE(Q6:Q24)</f>
        <v>4.2943888563020378</v>
      </c>
      <c r="R3" s="95">
        <f t="shared" si="1"/>
        <v>10.29056156368528</v>
      </c>
      <c r="S3" s="95">
        <f t="shared" si="1"/>
        <v>272.5785778937439</v>
      </c>
      <c r="T3" s="95">
        <f t="shared" si="1"/>
        <v>59.615235588747971</v>
      </c>
      <c r="U3" s="95">
        <f t="shared" si="1"/>
        <v>43.451846333333329</v>
      </c>
      <c r="V3" s="96">
        <f t="shared" si="1"/>
        <v>250.989712</v>
      </c>
    </row>
    <row r="4" spans="1:22" x14ac:dyDescent="0.2">
      <c r="A4" s="118"/>
      <c r="B4" s="83" t="s">
        <v>12</v>
      </c>
      <c r="C4" s="84">
        <f t="shared" ref="C4:K4" si="2">STDEV(C6:C23)</f>
        <v>56.11614654352816</v>
      </c>
      <c r="D4" s="84">
        <f t="shared" si="2"/>
        <v>12.901484035843266</v>
      </c>
      <c r="E4" s="84">
        <f t="shared" si="2"/>
        <v>43.058745104525812</v>
      </c>
      <c r="F4" s="84">
        <f t="shared" si="2"/>
        <v>53.110924265334532</v>
      </c>
      <c r="G4" s="84">
        <f t="shared" si="2"/>
        <v>18.594259540810235</v>
      </c>
      <c r="H4" s="84">
        <f t="shared" si="2"/>
        <v>34.527401092775776</v>
      </c>
      <c r="I4" s="84">
        <f t="shared" si="2"/>
        <v>56.76630871092555</v>
      </c>
      <c r="J4" s="84">
        <f t="shared" si="2"/>
        <v>28.624382961087807</v>
      </c>
      <c r="K4" s="84">
        <f t="shared" si="2"/>
        <v>12.527957050791054</v>
      </c>
      <c r="L4" s="85">
        <f>STDEV(L6:L24)</f>
        <v>41.854674889982874</v>
      </c>
      <c r="N4" s="93"/>
      <c r="O4" s="83" t="s">
        <v>12</v>
      </c>
      <c r="P4" s="95">
        <f>STDEV(P6:P23)</f>
        <v>1.8130516424381771</v>
      </c>
      <c r="Q4" s="95">
        <f t="shared" ref="Q4:V4" si="3">STDEV(Q6:Q23)</f>
        <v>2.0828947662248471</v>
      </c>
      <c r="R4" s="95">
        <f t="shared" si="3"/>
        <v>11.93459176509621</v>
      </c>
      <c r="S4" s="95">
        <f t="shared" si="3"/>
        <v>277.99502724262442</v>
      </c>
      <c r="T4" s="95">
        <f t="shared" si="3"/>
        <v>67.124321909988538</v>
      </c>
      <c r="U4" s="95">
        <f t="shared" si="3"/>
        <v>0.71104502403224934</v>
      </c>
      <c r="V4" s="96">
        <f t="shared" si="3"/>
        <v>72.8462063428845</v>
      </c>
    </row>
    <row r="5" spans="1:22" x14ac:dyDescent="0.2">
      <c r="A5" s="118"/>
      <c r="B5" s="83" t="s">
        <v>11</v>
      </c>
      <c r="C5" s="84">
        <f t="shared" ref="C5:L5" si="4">COUNT(C6:C24)</f>
        <v>7</v>
      </c>
      <c r="D5" s="84">
        <f t="shared" si="4"/>
        <v>3</v>
      </c>
      <c r="E5" s="84">
        <f t="shared" si="4"/>
        <v>12</v>
      </c>
      <c r="F5" s="84">
        <f t="shared" si="4"/>
        <v>8</v>
      </c>
      <c r="G5" s="84">
        <f t="shared" si="4"/>
        <v>3</v>
      </c>
      <c r="H5" s="84">
        <f t="shared" si="4"/>
        <v>11</v>
      </c>
      <c r="I5" s="84">
        <f t="shared" si="4"/>
        <v>7</v>
      </c>
      <c r="J5" s="84">
        <f t="shared" si="4"/>
        <v>16</v>
      </c>
      <c r="K5" s="84">
        <f t="shared" si="4"/>
        <v>3</v>
      </c>
      <c r="L5" s="85">
        <f t="shared" si="4"/>
        <v>19</v>
      </c>
      <c r="N5" s="93"/>
      <c r="O5" s="83" t="s">
        <v>11</v>
      </c>
      <c r="P5" s="97">
        <f>COUNT(P6:P24)</f>
        <v>10</v>
      </c>
      <c r="Q5" s="97">
        <f t="shared" ref="Q5:V5" si="5">COUNT(Q6:Q24)</f>
        <v>12</v>
      </c>
      <c r="R5" s="97">
        <f t="shared" si="5"/>
        <v>11</v>
      </c>
      <c r="S5" s="97">
        <f t="shared" si="5"/>
        <v>14</v>
      </c>
      <c r="T5" s="97">
        <f t="shared" si="5"/>
        <v>15</v>
      </c>
      <c r="U5" s="97">
        <f t="shared" si="5"/>
        <v>3</v>
      </c>
      <c r="V5" s="98">
        <f t="shared" si="5"/>
        <v>7</v>
      </c>
    </row>
    <row r="6" spans="1:22" x14ac:dyDescent="0.2">
      <c r="A6" s="118"/>
      <c r="B6" s="102"/>
      <c r="C6" s="103">
        <v>266.75776780000001</v>
      </c>
      <c r="D6" s="103">
        <v>130.06258800000001</v>
      </c>
      <c r="E6" s="103">
        <v>72.360778170000003</v>
      </c>
      <c r="F6" s="103">
        <v>141.43266610000001</v>
      </c>
      <c r="G6" s="103">
        <v>152.7494121</v>
      </c>
      <c r="H6" s="103">
        <v>96.712296120000005</v>
      </c>
      <c r="I6" s="103">
        <v>112.8216831</v>
      </c>
      <c r="J6" s="103">
        <v>72.884489889999998</v>
      </c>
      <c r="K6" s="103">
        <v>145.04904790000001</v>
      </c>
      <c r="L6" s="104">
        <v>145.5900962</v>
      </c>
      <c r="N6" s="93"/>
      <c r="O6" s="1"/>
      <c r="P6" s="110">
        <v>3.01085973</v>
      </c>
      <c r="Q6" s="110">
        <v>3.08935308</v>
      </c>
      <c r="R6" s="110">
        <v>37.3986874</v>
      </c>
      <c r="S6" s="110">
        <v>566.65625</v>
      </c>
      <c r="T6" s="110">
        <v>153.04470599999999</v>
      </c>
      <c r="U6" s="110">
        <v>42.631380700000001</v>
      </c>
      <c r="V6" s="111">
        <v>366.41865999999999</v>
      </c>
    </row>
    <row r="7" spans="1:22" x14ac:dyDescent="0.2">
      <c r="A7" s="118"/>
      <c r="B7" s="1"/>
      <c r="C7" s="78">
        <v>147.7129205</v>
      </c>
      <c r="D7" s="78">
        <v>152.6132064</v>
      </c>
      <c r="E7" s="78">
        <v>57.928371290000001</v>
      </c>
      <c r="F7" s="78">
        <v>106.28532010000001</v>
      </c>
      <c r="G7" s="78">
        <v>120.0622419</v>
      </c>
      <c r="H7" s="78">
        <v>75.289088530000001</v>
      </c>
      <c r="I7" s="78">
        <v>251.4761915</v>
      </c>
      <c r="J7" s="78">
        <v>105.40503</v>
      </c>
      <c r="K7" s="78">
        <v>169.52112120000001</v>
      </c>
      <c r="L7" s="79">
        <v>153.4350541</v>
      </c>
      <c r="N7" s="93"/>
      <c r="O7" s="1"/>
      <c r="P7" s="106">
        <v>2.0001263599999999</v>
      </c>
      <c r="Q7" s="106">
        <v>2.2041132499999998</v>
      </c>
      <c r="R7" s="106">
        <v>17.235316300000001</v>
      </c>
      <c r="S7" s="106">
        <v>692.40397900000005</v>
      </c>
      <c r="T7" s="106">
        <v>85.838368700000004</v>
      </c>
      <c r="U7" s="106">
        <v>43.888764999999999</v>
      </c>
      <c r="V7" s="107">
        <v>276.83081099999998</v>
      </c>
    </row>
    <row r="8" spans="1:22" x14ac:dyDescent="0.2">
      <c r="A8" s="118"/>
      <c r="B8" s="1"/>
      <c r="C8" s="78">
        <v>121.61392789999999</v>
      </c>
      <c r="D8" s="78">
        <v>152.19824149999999</v>
      </c>
      <c r="E8" s="78">
        <v>111.2586402</v>
      </c>
      <c r="F8" s="78">
        <v>221.12098180000001</v>
      </c>
      <c r="G8" s="78">
        <v>151.7649006</v>
      </c>
      <c r="H8" s="78">
        <v>89.234433199999998</v>
      </c>
      <c r="I8" s="78">
        <v>203.62749529999999</v>
      </c>
      <c r="J8" s="78">
        <v>64.678339640000004</v>
      </c>
      <c r="K8" s="78">
        <v>161.9420519</v>
      </c>
      <c r="L8" s="79">
        <v>160.72502109999999</v>
      </c>
      <c r="N8" s="93"/>
      <c r="O8" s="1"/>
      <c r="P8" s="106">
        <v>6.8096365900000002</v>
      </c>
      <c r="Q8" s="106">
        <v>3.84602332</v>
      </c>
      <c r="R8" s="106">
        <v>24.968070000000001</v>
      </c>
      <c r="S8" s="106">
        <v>424.5</v>
      </c>
      <c r="T8" s="106">
        <v>68.825754799999999</v>
      </c>
      <c r="U8" s="106">
        <v>43.8353933</v>
      </c>
      <c r="V8" s="107">
        <v>166.84013400000001</v>
      </c>
    </row>
    <row r="9" spans="1:22" x14ac:dyDescent="0.2">
      <c r="A9" s="118"/>
      <c r="B9" s="1"/>
      <c r="C9" s="78">
        <v>187.4563995</v>
      </c>
      <c r="D9" s="78"/>
      <c r="E9" s="78">
        <v>93.492915879999998</v>
      </c>
      <c r="F9" s="78">
        <v>233.22552450000001</v>
      </c>
      <c r="G9" s="78"/>
      <c r="H9" s="78">
        <v>86.696841899999995</v>
      </c>
      <c r="I9" s="78">
        <v>132.81449789999999</v>
      </c>
      <c r="J9" s="78">
        <v>114.7765947</v>
      </c>
      <c r="K9" s="78"/>
      <c r="L9" s="79">
        <v>127.4432953</v>
      </c>
      <c r="N9" s="93"/>
      <c r="O9" s="1"/>
      <c r="P9" s="106">
        <v>4.8364157700000003</v>
      </c>
      <c r="Q9" s="106">
        <v>2.3695881399999998</v>
      </c>
      <c r="R9" s="106"/>
      <c r="S9" s="106">
        <v>295.66584699999999</v>
      </c>
      <c r="T9" s="106">
        <v>164.54597999999999</v>
      </c>
      <c r="U9" s="106"/>
      <c r="V9" s="107">
        <v>238.930374</v>
      </c>
    </row>
    <row r="10" spans="1:22" x14ac:dyDescent="0.2">
      <c r="A10" s="118"/>
      <c r="B10" s="1"/>
      <c r="C10" s="78">
        <v>138.21182780000001</v>
      </c>
      <c r="D10" s="78"/>
      <c r="E10" s="78">
        <v>66.600777710000003</v>
      </c>
      <c r="F10" s="78">
        <v>113.8377091</v>
      </c>
      <c r="G10" s="78"/>
      <c r="H10" s="78">
        <v>76.755185229999995</v>
      </c>
      <c r="I10" s="78">
        <v>188.4123702</v>
      </c>
      <c r="J10" s="78">
        <v>172.9271732</v>
      </c>
      <c r="K10" s="78"/>
      <c r="L10" s="79">
        <v>113.6465855</v>
      </c>
      <c r="N10" s="93"/>
      <c r="O10" s="1"/>
      <c r="P10" s="106"/>
      <c r="Q10" s="106"/>
      <c r="R10" s="106"/>
      <c r="S10" s="106">
        <v>362.39910900000001</v>
      </c>
      <c r="T10" s="106">
        <v>175.53324900000001</v>
      </c>
      <c r="U10" s="106"/>
      <c r="V10" s="107">
        <v>220.508194</v>
      </c>
    </row>
    <row r="11" spans="1:22" ht="16" customHeight="1" x14ac:dyDescent="0.2">
      <c r="A11" s="118"/>
      <c r="B11" s="1"/>
      <c r="C11" s="78">
        <v>106.8611502</v>
      </c>
      <c r="D11" s="78"/>
      <c r="E11" s="78">
        <v>81.044865790000003</v>
      </c>
      <c r="F11" s="78">
        <v>83.720129549999996</v>
      </c>
      <c r="G11" s="78"/>
      <c r="H11" s="78">
        <v>78.406501160000005</v>
      </c>
      <c r="I11" s="78">
        <v>87.556126079999999</v>
      </c>
      <c r="J11" s="78">
        <v>93.808342080000003</v>
      </c>
      <c r="K11" s="78"/>
      <c r="L11" s="79">
        <v>138.1430963</v>
      </c>
      <c r="N11" s="93"/>
      <c r="O11" s="1"/>
      <c r="P11" s="106"/>
      <c r="Q11" s="106"/>
      <c r="R11" s="106"/>
      <c r="S11" s="106">
        <v>759.684888</v>
      </c>
      <c r="T11" s="106">
        <v>105.930397</v>
      </c>
      <c r="U11" s="106"/>
      <c r="V11" s="107">
        <v>174.46902499999999</v>
      </c>
    </row>
    <row r="12" spans="1:22" x14ac:dyDescent="0.2">
      <c r="A12" s="118"/>
      <c r="B12" s="1"/>
      <c r="C12" s="78">
        <v>115.1980709</v>
      </c>
      <c r="D12" s="78"/>
      <c r="E12" s="78">
        <v>156.9997947</v>
      </c>
      <c r="F12" s="78">
        <v>146.35046500000001</v>
      </c>
      <c r="G12" s="78"/>
      <c r="H12" s="78">
        <v>115.62608280000001</v>
      </c>
      <c r="I12" s="78">
        <v>152.56420510000001</v>
      </c>
      <c r="J12" s="78">
        <v>110.7361717</v>
      </c>
      <c r="K12" s="78"/>
      <c r="L12" s="79">
        <v>143.4087907</v>
      </c>
      <c r="N12" s="93"/>
      <c r="O12" s="1"/>
      <c r="P12" s="106"/>
      <c r="Q12" s="106"/>
      <c r="R12" s="106"/>
      <c r="S12" s="106">
        <v>462.58781900000002</v>
      </c>
      <c r="T12" s="106">
        <v>100.80346900000001</v>
      </c>
      <c r="U12" s="106"/>
      <c r="V12" s="107">
        <v>312.93078600000001</v>
      </c>
    </row>
    <row r="13" spans="1:22" x14ac:dyDescent="0.2">
      <c r="A13" s="118"/>
      <c r="B13" s="1"/>
      <c r="C13" s="78"/>
      <c r="D13" s="78"/>
      <c r="E13" s="78">
        <v>153.02927969999999</v>
      </c>
      <c r="F13" s="78">
        <v>140.83214359999999</v>
      </c>
      <c r="G13" s="78"/>
      <c r="H13" s="78">
        <v>84.607545099999996</v>
      </c>
      <c r="I13" s="78"/>
      <c r="J13" s="78">
        <v>107.1908641</v>
      </c>
      <c r="K13" s="78"/>
      <c r="L13" s="79">
        <v>238.5067785</v>
      </c>
      <c r="N13" s="94"/>
      <c r="O13" s="2"/>
      <c r="P13" s="108"/>
      <c r="Q13" s="108"/>
      <c r="R13" s="108"/>
      <c r="S13" s="108">
        <v>232.78465499999999</v>
      </c>
      <c r="T13" s="108"/>
      <c r="U13" s="108"/>
      <c r="V13" s="109"/>
    </row>
    <row r="14" spans="1:22" x14ac:dyDescent="0.2">
      <c r="A14" s="118"/>
      <c r="B14" s="1"/>
      <c r="C14" s="78"/>
      <c r="D14" s="78"/>
      <c r="E14" s="169">
        <v>134.64042781232001</v>
      </c>
      <c r="F14" s="78"/>
      <c r="G14" s="78"/>
      <c r="H14" s="78">
        <v>98.53477651</v>
      </c>
      <c r="I14" s="78"/>
      <c r="J14" s="78">
        <v>147.63595699999999</v>
      </c>
      <c r="K14" s="78"/>
      <c r="L14" s="79">
        <v>82.118749370000003</v>
      </c>
    </row>
    <row r="15" spans="1:22" ht="17" x14ac:dyDescent="0.2">
      <c r="A15" s="118"/>
      <c r="B15" s="1"/>
      <c r="C15" s="78"/>
      <c r="D15" s="78"/>
      <c r="E15" s="169">
        <v>102.573391695552</v>
      </c>
      <c r="F15" s="78"/>
      <c r="G15" s="78"/>
      <c r="H15" s="78">
        <v>191.48674360000001</v>
      </c>
      <c r="I15" s="78"/>
      <c r="J15" s="78">
        <v>125.7689475</v>
      </c>
      <c r="K15" s="78"/>
      <c r="L15" s="79">
        <v>82.346317209999995</v>
      </c>
      <c r="N15" s="92" t="s">
        <v>51</v>
      </c>
      <c r="O15" s="120" t="s">
        <v>20</v>
      </c>
      <c r="P15" s="120"/>
      <c r="Q15" s="120"/>
      <c r="R15" s="120"/>
      <c r="S15" s="120"/>
      <c r="T15" s="121"/>
    </row>
    <row r="16" spans="1:22" x14ac:dyDescent="0.2">
      <c r="A16" s="118"/>
      <c r="B16" s="1"/>
      <c r="C16" s="78"/>
      <c r="D16" s="78"/>
      <c r="E16" s="169">
        <v>195.18813358277899</v>
      </c>
      <c r="F16" s="78"/>
      <c r="G16" s="78"/>
      <c r="H16" s="78">
        <v>134.93044209999999</v>
      </c>
      <c r="I16" s="78"/>
      <c r="J16" s="78">
        <v>115.79881899999999</v>
      </c>
      <c r="K16" s="78"/>
      <c r="L16" s="79">
        <v>121.32170979999999</v>
      </c>
      <c r="N16" s="93"/>
      <c r="O16" s="1"/>
      <c r="P16" s="70" t="s">
        <v>1</v>
      </c>
      <c r="Q16" s="70" t="s">
        <v>2</v>
      </c>
      <c r="R16" s="70" t="s">
        <v>14</v>
      </c>
      <c r="S16" s="70" t="s">
        <v>4</v>
      </c>
      <c r="T16" s="71" t="s">
        <v>5</v>
      </c>
    </row>
    <row r="17" spans="1:20" x14ac:dyDescent="0.2">
      <c r="A17" s="118"/>
      <c r="B17" s="1"/>
      <c r="C17" s="78"/>
      <c r="D17" s="78"/>
      <c r="E17" s="169">
        <v>149.19836863339501</v>
      </c>
      <c r="F17" s="78"/>
      <c r="G17" s="78"/>
      <c r="H17" s="78"/>
      <c r="I17" s="78"/>
      <c r="J17" s="78">
        <v>91.070031749999998</v>
      </c>
      <c r="K17" s="78"/>
      <c r="L17" s="79">
        <v>110.9607283</v>
      </c>
      <c r="N17" s="93"/>
      <c r="O17" s="83" t="s">
        <v>10</v>
      </c>
      <c r="P17" s="95">
        <f>AVERAGE(P20:P27)</f>
        <v>4.9924999999999997</v>
      </c>
      <c r="Q17" s="95">
        <f t="shared" ref="Q17:T17" si="6">AVERAGE(Q20:Q27)</f>
        <v>5.3301041666250004</v>
      </c>
      <c r="R17" s="95">
        <f t="shared" si="6"/>
        <v>4.247142857</v>
      </c>
      <c r="S17" s="95">
        <f t="shared" si="6"/>
        <v>3.881111113333334</v>
      </c>
      <c r="T17" s="96">
        <f t="shared" si="6"/>
        <v>5.1319387755714283</v>
      </c>
    </row>
    <row r="18" spans="1:20" x14ac:dyDescent="0.2">
      <c r="A18" s="118"/>
      <c r="B18" s="1"/>
      <c r="C18" s="78"/>
      <c r="D18" s="78"/>
      <c r="E18" s="78"/>
      <c r="F18" s="78"/>
      <c r="G18" s="78"/>
      <c r="H18" s="78"/>
      <c r="I18" s="78"/>
      <c r="J18" s="78">
        <v>78.040370080000002</v>
      </c>
      <c r="K18" s="78"/>
      <c r="L18" s="79">
        <v>117.5757318</v>
      </c>
      <c r="N18" s="93"/>
      <c r="O18" s="83" t="s">
        <v>12</v>
      </c>
      <c r="P18" s="95">
        <f>STDEV(P20:P27)</f>
        <v>0.95064780544637029</v>
      </c>
      <c r="Q18" s="95">
        <f t="shared" ref="Q18:T18" si="7">STDEV(Q20:Q27)</f>
        <v>0.52765098599945826</v>
      </c>
      <c r="R18" s="95">
        <f t="shared" si="7"/>
        <v>0.47529397753808122</v>
      </c>
      <c r="S18" s="95">
        <f t="shared" si="7"/>
        <v>0.8930990590800254</v>
      </c>
      <c r="T18" s="96">
        <f t="shared" si="7"/>
        <v>0.70943245964801427</v>
      </c>
    </row>
    <row r="19" spans="1:20" x14ac:dyDescent="0.2">
      <c r="A19" s="118"/>
      <c r="B19" s="1"/>
      <c r="C19" s="78"/>
      <c r="D19" s="78"/>
      <c r="E19" s="78"/>
      <c r="F19" s="78"/>
      <c r="G19" s="78"/>
      <c r="H19" s="78"/>
      <c r="I19" s="78"/>
      <c r="J19" s="78">
        <v>91.670292009999997</v>
      </c>
      <c r="K19" s="78"/>
      <c r="L19" s="79">
        <v>101.39190429999999</v>
      </c>
      <c r="N19" s="93"/>
      <c r="O19" s="83" t="s">
        <v>11</v>
      </c>
      <c r="P19" s="97">
        <f>COUNT(P20:P27)</f>
        <v>3</v>
      </c>
      <c r="Q19" s="97">
        <f t="shared" ref="Q19:T19" si="8">COUNT(Q20:Q27)</f>
        <v>8</v>
      </c>
      <c r="R19" s="97">
        <f t="shared" si="8"/>
        <v>7</v>
      </c>
      <c r="S19" s="97">
        <f t="shared" si="8"/>
        <v>3</v>
      </c>
      <c r="T19" s="98">
        <f t="shared" si="8"/>
        <v>7</v>
      </c>
    </row>
    <row r="20" spans="1:20" x14ac:dyDescent="0.2">
      <c r="A20" s="118"/>
      <c r="B20" s="1"/>
      <c r="C20" s="78"/>
      <c r="D20" s="78"/>
      <c r="E20" s="78"/>
      <c r="F20" s="78"/>
      <c r="G20" s="78"/>
      <c r="H20" s="78"/>
      <c r="I20" s="78"/>
      <c r="J20" s="78">
        <v>106.65599109999999</v>
      </c>
      <c r="K20" s="78"/>
      <c r="L20" s="79">
        <v>68.930536149999995</v>
      </c>
      <c r="N20" s="93"/>
      <c r="O20" s="1"/>
      <c r="P20" s="105">
        <v>4.4249999999999998</v>
      </c>
      <c r="Q20" s="105">
        <v>6.0250000000000004</v>
      </c>
      <c r="R20" s="105">
        <v>4.6550000000000002</v>
      </c>
      <c r="S20" s="105">
        <v>4.5166666700000002</v>
      </c>
      <c r="T20" s="115">
        <v>4.4428571430000003</v>
      </c>
    </row>
    <row r="21" spans="1:20" x14ac:dyDescent="0.2">
      <c r="A21" s="118"/>
      <c r="B21" s="1"/>
      <c r="C21" s="78"/>
      <c r="D21" s="78"/>
      <c r="E21" s="78"/>
      <c r="F21" s="78"/>
      <c r="G21" s="78"/>
      <c r="H21" s="78"/>
      <c r="I21" s="78"/>
      <c r="J21" s="78">
        <v>68.913083929999999</v>
      </c>
      <c r="K21" s="78"/>
      <c r="L21" s="79">
        <v>67.879730480000006</v>
      </c>
      <c r="N21" s="93"/>
      <c r="O21" s="1"/>
      <c r="P21" s="99">
        <v>4.4625000000000004</v>
      </c>
      <c r="Q21" s="99">
        <v>5.4225000000000003</v>
      </c>
      <c r="R21" s="99">
        <v>4.8833333330000004</v>
      </c>
      <c r="S21" s="99">
        <v>2.86</v>
      </c>
      <c r="T21" s="112">
        <v>5.6357142859999998</v>
      </c>
    </row>
    <row r="22" spans="1:20" x14ac:dyDescent="0.2">
      <c r="A22" s="118"/>
      <c r="B22" s="1"/>
      <c r="C22" s="78"/>
      <c r="D22" s="78"/>
      <c r="E22" s="78"/>
      <c r="F22" s="78"/>
      <c r="G22" s="78"/>
      <c r="H22" s="78"/>
      <c r="I22" s="78"/>
      <c r="J22" s="78"/>
      <c r="K22" s="78"/>
      <c r="L22" s="79">
        <v>74.865756189999999</v>
      </c>
      <c r="N22" s="93"/>
      <c r="O22" s="1"/>
      <c r="P22" s="99">
        <v>6.09</v>
      </c>
      <c r="Q22" s="99">
        <v>4.2549999999999999</v>
      </c>
      <c r="R22" s="99">
        <v>4.1333333330000004</v>
      </c>
      <c r="S22" s="99">
        <v>4.2666666700000002</v>
      </c>
      <c r="T22" s="112">
        <v>5.8</v>
      </c>
    </row>
    <row r="23" spans="1:20" x14ac:dyDescent="0.2">
      <c r="A23" s="118"/>
      <c r="B23" s="1"/>
      <c r="C23" s="78"/>
      <c r="D23" s="78"/>
      <c r="E23" s="78"/>
      <c r="F23" s="78"/>
      <c r="G23" s="78"/>
      <c r="H23" s="78"/>
      <c r="I23" s="78"/>
      <c r="J23" s="78"/>
      <c r="K23" s="78"/>
      <c r="L23" s="79">
        <v>94.699792889999998</v>
      </c>
      <c r="N23" s="93"/>
      <c r="O23" s="1"/>
      <c r="P23" s="99"/>
      <c r="Q23" s="99">
        <v>5.0133333330000003</v>
      </c>
      <c r="R23" s="99">
        <v>3.65</v>
      </c>
      <c r="S23" s="99"/>
      <c r="T23" s="112">
        <v>5.47</v>
      </c>
    </row>
    <row r="24" spans="1:20" x14ac:dyDescent="0.2">
      <c r="A24" s="119"/>
      <c r="B24" s="2"/>
      <c r="C24" s="81"/>
      <c r="D24" s="81"/>
      <c r="E24" s="81"/>
      <c r="F24" s="81"/>
      <c r="G24" s="81"/>
      <c r="H24" s="81"/>
      <c r="I24" s="81"/>
      <c r="J24" s="81"/>
      <c r="K24" s="81"/>
      <c r="L24" s="82">
        <v>75.339329669999998</v>
      </c>
      <c r="N24" s="93"/>
      <c r="O24" s="1"/>
      <c r="P24" s="99"/>
      <c r="Q24" s="99">
        <v>5.45</v>
      </c>
      <c r="R24" s="99">
        <v>4.55</v>
      </c>
      <c r="S24" s="99"/>
      <c r="T24" s="112">
        <v>5.516666667</v>
      </c>
    </row>
    <row r="25" spans="1:20" x14ac:dyDescent="0.2">
      <c r="N25" s="93"/>
      <c r="O25" s="1"/>
      <c r="P25" s="99"/>
      <c r="Q25" s="99">
        <v>5.24</v>
      </c>
      <c r="R25" s="99">
        <v>3.6833333330000002</v>
      </c>
      <c r="S25" s="99"/>
      <c r="T25" s="112">
        <v>5.1833333330000002</v>
      </c>
    </row>
    <row r="26" spans="1:20" ht="16" customHeight="1" x14ac:dyDescent="0.2">
      <c r="A26" s="92" t="s">
        <v>49</v>
      </c>
      <c r="B26" s="120" t="s">
        <v>22</v>
      </c>
      <c r="C26" s="120"/>
      <c r="D26" s="120"/>
      <c r="E26" s="120"/>
      <c r="F26" s="120"/>
      <c r="G26" s="120"/>
      <c r="H26" s="120"/>
      <c r="I26" s="120"/>
      <c r="J26" s="120"/>
      <c r="K26" s="120"/>
      <c r="L26" s="121"/>
      <c r="N26" s="93"/>
      <c r="O26" s="1"/>
      <c r="P26" s="99"/>
      <c r="Q26" s="99">
        <v>5.5350000000000001</v>
      </c>
      <c r="R26" s="99">
        <v>4.1749999999999998</v>
      </c>
      <c r="S26" s="99"/>
      <c r="T26" s="112">
        <v>3.875</v>
      </c>
    </row>
    <row r="27" spans="1:20" x14ac:dyDescent="0.2">
      <c r="A27" s="93"/>
      <c r="B27" s="1"/>
      <c r="C27" s="70" t="s">
        <v>0</v>
      </c>
      <c r="D27" s="70" t="s">
        <v>1</v>
      </c>
      <c r="E27" s="70" t="s">
        <v>2</v>
      </c>
      <c r="F27" s="70" t="s">
        <v>3</v>
      </c>
      <c r="G27" s="70" t="s">
        <v>4</v>
      </c>
      <c r="H27" s="70" t="s">
        <v>5</v>
      </c>
      <c r="I27" s="70" t="s">
        <v>6</v>
      </c>
      <c r="J27" s="70" t="s">
        <v>7</v>
      </c>
      <c r="K27" s="70" t="s">
        <v>8</v>
      </c>
      <c r="L27" s="71" t="s">
        <v>9</v>
      </c>
      <c r="N27" s="94"/>
      <c r="O27" s="2"/>
      <c r="P27" s="113"/>
      <c r="Q27" s="113">
        <v>5.7</v>
      </c>
      <c r="R27" s="113"/>
      <c r="S27" s="113"/>
      <c r="T27" s="114"/>
    </row>
    <row r="28" spans="1:20" x14ac:dyDescent="0.2">
      <c r="A28" s="93"/>
      <c r="B28" s="83" t="s">
        <v>10</v>
      </c>
      <c r="C28" s="95">
        <f>AVERAGE(C31:C49)</f>
        <v>-78.374863325714287</v>
      </c>
      <c r="D28" s="95">
        <f t="shared" ref="D28:K28" si="9">AVERAGE(D31:D49)</f>
        <v>-76.630617520000001</v>
      </c>
      <c r="E28" s="95">
        <f t="shared" si="9"/>
        <v>-76.650003082499993</v>
      </c>
      <c r="F28" s="95">
        <f t="shared" si="9"/>
        <v>-72.267862701249996</v>
      </c>
      <c r="G28" s="95">
        <f t="shared" si="9"/>
        <v>-79.515931193333344</v>
      </c>
      <c r="H28" s="95">
        <f t="shared" si="9"/>
        <v>-76.262437161818184</v>
      </c>
      <c r="I28" s="95">
        <f t="shared" si="9"/>
        <v>-77.983746281250006</v>
      </c>
      <c r="J28" s="95">
        <f t="shared" si="9"/>
        <v>-76.214485168750002</v>
      </c>
      <c r="K28" s="95">
        <f t="shared" si="9"/>
        <v>-71.066666666666677</v>
      </c>
      <c r="L28" s="96">
        <f>AVERAGE(L31:L49)</f>
        <v>-73.6105263157895</v>
      </c>
    </row>
    <row r="29" spans="1:20" ht="17" x14ac:dyDescent="0.2">
      <c r="A29" s="93"/>
      <c r="B29" s="83" t="s">
        <v>12</v>
      </c>
      <c r="C29" s="95">
        <f>STDEV(C31:C48)</f>
        <v>1.8772237579129629</v>
      </c>
      <c r="D29" s="95">
        <f t="shared" ref="D29:K29" si="10">STDEV(D31:D48)</f>
        <v>1.3260284470951456</v>
      </c>
      <c r="E29" s="95">
        <f t="shared" si="10"/>
        <v>3.7826169465913582</v>
      </c>
      <c r="F29" s="95">
        <f t="shared" si="10"/>
        <v>4.5955849476951078</v>
      </c>
      <c r="G29" s="95">
        <f t="shared" si="10"/>
        <v>1.5114647961365233</v>
      </c>
      <c r="H29" s="95">
        <f t="shared" si="10"/>
        <v>3.9422314357971056</v>
      </c>
      <c r="I29" s="95">
        <f t="shared" si="10"/>
        <v>2.3235129095472455</v>
      </c>
      <c r="J29" s="95">
        <f t="shared" si="10"/>
        <v>3.0375628813559232</v>
      </c>
      <c r="K29" s="95">
        <f t="shared" si="10"/>
        <v>6.429100507328636</v>
      </c>
      <c r="L29" s="96">
        <f>STDEV(L31:L49)</f>
        <v>3.8090381895991237</v>
      </c>
      <c r="N29" s="92" t="s">
        <v>52</v>
      </c>
      <c r="O29" s="120" t="s">
        <v>24</v>
      </c>
      <c r="P29" s="120"/>
      <c r="Q29" s="120"/>
      <c r="R29" s="120"/>
      <c r="S29" s="120"/>
      <c r="T29" s="121"/>
    </row>
    <row r="30" spans="1:20" x14ac:dyDescent="0.2">
      <c r="A30" s="93"/>
      <c r="B30" s="83" t="s">
        <v>11</v>
      </c>
      <c r="C30" s="97">
        <f>COUNT(C31:C49)</f>
        <v>7</v>
      </c>
      <c r="D30" s="97">
        <f t="shared" ref="D30:L30" si="11">COUNT(D31:D49)</f>
        <v>3</v>
      </c>
      <c r="E30" s="97">
        <f t="shared" si="11"/>
        <v>12</v>
      </c>
      <c r="F30" s="97">
        <f t="shared" si="11"/>
        <v>8</v>
      </c>
      <c r="G30" s="97">
        <f t="shared" si="11"/>
        <v>3</v>
      </c>
      <c r="H30" s="97">
        <f t="shared" si="11"/>
        <v>11</v>
      </c>
      <c r="I30" s="97">
        <f t="shared" si="11"/>
        <v>8</v>
      </c>
      <c r="J30" s="97">
        <f t="shared" si="11"/>
        <v>16</v>
      </c>
      <c r="K30" s="97">
        <f t="shared" si="11"/>
        <v>3</v>
      </c>
      <c r="L30" s="98">
        <f t="shared" si="11"/>
        <v>19</v>
      </c>
      <c r="N30" s="93"/>
      <c r="O30" s="1"/>
      <c r="P30" s="70" t="s">
        <v>1</v>
      </c>
      <c r="Q30" s="70" t="s">
        <v>2</v>
      </c>
      <c r="R30" s="70" t="s">
        <v>14</v>
      </c>
      <c r="S30" s="70" t="s">
        <v>4</v>
      </c>
      <c r="T30" s="71" t="s">
        <v>5</v>
      </c>
    </row>
    <row r="31" spans="1:20" x14ac:dyDescent="0.2">
      <c r="A31" s="93"/>
      <c r="B31" s="1"/>
      <c r="C31" s="105">
        <v>-80.09038391</v>
      </c>
      <c r="D31" s="105">
        <v>-77.724790949999999</v>
      </c>
      <c r="E31" s="105">
        <v>-78.936682129999994</v>
      </c>
      <c r="F31" s="105">
        <v>-81.342901609999998</v>
      </c>
      <c r="G31" s="105">
        <v>-79.916021729999997</v>
      </c>
      <c r="H31" s="105">
        <v>-70.855394739999994</v>
      </c>
      <c r="I31" s="105">
        <v>-76.345026399999995</v>
      </c>
      <c r="J31" s="105">
        <v>-76.582914729999999</v>
      </c>
      <c r="K31" s="105">
        <v>-68.400000000000006</v>
      </c>
      <c r="L31" s="104">
        <v>-76.400000000000006</v>
      </c>
      <c r="N31" s="93"/>
      <c r="O31" s="83" t="s">
        <v>10</v>
      </c>
      <c r="P31" s="95">
        <f>AVERAGE(P34:P41)</f>
        <v>12.537078827666667</v>
      </c>
      <c r="Q31" s="95">
        <f t="shared" ref="Q31:T31" si="12">AVERAGE(Q34:Q41)</f>
        <v>20.436917561249999</v>
      </c>
      <c r="R31" s="95">
        <f t="shared" si="12"/>
        <v>15.160976595714285</v>
      </c>
      <c r="S31" s="95">
        <f t="shared" si="12"/>
        <v>4.2572694033333329</v>
      </c>
      <c r="T31" s="96">
        <f t="shared" si="12"/>
        <v>17.278540267142859</v>
      </c>
    </row>
    <row r="32" spans="1:20" x14ac:dyDescent="0.2">
      <c r="A32" s="93"/>
      <c r="B32" s="1"/>
      <c r="C32" s="99">
        <v>-75.085905460000006</v>
      </c>
      <c r="D32" s="99">
        <v>-75.155931850000002</v>
      </c>
      <c r="E32" s="99">
        <v>-78.581198119999996</v>
      </c>
      <c r="F32" s="99">
        <v>-71.400000000000006</v>
      </c>
      <c r="G32" s="99">
        <v>-77.844671629999993</v>
      </c>
      <c r="H32" s="99">
        <v>-75.445536039999993</v>
      </c>
      <c r="I32" s="99">
        <v>-82.421700000000001</v>
      </c>
      <c r="J32" s="99">
        <v>-75.112568659999994</v>
      </c>
      <c r="K32" s="99">
        <v>-78.400000000000006</v>
      </c>
      <c r="L32" s="79">
        <v>-76.400000000000006</v>
      </c>
      <c r="N32" s="93"/>
      <c r="O32" s="83" t="s">
        <v>12</v>
      </c>
      <c r="P32" s="95">
        <f>STDEV(P34:P41)</f>
        <v>3.1901658592586823</v>
      </c>
      <c r="Q32" s="95">
        <f t="shared" ref="Q32:T32" si="13">STDEV(Q34:Q41)</f>
        <v>4.5053470657073333</v>
      </c>
      <c r="R32" s="95">
        <f t="shared" si="13"/>
        <v>1.6275437469381002</v>
      </c>
      <c r="S32" s="95">
        <f t="shared" si="13"/>
        <v>0.42542103996773079</v>
      </c>
      <c r="T32" s="96">
        <f t="shared" si="13"/>
        <v>0.90368157099804369</v>
      </c>
    </row>
    <row r="33" spans="1:20" x14ac:dyDescent="0.2">
      <c r="A33" s="93"/>
      <c r="B33" s="1"/>
      <c r="C33" s="99">
        <v>-80.172071840000001</v>
      </c>
      <c r="D33" s="99">
        <v>-77.011129760000003</v>
      </c>
      <c r="E33" s="99">
        <v>-82.007599999999996</v>
      </c>
      <c r="F33" s="99">
        <v>-71.400000000000006</v>
      </c>
      <c r="G33" s="99">
        <v>-80.787100219999999</v>
      </c>
      <c r="H33" s="99">
        <v>-77.460409549999994</v>
      </c>
      <c r="I33" s="99">
        <v>-76.988600000000005</v>
      </c>
      <c r="J33" s="99">
        <v>-78.677662659999996</v>
      </c>
      <c r="K33" s="99">
        <v>-66.400000000000006</v>
      </c>
      <c r="L33" s="79">
        <v>-74.400000000000006</v>
      </c>
      <c r="N33" s="93"/>
      <c r="O33" s="83" t="s">
        <v>11</v>
      </c>
      <c r="P33" s="97">
        <f>COUNT(P34:P41)</f>
        <v>3</v>
      </c>
      <c r="Q33" s="97">
        <f t="shared" ref="Q33:T33" si="14">COUNT(Q34:Q41)</f>
        <v>8</v>
      </c>
      <c r="R33" s="97">
        <f t="shared" si="14"/>
        <v>7</v>
      </c>
      <c r="S33" s="97">
        <f t="shared" si="14"/>
        <v>3</v>
      </c>
      <c r="T33" s="98">
        <f t="shared" si="14"/>
        <v>7</v>
      </c>
    </row>
    <row r="34" spans="1:20" x14ac:dyDescent="0.2">
      <c r="A34" s="93"/>
      <c r="B34" s="1"/>
      <c r="C34" s="99">
        <v>-79.399153139999996</v>
      </c>
      <c r="D34" s="99"/>
      <c r="E34" s="99">
        <v>-81.048788450000004</v>
      </c>
      <c r="F34" s="99">
        <v>-70.400000000000006</v>
      </c>
      <c r="G34" s="99"/>
      <c r="H34" s="99">
        <v>-79.676115420000002</v>
      </c>
      <c r="I34" s="99">
        <v>-78.491590880000004</v>
      </c>
      <c r="J34" s="99">
        <v>-65.796906280000002</v>
      </c>
      <c r="K34" s="99"/>
      <c r="L34" s="79">
        <v>-76.400000000000006</v>
      </c>
      <c r="N34" s="93"/>
      <c r="O34" s="1"/>
      <c r="P34" s="103">
        <v>15.00807189</v>
      </c>
      <c r="Q34" s="103">
        <v>20.26758427</v>
      </c>
      <c r="R34" s="103">
        <v>13.59338631</v>
      </c>
      <c r="S34" s="103">
        <v>3.83581979</v>
      </c>
      <c r="T34" s="104">
        <v>17.177060170000001</v>
      </c>
    </row>
    <row r="35" spans="1:20" x14ac:dyDescent="0.2">
      <c r="A35" s="93"/>
      <c r="B35" s="1"/>
      <c r="C35" s="99">
        <v>-78.809164429999996</v>
      </c>
      <c r="D35" s="99"/>
      <c r="E35" s="99">
        <v>-78.353559880000006</v>
      </c>
      <c r="F35" s="99">
        <v>-66.400000000000006</v>
      </c>
      <c r="G35" s="99"/>
      <c r="H35" s="99">
        <v>-78.350401309999995</v>
      </c>
      <c r="I35" s="99">
        <v>-76.466307069999999</v>
      </c>
      <c r="J35" s="99">
        <v>-76.440548710000002</v>
      </c>
      <c r="K35" s="99"/>
      <c r="L35" s="79">
        <v>-70.400000000000006</v>
      </c>
      <c r="N35" s="93"/>
      <c r="O35" s="1"/>
      <c r="P35" s="78">
        <v>8.9356145930000004</v>
      </c>
      <c r="Q35" s="78">
        <v>20.43292537</v>
      </c>
      <c r="R35" s="78">
        <v>14.499530590000001</v>
      </c>
      <c r="S35" s="78">
        <v>4.6865536499999996</v>
      </c>
      <c r="T35" s="79">
        <v>17.93289682</v>
      </c>
    </row>
    <row r="36" spans="1:20" x14ac:dyDescent="0.2">
      <c r="A36" s="93"/>
      <c r="B36" s="1"/>
      <c r="C36" s="99">
        <v>-78.39989319</v>
      </c>
      <c r="D36" s="99"/>
      <c r="E36" s="99">
        <v>-74.846056369999999</v>
      </c>
      <c r="F36" s="99">
        <v>-69.400000000000006</v>
      </c>
      <c r="G36" s="99"/>
      <c r="H36" s="99">
        <v>-78.1400589</v>
      </c>
      <c r="I36" s="99">
        <v>-76.440267939999998</v>
      </c>
      <c r="J36" s="99">
        <v>-76.259079740000004</v>
      </c>
      <c r="K36" s="99"/>
      <c r="L36" s="79">
        <v>-72.400000000000006</v>
      </c>
      <c r="N36" s="93"/>
      <c r="O36" s="1"/>
      <c r="P36" s="78">
        <v>13.66755</v>
      </c>
      <c r="Q36" s="78">
        <v>25.307500000000001</v>
      </c>
      <c r="R36" s="78">
        <v>18.33246565</v>
      </c>
      <c r="S36" s="78">
        <v>4.2494347699999997</v>
      </c>
      <c r="T36" s="79">
        <v>16.332771789999999</v>
      </c>
    </row>
    <row r="37" spans="1:20" x14ac:dyDescent="0.2">
      <c r="A37" s="93"/>
      <c r="B37" s="1"/>
      <c r="C37" s="99">
        <v>-76.667471309999996</v>
      </c>
      <c r="D37" s="99"/>
      <c r="E37" s="99">
        <v>-68.397776030000003</v>
      </c>
      <c r="F37" s="99">
        <v>-76.400000000000006</v>
      </c>
      <c r="G37" s="99"/>
      <c r="H37" s="99">
        <v>-79.62520447</v>
      </c>
      <c r="I37" s="99">
        <v>-80.502590940000005</v>
      </c>
      <c r="J37" s="99">
        <v>-78.104818730000005</v>
      </c>
      <c r="K37" s="99"/>
      <c r="L37" s="79">
        <v>-70.400000000000006</v>
      </c>
      <c r="N37" s="93"/>
      <c r="O37" s="1"/>
      <c r="P37" s="78"/>
      <c r="Q37" s="78">
        <v>28.502995989999999</v>
      </c>
      <c r="R37" s="78">
        <v>14.796249489999999</v>
      </c>
      <c r="S37" s="78"/>
      <c r="T37" s="79">
        <v>16.580882930000001</v>
      </c>
    </row>
    <row r="38" spans="1:20" x14ac:dyDescent="0.2">
      <c r="A38" s="93"/>
      <c r="B38" s="1"/>
      <c r="C38" s="99"/>
      <c r="D38" s="99"/>
      <c r="E38" s="99">
        <v>-74.028376010000002</v>
      </c>
      <c r="F38" s="99">
        <v>-71.400000000000006</v>
      </c>
      <c r="G38" s="99"/>
      <c r="H38" s="99">
        <v>-82.13368835</v>
      </c>
      <c r="I38" s="99">
        <v>-76.213887020000001</v>
      </c>
      <c r="J38" s="99">
        <v>-77.523008730000001</v>
      </c>
      <c r="K38" s="99"/>
      <c r="L38" s="79">
        <v>-63.4</v>
      </c>
      <c r="N38" s="93"/>
      <c r="O38" s="1"/>
      <c r="P38" s="78"/>
      <c r="Q38" s="78">
        <v>19.287365489999999</v>
      </c>
      <c r="R38" s="78">
        <v>13.701211499999999</v>
      </c>
      <c r="S38" s="78"/>
      <c r="T38" s="79">
        <v>18.029463369999998</v>
      </c>
    </row>
    <row r="39" spans="1:20" x14ac:dyDescent="0.2">
      <c r="A39" s="93"/>
      <c r="B39" s="1"/>
      <c r="C39" s="99"/>
      <c r="D39" s="99"/>
      <c r="E39" s="168">
        <v>-77.400000000000006</v>
      </c>
      <c r="F39" s="99"/>
      <c r="G39" s="99"/>
      <c r="H39" s="99">
        <v>-71.400000000000006</v>
      </c>
      <c r="I39" s="99"/>
      <c r="J39" s="99">
        <v>-78.746115110000005</v>
      </c>
      <c r="K39" s="99"/>
      <c r="L39" s="79">
        <v>-74.400000000000006</v>
      </c>
      <c r="N39" s="93"/>
      <c r="O39" s="1"/>
      <c r="P39" s="78"/>
      <c r="Q39" s="78">
        <v>15.029431450000001</v>
      </c>
      <c r="R39" s="78">
        <v>15.2230094</v>
      </c>
      <c r="S39" s="78"/>
      <c r="T39" s="79">
        <v>18.55709126</v>
      </c>
    </row>
    <row r="40" spans="1:20" x14ac:dyDescent="0.2">
      <c r="A40" s="93"/>
      <c r="B40" s="1"/>
      <c r="C40" s="99"/>
      <c r="D40" s="99"/>
      <c r="E40" s="168">
        <v>-73.400000000000006</v>
      </c>
      <c r="F40" s="99"/>
      <c r="G40" s="99"/>
      <c r="H40" s="99">
        <v>-70.400000000000006</v>
      </c>
      <c r="I40" s="99"/>
      <c r="J40" s="99">
        <v>-74.662625120000001</v>
      </c>
      <c r="K40" s="99"/>
      <c r="L40" s="79">
        <v>-75.400000000000006</v>
      </c>
      <c r="N40" s="93"/>
      <c r="O40" s="1"/>
      <c r="P40" s="78"/>
      <c r="Q40" s="78">
        <v>18.647683449999999</v>
      </c>
      <c r="R40" s="78">
        <v>15.98098323</v>
      </c>
      <c r="S40" s="78"/>
      <c r="T40" s="79">
        <v>16.33961553</v>
      </c>
    </row>
    <row r="41" spans="1:20" x14ac:dyDescent="0.2">
      <c r="A41" s="93"/>
      <c r="B41" s="1"/>
      <c r="C41" s="99"/>
      <c r="D41" s="99"/>
      <c r="E41" s="168">
        <v>-74.400000000000006</v>
      </c>
      <c r="F41" s="99"/>
      <c r="G41" s="99"/>
      <c r="H41" s="99">
        <v>-75.400000000000006</v>
      </c>
      <c r="I41" s="99"/>
      <c r="J41" s="99">
        <v>-75.418698120000002</v>
      </c>
      <c r="K41" s="99"/>
      <c r="L41" s="79">
        <v>-74.400000000000006</v>
      </c>
      <c r="N41" s="94"/>
      <c r="O41" s="2"/>
      <c r="P41" s="81"/>
      <c r="Q41" s="81">
        <v>16.019854469999999</v>
      </c>
      <c r="R41" s="81"/>
      <c r="S41" s="81"/>
      <c r="T41" s="82"/>
    </row>
    <row r="42" spans="1:20" x14ac:dyDescent="0.2">
      <c r="A42" s="93"/>
      <c r="B42" s="1"/>
      <c r="C42" s="99"/>
      <c r="D42" s="99"/>
      <c r="E42" s="168">
        <v>-78.400000000000006</v>
      </c>
      <c r="F42" s="99"/>
      <c r="G42" s="99"/>
      <c r="H42" s="99"/>
      <c r="I42" s="99"/>
      <c r="J42" s="99">
        <v>-76.578207399999997</v>
      </c>
      <c r="K42" s="99"/>
      <c r="L42" s="79">
        <v>-72.400000000000006</v>
      </c>
    </row>
    <row r="43" spans="1:20" x14ac:dyDescent="0.2">
      <c r="A43" s="93"/>
      <c r="B43" s="1"/>
      <c r="C43" s="99"/>
      <c r="D43" s="99"/>
      <c r="E43" s="99"/>
      <c r="F43" s="99"/>
      <c r="G43" s="99"/>
      <c r="H43" s="99"/>
      <c r="I43" s="99"/>
      <c r="J43" s="99">
        <v>-78.177725219999999</v>
      </c>
      <c r="K43" s="99"/>
      <c r="L43" s="79">
        <v>-74.400000000000006</v>
      </c>
    </row>
    <row r="44" spans="1:20" x14ac:dyDescent="0.2">
      <c r="A44" s="93"/>
      <c r="B44" s="1"/>
      <c r="C44" s="99"/>
      <c r="D44" s="99"/>
      <c r="E44" s="99"/>
      <c r="F44" s="99"/>
      <c r="G44" s="99"/>
      <c r="H44" s="99"/>
      <c r="I44" s="99"/>
      <c r="J44" s="99">
        <v>-76.754583740000001</v>
      </c>
      <c r="K44" s="99"/>
      <c r="L44" s="79">
        <v>-74.400000000000006</v>
      </c>
    </row>
    <row r="45" spans="1:20" x14ac:dyDescent="0.2">
      <c r="A45" s="93"/>
      <c r="B45" s="1"/>
      <c r="C45" s="99"/>
      <c r="D45" s="100"/>
      <c r="E45" s="95"/>
      <c r="F45" s="99"/>
      <c r="G45" s="99"/>
      <c r="H45" s="99"/>
      <c r="I45" s="99"/>
      <c r="J45" s="99">
        <v>-78.020062260000003</v>
      </c>
      <c r="K45" s="99"/>
      <c r="L45" s="79">
        <v>-69.400000000000006</v>
      </c>
    </row>
    <row r="46" spans="1:20" x14ac:dyDescent="0.2">
      <c r="A46" s="93"/>
      <c r="B46" s="1"/>
      <c r="C46" s="99"/>
      <c r="D46" s="100"/>
      <c r="E46" s="95"/>
      <c r="F46" s="99"/>
      <c r="G46" s="99"/>
      <c r="H46" s="99"/>
      <c r="I46" s="99"/>
      <c r="J46" s="99">
        <v>-76.576237489999997</v>
      </c>
      <c r="K46" s="99"/>
      <c r="L46" s="79">
        <v>-81.400000000000006</v>
      </c>
    </row>
    <row r="47" spans="1:20" x14ac:dyDescent="0.2">
      <c r="A47" s="93"/>
      <c r="B47" s="1"/>
      <c r="C47" s="78"/>
      <c r="D47" s="101"/>
      <c r="E47" s="84"/>
      <c r="F47" s="78"/>
      <c r="G47" s="78"/>
      <c r="H47" s="78"/>
      <c r="I47" s="78"/>
      <c r="J47" s="78"/>
      <c r="K47" s="78"/>
      <c r="L47" s="79">
        <v>-70.400000000000006</v>
      </c>
    </row>
    <row r="48" spans="1:20" x14ac:dyDescent="0.2">
      <c r="A48" s="93"/>
      <c r="B48" s="1"/>
      <c r="C48" s="78"/>
      <c r="D48" s="78"/>
      <c r="E48" s="78"/>
      <c r="F48" s="78"/>
      <c r="G48" s="78"/>
      <c r="H48" s="78"/>
      <c r="I48" s="78"/>
      <c r="J48" s="78"/>
      <c r="K48" s="78"/>
      <c r="L48" s="79">
        <v>-77.400000000000006</v>
      </c>
    </row>
    <row r="49" spans="1:12" x14ac:dyDescent="0.2">
      <c r="A49" s="94"/>
      <c r="B49" s="2"/>
      <c r="C49" s="81"/>
      <c r="D49" s="81"/>
      <c r="E49" s="81"/>
      <c r="F49" s="81"/>
      <c r="G49" s="81"/>
      <c r="H49" s="81"/>
      <c r="I49" s="81"/>
      <c r="J49" s="81"/>
      <c r="K49" s="81"/>
      <c r="L49" s="82">
        <v>-74.400000000000006</v>
      </c>
    </row>
  </sheetData>
  <mergeCells count="6">
    <mergeCell ref="A1:A24"/>
    <mergeCell ref="O15:T15"/>
    <mergeCell ref="O29:T29"/>
    <mergeCell ref="O1:V1"/>
    <mergeCell ref="B1:L1"/>
    <mergeCell ref="B26:L2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FAA175-5D55-3345-81D8-161E0AC64D3A}">
  <dimension ref="A1:X51"/>
  <sheetViews>
    <sheetView topLeftCell="A13" workbookViewId="0">
      <selection activeCell="Q40" sqref="Q40:Q43"/>
    </sheetView>
  </sheetViews>
  <sheetFormatPr baseColWidth="10" defaultRowHeight="16" x14ac:dyDescent="0.2"/>
  <cols>
    <col min="1" max="1" width="7.5" customWidth="1"/>
    <col min="2" max="2" width="12.33203125" customWidth="1"/>
    <col min="13" max="13" width="6.6640625" customWidth="1"/>
  </cols>
  <sheetData>
    <row r="1" spans="1:24" ht="16" customHeight="1" x14ac:dyDescent="0.2">
      <c r="A1" s="117" t="s">
        <v>42</v>
      </c>
      <c r="B1" s="120" t="s">
        <v>13</v>
      </c>
      <c r="C1" s="120"/>
      <c r="D1" s="120"/>
      <c r="E1" s="120"/>
      <c r="F1" s="120"/>
      <c r="G1" s="120"/>
      <c r="H1" s="120"/>
      <c r="I1" s="120"/>
      <c r="J1" s="120"/>
      <c r="K1" s="121"/>
      <c r="M1" s="117" t="s">
        <v>43</v>
      </c>
      <c r="N1" s="120" t="s">
        <v>25</v>
      </c>
      <c r="O1" s="120"/>
      <c r="P1" s="120"/>
      <c r="Q1" s="120"/>
      <c r="R1" s="120"/>
      <c r="S1" s="120"/>
      <c r="T1" s="120"/>
      <c r="U1" s="120"/>
      <c r="V1" s="120"/>
      <c r="W1" s="120"/>
      <c r="X1" s="121"/>
    </row>
    <row r="2" spans="1:24" x14ac:dyDescent="0.2">
      <c r="A2" s="118"/>
      <c r="B2" s="70" t="s">
        <v>0</v>
      </c>
      <c r="C2" s="70" t="s">
        <v>1</v>
      </c>
      <c r="D2" s="70" t="s">
        <v>2</v>
      </c>
      <c r="E2" s="70" t="s">
        <v>3</v>
      </c>
      <c r="F2" s="70" t="s">
        <v>4</v>
      </c>
      <c r="G2" s="70" t="s">
        <v>5</v>
      </c>
      <c r="H2" s="70" t="s">
        <v>6</v>
      </c>
      <c r="I2" s="70" t="s">
        <v>7</v>
      </c>
      <c r="J2" s="70" t="s">
        <v>8</v>
      </c>
      <c r="K2" s="71" t="s">
        <v>9</v>
      </c>
      <c r="M2" s="118"/>
      <c r="N2" s="1"/>
      <c r="O2" s="70" t="s">
        <v>0</v>
      </c>
      <c r="P2" s="70" t="s">
        <v>1</v>
      </c>
      <c r="Q2" s="70" t="s">
        <v>2</v>
      </c>
      <c r="R2" s="70" t="s">
        <v>3</v>
      </c>
      <c r="S2" s="70" t="s">
        <v>4</v>
      </c>
      <c r="T2" s="70" t="s">
        <v>5</v>
      </c>
      <c r="U2" s="70" t="s">
        <v>6</v>
      </c>
      <c r="V2" s="70" t="s">
        <v>7</v>
      </c>
      <c r="W2" s="70" t="s">
        <v>8</v>
      </c>
      <c r="X2" s="71" t="s">
        <v>9</v>
      </c>
    </row>
    <row r="3" spans="1:24" x14ac:dyDescent="0.2">
      <c r="A3" s="118"/>
      <c r="B3" s="72">
        <v>30.232558139534898</v>
      </c>
      <c r="C3" s="72">
        <v>2.79</v>
      </c>
      <c r="D3" s="72">
        <v>1.05</v>
      </c>
      <c r="E3" s="72">
        <v>1.05</v>
      </c>
      <c r="F3" s="72">
        <v>2.79</v>
      </c>
      <c r="G3" s="72">
        <v>1.1000000000000001</v>
      </c>
      <c r="H3" s="72">
        <v>2.8</v>
      </c>
      <c r="I3" s="72">
        <v>0.9</v>
      </c>
      <c r="J3" s="72">
        <v>6</v>
      </c>
      <c r="K3" s="73">
        <v>3.4</v>
      </c>
      <c r="M3" s="118"/>
      <c r="N3" s="83" t="s">
        <v>10</v>
      </c>
      <c r="O3" s="84">
        <f t="shared" ref="O3:X3" si="0">AVERAGE(O6:O24)</f>
        <v>60.556332647142867</v>
      </c>
      <c r="P3" s="84">
        <f t="shared" si="0"/>
        <v>63.556869559999996</v>
      </c>
      <c r="Q3" s="84">
        <f t="shared" si="0"/>
        <v>47.306573383895135</v>
      </c>
      <c r="R3" s="84">
        <f t="shared" si="0"/>
        <v>38.974542984999999</v>
      </c>
      <c r="S3" s="84">
        <f t="shared" si="0"/>
        <v>58.545730903333329</v>
      </c>
      <c r="T3" s="84">
        <f t="shared" si="0"/>
        <v>48.706648279999996</v>
      </c>
      <c r="U3" s="84">
        <f t="shared" si="0"/>
        <v>67.755162692857141</v>
      </c>
      <c r="V3" s="84">
        <f t="shared" si="0"/>
        <v>42.34764094749999</v>
      </c>
      <c r="W3" s="84">
        <f t="shared" si="0"/>
        <v>46.599785736666661</v>
      </c>
      <c r="X3" s="85">
        <f t="shared" si="0"/>
        <v>44.968175433684216</v>
      </c>
    </row>
    <row r="4" spans="1:24" x14ac:dyDescent="0.2">
      <c r="A4" s="118"/>
      <c r="B4" s="72"/>
      <c r="C4" s="72">
        <v>5.35</v>
      </c>
      <c r="D4" s="72">
        <v>2.02</v>
      </c>
      <c r="E4" s="72">
        <v>2.02</v>
      </c>
      <c r="F4" s="72">
        <v>5.35</v>
      </c>
      <c r="G4" s="72">
        <v>2.0499999999999998</v>
      </c>
      <c r="H4" s="72">
        <v>5.3</v>
      </c>
      <c r="I4" s="72">
        <v>2</v>
      </c>
      <c r="J4" s="72">
        <v>7.71</v>
      </c>
      <c r="K4" s="73">
        <v>4.78</v>
      </c>
      <c r="M4" s="118"/>
      <c r="N4" s="83" t="s">
        <v>12</v>
      </c>
      <c r="O4" s="84">
        <f t="shared" ref="O4:X4" si="1">STDEV(O6:O23)</f>
        <v>10.190190925852573</v>
      </c>
      <c r="P4" s="84">
        <f t="shared" si="1"/>
        <v>23.098482739655573</v>
      </c>
      <c r="Q4" s="84">
        <f t="shared" si="1"/>
        <v>12.476711719174846</v>
      </c>
      <c r="R4" s="84">
        <f t="shared" si="1"/>
        <v>13.375423451658937</v>
      </c>
      <c r="S4" s="84">
        <f t="shared" si="1"/>
        <v>4.5429627969049031</v>
      </c>
      <c r="T4" s="84">
        <f t="shared" si="1"/>
        <v>10.424182072934624</v>
      </c>
      <c r="U4" s="84">
        <f t="shared" si="1"/>
        <v>15.649160220739724</v>
      </c>
      <c r="V4" s="84">
        <f t="shared" si="1"/>
        <v>12.352017446886691</v>
      </c>
      <c r="W4" s="84">
        <f t="shared" si="1"/>
        <v>6.4721218989697844</v>
      </c>
      <c r="X4" s="85">
        <f t="shared" si="1"/>
        <v>10.694586137762279</v>
      </c>
    </row>
    <row r="5" spans="1:24" x14ac:dyDescent="0.2">
      <c r="A5" s="118"/>
      <c r="B5" s="72"/>
      <c r="C5" s="72">
        <v>10</v>
      </c>
      <c r="D5" s="72">
        <v>2.79</v>
      </c>
      <c r="E5" s="72">
        <v>2.79</v>
      </c>
      <c r="F5" s="72">
        <v>10</v>
      </c>
      <c r="G5" s="72">
        <v>5</v>
      </c>
      <c r="H5" s="72">
        <v>10</v>
      </c>
      <c r="I5" s="72">
        <v>5.2</v>
      </c>
      <c r="J5" s="72">
        <v>10.67</v>
      </c>
      <c r="K5" s="73">
        <v>6</v>
      </c>
      <c r="M5" s="118"/>
      <c r="N5" s="83" t="s">
        <v>11</v>
      </c>
      <c r="O5" s="84">
        <f t="shared" ref="O5:X5" si="2">COUNT(O6:O24)</f>
        <v>7</v>
      </c>
      <c r="P5" s="84">
        <f t="shared" si="2"/>
        <v>3</v>
      </c>
      <c r="Q5" s="84">
        <f t="shared" si="2"/>
        <v>12</v>
      </c>
      <c r="R5" s="84">
        <f t="shared" si="2"/>
        <v>8</v>
      </c>
      <c r="S5" s="84">
        <f t="shared" si="2"/>
        <v>3</v>
      </c>
      <c r="T5" s="84">
        <f t="shared" si="2"/>
        <v>11</v>
      </c>
      <c r="U5" s="84">
        <f t="shared" si="2"/>
        <v>7</v>
      </c>
      <c r="V5" s="84">
        <f t="shared" si="2"/>
        <v>16</v>
      </c>
      <c r="W5" s="84">
        <f t="shared" si="2"/>
        <v>3</v>
      </c>
      <c r="X5" s="85">
        <f t="shared" si="2"/>
        <v>19</v>
      </c>
    </row>
    <row r="6" spans="1:24" x14ac:dyDescent="0.2">
      <c r="A6" s="118"/>
      <c r="B6" s="72"/>
      <c r="C6" s="72">
        <v>20.23</v>
      </c>
      <c r="D6" s="72">
        <v>5.35</v>
      </c>
      <c r="E6" s="72">
        <v>5</v>
      </c>
      <c r="F6" s="72">
        <v>20.47</v>
      </c>
      <c r="G6" s="72">
        <v>9.77</v>
      </c>
      <c r="H6" s="72">
        <v>20.5</v>
      </c>
      <c r="I6" s="72">
        <v>10.6</v>
      </c>
      <c r="J6" s="72">
        <v>15.11</v>
      </c>
      <c r="K6" s="73">
        <v>7.71</v>
      </c>
      <c r="M6" s="118"/>
      <c r="N6" s="1"/>
      <c r="O6" s="78">
        <v>64.336561270000004</v>
      </c>
      <c r="P6" s="78">
        <v>39.645164610000002</v>
      </c>
      <c r="Q6" s="78">
        <v>35.762305089999998</v>
      </c>
      <c r="R6" s="78">
        <v>70.411732099999995</v>
      </c>
      <c r="S6" s="78">
        <v>63.791404049999997</v>
      </c>
      <c r="T6" s="78">
        <v>48.106639710000003</v>
      </c>
      <c r="U6" s="78">
        <v>54.971549080000003</v>
      </c>
      <c r="V6" s="78">
        <v>45.03</v>
      </c>
      <c r="W6" s="78">
        <v>48.787460899999999</v>
      </c>
      <c r="X6" s="79">
        <v>68.593012709999996</v>
      </c>
    </row>
    <row r="7" spans="1:24" x14ac:dyDescent="0.2">
      <c r="A7" s="118"/>
      <c r="B7" s="72"/>
      <c r="C7" s="72">
        <v>30.47</v>
      </c>
      <c r="D7" s="72">
        <v>10</v>
      </c>
      <c r="E7" s="72">
        <v>9.48</v>
      </c>
      <c r="F7" s="72">
        <v>30.47</v>
      </c>
      <c r="G7" s="72">
        <v>19.77</v>
      </c>
      <c r="H7" s="74">
        <v>30.47</v>
      </c>
      <c r="I7" s="72">
        <v>19.8</v>
      </c>
      <c r="J7" s="72">
        <v>20.56</v>
      </c>
      <c r="K7" s="73">
        <v>10.67</v>
      </c>
      <c r="M7" s="118"/>
      <c r="N7" s="1"/>
      <c r="O7" s="78">
        <v>52.630384790000001</v>
      </c>
      <c r="P7" s="78">
        <v>85.745643400000006</v>
      </c>
      <c r="Q7" s="78">
        <v>30.933258120000001</v>
      </c>
      <c r="R7" s="78">
        <v>32.298070150000001</v>
      </c>
      <c r="S7" s="78">
        <v>55.896514359999998</v>
      </c>
      <c r="T7" s="78">
        <v>36.440056030000001</v>
      </c>
      <c r="U7" s="78">
        <v>77.815308439999995</v>
      </c>
      <c r="V7" s="78">
        <v>61.029583270000003</v>
      </c>
      <c r="W7" s="78">
        <v>39.317336040000001</v>
      </c>
      <c r="X7" s="79">
        <v>60.50582971</v>
      </c>
    </row>
    <row r="8" spans="1:24" x14ac:dyDescent="0.2">
      <c r="A8" s="118"/>
      <c r="B8" s="72"/>
      <c r="C8" s="72"/>
      <c r="D8" s="72">
        <v>20.47</v>
      </c>
      <c r="E8" s="72">
        <v>22.39</v>
      </c>
      <c r="F8" s="72"/>
      <c r="G8" s="72">
        <v>30.23</v>
      </c>
      <c r="H8" s="72"/>
      <c r="I8" s="72">
        <v>29.1</v>
      </c>
      <c r="J8" s="72">
        <v>30.33</v>
      </c>
      <c r="K8" s="73">
        <v>15.11</v>
      </c>
      <c r="M8" s="118"/>
      <c r="N8" s="1"/>
      <c r="O8" s="78">
        <v>59.321572500000002</v>
      </c>
      <c r="P8" s="78">
        <v>65.27980067</v>
      </c>
      <c r="Q8" s="78">
        <v>51.218069190000001</v>
      </c>
      <c r="R8" s="78">
        <v>33.434230509999999</v>
      </c>
      <c r="S8" s="78">
        <v>55.949274299999999</v>
      </c>
      <c r="T8" s="78">
        <v>38.027232480000002</v>
      </c>
      <c r="U8" s="78">
        <v>44.441759159999997</v>
      </c>
      <c r="V8" s="78">
        <v>31.047303400000001</v>
      </c>
      <c r="W8" s="78">
        <v>51.694560269999997</v>
      </c>
      <c r="X8" s="79">
        <v>45.425136039999998</v>
      </c>
    </row>
    <row r="9" spans="1:24" x14ac:dyDescent="0.2">
      <c r="A9" s="118"/>
      <c r="B9" s="72"/>
      <c r="C9" s="72"/>
      <c r="D9" s="72">
        <v>30.47</v>
      </c>
      <c r="E9" s="72">
        <v>32</v>
      </c>
      <c r="F9" s="72"/>
      <c r="G9" s="72"/>
      <c r="H9" s="72"/>
      <c r="I9" s="72"/>
      <c r="J9" s="72"/>
      <c r="K9" s="73">
        <v>20.56</v>
      </c>
      <c r="M9" s="118"/>
      <c r="N9" s="1"/>
      <c r="O9" s="78">
        <v>76.529944580000006</v>
      </c>
      <c r="P9" s="78"/>
      <c r="Q9" s="78">
        <v>53.233242509999997</v>
      </c>
      <c r="R9" s="78">
        <v>37.335612640000001</v>
      </c>
      <c r="S9" s="78"/>
      <c r="T9" s="78">
        <v>53.768727699999999</v>
      </c>
      <c r="U9" s="78">
        <v>89.307815779999999</v>
      </c>
      <c r="V9" s="78">
        <v>48.465064699999999</v>
      </c>
      <c r="W9" s="78"/>
      <c r="X9" s="79">
        <v>47.118074180000001</v>
      </c>
    </row>
    <row r="10" spans="1:24" x14ac:dyDescent="0.2">
      <c r="A10" s="119"/>
      <c r="B10" s="75"/>
      <c r="C10" s="75"/>
      <c r="D10" s="75"/>
      <c r="E10" s="75"/>
      <c r="F10" s="75"/>
      <c r="G10" s="75"/>
      <c r="H10" s="75"/>
      <c r="I10" s="75"/>
      <c r="J10" s="75"/>
      <c r="K10" s="76">
        <v>30.33</v>
      </c>
      <c r="M10" s="118"/>
      <c r="N10" s="1"/>
      <c r="O10" s="78">
        <v>63.641973950000001</v>
      </c>
      <c r="P10" s="78"/>
      <c r="Q10" s="78">
        <v>37.02305819</v>
      </c>
      <c r="R10" s="78">
        <v>39.064479540000001</v>
      </c>
      <c r="S10" s="78"/>
      <c r="T10" s="78">
        <v>49.23700814</v>
      </c>
      <c r="U10" s="78">
        <v>66.432961129999995</v>
      </c>
      <c r="V10" s="78">
        <v>60.463372880000001</v>
      </c>
      <c r="W10" s="78"/>
      <c r="X10" s="79">
        <v>53.609720179999997</v>
      </c>
    </row>
    <row r="11" spans="1:24" x14ac:dyDescent="0.2">
      <c r="A11" s="68"/>
      <c r="M11" s="118"/>
      <c r="N11" s="1"/>
      <c r="O11" s="78">
        <v>44.068820289999998</v>
      </c>
      <c r="P11" s="78"/>
      <c r="Q11" s="78">
        <v>55.368471239999998</v>
      </c>
      <c r="R11" s="78">
        <v>31.14121098</v>
      </c>
      <c r="S11" s="78"/>
      <c r="T11" s="78">
        <v>44.79786052</v>
      </c>
      <c r="U11" s="78">
        <v>61.221400869999997</v>
      </c>
      <c r="V11" s="78">
        <v>42.863130959999999</v>
      </c>
      <c r="W11" s="78"/>
      <c r="X11" s="79">
        <v>42.884091040000001</v>
      </c>
    </row>
    <row r="12" spans="1:24" x14ac:dyDescent="0.2">
      <c r="A12" s="117" t="s">
        <v>41</v>
      </c>
      <c r="B12" s="120" t="s">
        <v>16</v>
      </c>
      <c r="C12" s="120"/>
      <c r="D12" s="121"/>
      <c r="M12" s="118"/>
      <c r="N12" s="1"/>
      <c r="O12" s="78">
        <v>63.365071149999999</v>
      </c>
      <c r="P12" s="78"/>
      <c r="Q12" s="78">
        <v>55.627366840000001</v>
      </c>
      <c r="R12" s="78">
        <v>40.231963129999997</v>
      </c>
      <c r="S12" s="78"/>
      <c r="T12" s="78">
        <v>70.561303800000005</v>
      </c>
      <c r="U12" s="78">
        <v>80.095344389999994</v>
      </c>
      <c r="V12" s="78">
        <v>47.473435979999998</v>
      </c>
      <c r="W12" s="78"/>
      <c r="X12" s="79">
        <v>46.715180420000003</v>
      </c>
    </row>
    <row r="13" spans="1:24" x14ac:dyDescent="0.2">
      <c r="A13" s="118"/>
      <c r="B13" s="1"/>
      <c r="C13" s="70" t="s">
        <v>15</v>
      </c>
      <c r="D13" s="71" t="s">
        <v>17</v>
      </c>
      <c r="M13" s="118"/>
      <c r="N13" s="1"/>
      <c r="O13" s="78"/>
      <c r="P13" s="78"/>
      <c r="Q13" s="78">
        <v>50.464862269999998</v>
      </c>
      <c r="R13" s="78">
        <v>27.879044830000002</v>
      </c>
      <c r="S13" s="78"/>
      <c r="T13" s="78">
        <v>56.158729950000001</v>
      </c>
      <c r="U13" s="78"/>
      <c r="V13" s="78">
        <v>38.042081969999998</v>
      </c>
      <c r="W13" s="78"/>
      <c r="X13" s="79">
        <v>59.712790230000003</v>
      </c>
    </row>
    <row r="14" spans="1:24" x14ac:dyDescent="0.2">
      <c r="A14" s="118"/>
      <c r="B14" s="77" t="s">
        <v>9</v>
      </c>
      <c r="C14" s="78">
        <v>6</v>
      </c>
      <c r="D14" s="79">
        <v>19</v>
      </c>
      <c r="M14" s="118"/>
      <c r="N14" s="1"/>
      <c r="O14" s="78"/>
      <c r="P14" s="78"/>
      <c r="Q14" s="168">
        <v>49.031261396131299</v>
      </c>
      <c r="R14" s="78"/>
      <c r="S14" s="78"/>
      <c r="T14" s="78">
        <v>34.75571446</v>
      </c>
      <c r="U14" s="78"/>
      <c r="V14" s="78">
        <v>41.830625130000001</v>
      </c>
      <c r="W14" s="78"/>
      <c r="X14" s="79">
        <v>32.522358629999999</v>
      </c>
    </row>
    <row r="15" spans="1:24" x14ac:dyDescent="0.2">
      <c r="A15" s="118"/>
      <c r="B15" s="77" t="s">
        <v>8</v>
      </c>
      <c r="C15" s="78">
        <v>4</v>
      </c>
      <c r="D15" s="79">
        <v>3</v>
      </c>
      <c r="M15" s="118"/>
      <c r="N15" s="1"/>
      <c r="O15" s="78"/>
      <c r="P15" s="78"/>
      <c r="Q15" s="168">
        <v>34.597853100013097</v>
      </c>
      <c r="R15" s="78"/>
      <c r="S15" s="78"/>
      <c r="T15" s="78">
        <v>55.935871400000003</v>
      </c>
      <c r="U15" s="78"/>
      <c r="V15" s="78">
        <v>61.684711649999997</v>
      </c>
      <c r="W15" s="78"/>
      <c r="X15" s="79">
        <v>30.006526520000001</v>
      </c>
    </row>
    <row r="16" spans="1:24" x14ac:dyDescent="0.2">
      <c r="A16" s="118"/>
      <c r="B16" s="77" t="s">
        <v>7</v>
      </c>
      <c r="C16" s="78">
        <v>4</v>
      </c>
      <c r="D16" s="79">
        <v>16</v>
      </c>
      <c r="M16" s="118"/>
      <c r="N16" s="1"/>
      <c r="O16" s="78"/>
      <c r="P16" s="78"/>
      <c r="Q16" s="168">
        <v>75.237197431116897</v>
      </c>
      <c r="R16" s="78"/>
      <c r="S16" s="78"/>
      <c r="T16" s="78">
        <v>47.983986889999997</v>
      </c>
      <c r="U16" s="78"/>
      <c r="V16" s="78">
        <v>47.074787809999997</v>
      </c>
      <c r="W16" s="78"/>
      <c r="X16" s="79">
        <v>40.03311162</v>
      </c>
    </row>
    <row r="17" spans="1:24" x14ac:dyDescent="0.2">
      <c r="A17" s="118"/>
      <c r="B17" s="77" t="s">
        <v>6</v>
      </c>
      <c r="C17" s="78">
        <v>3</v>
      </c>
      <c r="D17" s="79">
        <v>8</v>
      </c>
      <c r="M17" s="118"/>
      <c r="N17" s="1"/>
      <c r="O17" s="78"/>
      <c r="P17" s="78"/>
      <c r="Q17" s="168">
        <v>39.181935229480302</v>
      </c>
      <c r="R17" s="78"/>
      <c r="S17" s="78"/>
      <c r="T17" s="78"/>
      <c r="U17" s="78"/>
      <c r="V17" s="78">
        <v>32.520953839999997</v>
      </c>
      <c r="W17" s="78"/>
      <c r="X17" s="79">
        <v>53.607918640000001</v>
      </c>
    </row>
    <row r="18" spans="1:24" x14ac:dyDescent="0.2">
      <c r="A18" s="118"/>
      <c r="B18" s="77" t="s">
        <v>5</v>
      </c>
      <c r="C18" s="78">
        <v>8</v>
      </c>
      <c r="D18" s="79">
        <v>11</v>
      </c>
      <c r="M18" s="118"/>
      <c r="N18" s="1"/>
      <c r="O18" s="78"/>
      <c r="P18" s="78"/>
      <c r="Q18" s="78"/>
      <c r="R18" s="78"/>
      <c r="S18" s="78"/>
      <c r="T18" s="78"/>
      <c r="U18" s="78"/>
      <c r="V18" s="78">
        <v>23.95375924</v>
      </c>
      <c r="W18" s="78"/>
      <c r="X18" s="79">
        <v>51.11855508</v>
      </c>
    </row>
    <row r="19" spans="1:24" x14ac:dyDescent="0.2">
      <c r="A19" s="118"/>
      <c r="B19" s="77" t="s">
        <v>4</v>
      </c>
      <c r="C19" s="78">
        <v>1</v>
      </c>
      <c r="D19" s="79">
        <v>3</v>
      </c>
      <c r="M19" s="118"/>
      <c r="N19" s="1"/>
      <c r="O19" s="78"/>
      <c r="P19" s="78"/>
      <c r="Q19" s="78"/>
      <c r="R19" s="78"/>
      <c r="S19" s="78"/>
      <c r="T19" s="78"/>
      <c r="U19" s="78"/>
      <c r="V19" s="78">
        <v>27.398261720000001</v>
      </c>
      <c r="W19" s="78"/>
      <c r="X19" s="79">
        <v>41.497925819999999</v>
      </c>
    </row>
    <row r="20" spans="1:24" x14ac:dyDescent="0.2">
      <c r="A20" s="118"/>
      <c r="B20" s="77" t="s">
        <v>14</v>
      </c>
      <c r="C20" s="78">
        <v>8</v>
      </c>
      <c r="D20" s="79">
        <v>8</v>
      </c>
      <c r="M20" s="118"/>
      <c r="N20" s="1"/>
      <c r="O20" s="78"/>
      <c r="P20" s="78"/>
      <c r="Q20" s="78"/>
      <c r="R20" s="78"/>
      <c r="S20" s="78"/>
      <c r="T20" s="78"/>
      <c r="U20" s="78"/>
      <c r="V20" s="78">
        <v>44.611906009999998</v>
      </c>
      <c r="W20" s="78"/>
      <c r="X20" s="79">
        <v>35.376993030000001</v>
      </c>
    </row>
    <row r="21" spans="1:24" x14ac:dyDescent="0.2">
      <c r="A21" s="118"/>
      <c r="B21" s="77" t="s">
        <v>2</v>
      </c>
      <c r="C21" s="78">
        <v>2</v>
      </c>
      <c r="D21" s="79">
        <v>8</v>
      </c>
      <c r="M21" s="118"/>
      <c r="N21" s="1"/>
      <c r="O21" s="78"/>
      <c r="P21" s="78"/>
      <c r="Q21" s="78"/>
      <c r="R21" s="78"/>
      <c r="S21" s="78"/>
      <c r="T21" s="78"/>
      <c r="U21" s="78"/>
      <c r="V21" s="78">
        <v>24.0732766</v>
      </c>
      <c r="W21" s="78"/>
      <c r="X21" s="79">
        <v>36.83987965</v>
      </c>
    </row>
    <row r="22" spans="1:24" x14ac:dyDescent="0.2">
      <c r="A22" s="118"/>
      <c r="B22" s="77" t="s">
        <v>1</v>
      </c>
      <c r="C22" s="78">
        <v>3</v>
      </c>
      <c r="D22" s="79">
        <v>3</v>
      </c>
      <c r="M22" s="118"/>
      <c r="N22" s="1"/>
      <c r="O22" s="78"/>
      <c r="P22" s="78"/>
      <c r="Q22" s="78"/>
      <c r="R22" s="78"/>
      <c r="S22" s="78"/>
      <c r="T22" s="78"/>
      <c r="U22" s="78"/>
      <c r="V22" s="78"/>
      <c r="W22" s="78"/>
      <c r="X22" s="79">
        <v>38.637891089999997</v>
      </c>
    </row>
    <row r="23" spans="1:24" x14ac:dyDescent="0.2">
      <c r="A23" s="119"/>
      <c r="B23" s="80" t="s">
        <v>0</v>
      </c>
      <c r="C23" s="81">
        <v>4</v>
      </c>
      <c r="D23" s="82">
        <v>7</v>
      </c>
      <c r="M23" s="118"/>
      <c r="N23" s="1"/>
      <c r="O23" s="78"/>
      <c r="P23" s="78"/>
      <c r="Q23" s="78"/>
      <c r="R23" s="78"/>
      <c r="S23" s="78"/>
      <c r="T23" s="78"/>
      <c r="U23" s="78"/>
      <c r="V23" s="78"/>
      <c r="W23" s="78"/>
      <c r="X23" s="79">
        <v>34.055507259999999</v>
      </c>
    </row>
    <row r="24" spans="1:24" x14ac:dyDescent="0.2">
      <c r="M24" s="119"/>
      <c r="N24" s="2"/>
      <c r="O24" s="81"/>
      <c r="P24" s="81"/>
      <c r="Q24" s="81"/>
      <c r="R24" s="81"/>
      <c r="S24" s="81"/>
      <c r="T24" s="81"/>
      <c r="U24" s="81"/>
      <c r="V24" s="81"/>
      <c r="W24" s="81"/>
      <c r="X24" s="82">
        <v>36.134831390000002</v>
      </c>
    </row>
    <row r="27" spans="1:24" x14ac:dyDescent="0.2">
      <c r="M27" s="117" t="s">
        <v>44</v>
      </c>
      <c r="N27" s="120" t="s">
        <v>26</v>
      </c>
      <c r="O27" s="120"/>
      <c r="P27" s="120"/>
      <c r="Q27" s="120"/>
      <c r="R27" s="120"/>
      <c r="S27" s="120"/>
      <c r="T27" s="120"/>
      <c r="U27" s="120"/>
      <c r="V27" s="120"/>
      <c r="W27" s="120"/>
      <c r="X27" s="121"/>
    </row>
    <row r="28" spans="1:24" x14ac:dyDescent="0.2">
      <c r="M28" s="118"/>
      <c r="N28" s="1"/>
      <c r="O28" s="70" t="s">
        <v>0</v>
      </c>
      <c r="P28" s="70" t="s">
        <v>1</v>
      </c>
      <c r="Q28" s="70" t="s">
        <v>2</v>
      </c>
      <c r="R28" s="70" t="s">
        <v>3</v>
      </c>
      <c r="S28" s="70" t="s">
        <v>4</v>
      </c>
      <c r="T28" s="70" t="s">
        <v>5</v>
      </c>
      <c r="U28" s="70" t="s">
        <v>6</v>
      </c>
      <c r="V28" s="70" t="s">
        <v>7</v>
      </c>
      <c r="W28" s="70" t="s">
        <v>8</v>
      </c>
      <c r="X28" s="71" t="s">
        <v>9</v>
      </c>
    </row>
    <row r="29" spans="1:24" x14ac:dyDescent="0.2">
      <c r="M29" s="118"/>
      <c r="N29" s="83" t="s">
        <v>10</v>
      </c>
      <c r="O29" s="84">
        <f t="shared" ref="O29:X29" si="3">AVERAGE(O32:O50)</f>
        <v>7.3749937707142861</v>
      </c>
      <c r="P29" s="84">
        <f t="shared" si="3"/>
        <v>6.9735903463333342</v>
      </c>
      <c r="Q29" s="84">
        <f t="shared" si="3"/>
        <v>9.2388169559574376</v>
      </c>
      <c r="R29" s="84">
        <f t="shared" si="3"/>
        <v>8.7188947836250001</v>
      </c>
      <c r="S29" s="84">
        <f t="shared" si="3"/>
        <v>6.8507418290000004</v>
      </c>
      <c r="T29" s="84">
        <f t="shared" si="3"/>
        <v>9.62705216590909</v>
      </c>
      <c r="U29" s="84">
        <f t="shared" si="3"/>
        <v>6.1350040698571435</v>
      </c>
      <c r="V29" s="84">
        <f t="shared" si="3"/>
        <v>9.3181419217499997</v>
      </c>
      <c r="W29" s="84">
        <f t="shared" si="3"/>
        <v>7.5455518479999997</v>
      </c>
      <c r="X29" s="85">
        <f t="shared" si="3"/>
        <v>9.6866864971052618</v>
      </c>
    </row>
    <row r="30" spans="1:24" x14ac:dyDescent="0.2">
      <c r="M30" s="118"/>
      <c r="N30" s="83" t="s">
        <v>12</v>
      </c>
      <c r="O30" s="84">
        <f t="shared" ref="O30:X30" si="4">STDEV(O32:O49)</f>
        <v>1.567773937435345</v>
      </c>
      <c r="P30" s="84">
        <f t="shared" si="4"/>
        <v>1.0267152938505515</v>
      </c>
      <c r="Q30" s="84">
        <f t="shared" si="4"/>
        <v>2.9363928776259209</v>
      </c>
      <c r="R30" s="84">
        <f t="shared" si="4"/>
        <v>2.4283380220761557</v>
      </c>
      <c r="S30" s="84">
        <f t="shared" si="4"/>
        <v>0.3719677816842557</v>
      </c>
      <c r="T30" s="84">
        <f t="shared" si="4"/>
        <v>2.2841389604671818</v>
      </c>
      <c r="U30" s="84">
        <f t="shared" si="4"/>
        <v>1.7936505932721207</v>
      </c>
      <c r="V30" s="84">
        <f t="shared" si="4"/>
        <v>2.6129143802667159</v>
      </c>
      <c r="W30" s="84">
        <f t="shared" si="4"/>
        <v>1.3124360744860624</v>
      </c>
      <c r="X30" s="85">
        <f t="shared" si="4"/>
        <v>3.3463639014746542</v>
      </c>
    </row>
    <row r="31" spans="1:24" x14ac:dyDescent="0.2">
      <c r="M31" s="118"/>
      <c r="N31" s="83" t="s">
        <v>11</v>
      </c>
      <c r="O31" s="84">
        <f t="shared" ref="O31:X31" si="5">COUNT(O32:O50)</f>
        <v>7</v>
      </c>
      <c r="P31" s="84">
        <f t="shared" si="5"/>
        <v>3</v>
      </c>
      <c r="Q31" s="84">
        <f t="shared" si="5"/>
        <v>12</v>
      </c>
      <c r="R31" s="84">
        <f t="shared" si="5"/>
        <v>8</v>
      </c>
      <c r="S31" s="84">
        <f t="shared" si="5"/>
        <v>3</v>
      </c>
      <c r="T31" s="84">
        <f t="shared" si="5"/>
        <v>11</v>
      </c>
      <c r="U31" s="84">
        <f t="shared" si="5"/>
        <v>7</v>
      </c>
      <c r="V31" s="84">
        <f t="shared" si="5"/>
        <v>16</v>
      </c>
      <c r="W31" s="84">
        <f t="shared" si="5"/>
        <v>3</v>
      </c>
      <c r="X31" s="85">
        <f t="shared" si="5"/>
        <v>19</v>
      </c>
    </row>
    <row r="32" spans="1:24" x14ac:dyDescent="0.2">
      <c r="M32" s="118"/>
      <c r="N32" s="1"/>
      <c r="O32" s="78">
        <v>6.3644758140000004</v>
      </c>
      <c r="P32" s="78">
        <v>8.0368526839999994</v>
      </c>
      <c r="Q32" s="78">
        <v>12.055201569999999</v>
      </c>
      <c r="R32" s="78">
        <v>6.5204109790000002</v>
      </c>
      <c r="S32" s="78">
        <v>6.7045288879999996</v>
      </c>
      <c r="T32" s="78">
        <v>10.07844403</v>
      </c>
      <c r="U32" s="78">
        <v>7.4451375259999999</v>
      </c>
      <c r="V32" s="78">
        <v>10.813526359999999</v>
      </c>
      <c r="W32" s="78">
        <v>7.4053728469999998</v>
      </c>
      <c r="X32" s="79">
        <v>6.894127041</v>
      </c>
    </row>
    <row r="33" spans="13:24" x14ac:dyDescent="0.2">
      <c r="M33" s="118"/>
      <c r="N33" s="1"/>
      <c r="O33" s="78">
        <v>8.1520540330000006</v>
      </c>
      <c r="P33" s="78">
        <v>6.8961058450000001</v>
      </c>
      <c r="Q33" s="78">
        <v>15.078883080000001</v>
      </c>
      <c r="R33" s="78">
        <v>8.9205342089999995</v>
      </c>
      <c r="S33" s="78">
        <v>7.2736001579999998</v>
      </c>
      <c r="T33" s="78">
        <v>13.21021277</v>
      </c>
      <c r="U33" s="78">
        <v>4.2489610600000001</v>
      </c>
      <c r="V33" s="78">
        <v>8.4057438110000007</v>
      </c>
      <c r="W33" s="78">
        <v>8.9224507590000002</v>
      </c>
      <c r="X33" s="79">
        <v>7.1842175790000002</v>
      </c>
    </row>
    <row r="34" spans="13:24" x14ac:dyDescent="0.2">
      <c r="M34" s="118"/>
      <c r="N34" s="1"/>
      <c r="O34" s="78">
        <v>7.5129320709999998</v>
      </c>
      <c r="P34" s="78">
        <v>5.9878125100000004</v>
      </c>
      <c r="Q34" s="78">
        <v>10.44200464</v>
      </c>
      <c r="R34" s="78">
        <v>6.03292261</v>
      </c>
      <c r="S34" s="78">
        <v>6.574096441</v>
      </c>
      <c r="T34" s="78">
        <v>10.180989719999999</v>
      </c>
      <c r="U34" s="78">
        <v>4.1123663749999997</v>
      </c>
      <c r="V34" s="78">
        <v>14.166445209999999</v>
      </c>
      <c r="W34" s="78">
        <v>6.308831938</v>
      </c>
      <c r="X34" s="79">
        <v>6.1490171250000003</v>
      </c>
    </row>
    <row r="35" spans="13:24" x14ac:dyDescent="0.2">
      <c r="M35" s="118"/>
      <c r="N35" s="1"/>
      <c r="O35" s="78">
        <v>5.7594443970000002</v>
      </c>
      <c r="P35" s="78"/>
      <c r="Q35" s="78">
        <v>10.27629241</v>
      </c>
      <c r="R35" s="78">
        <v>5.6313205880000003</v>
      </c>
      <c r="S35" s="78"/>
      <c r="T35" s="78">
        <v>10.985429310000001</v>
      </c>
      <c r="U35" s="78">
        <v>6.8051545520000003</v>
      </c>
      <c r="V35" s="78">
        <v>7.9526873379999996</v>
      </c>
      <c r="W35" s="78"/>
      <c r="X35" s="79">
        <v>6.8918192730000003</v>
      </c>
    </row>
    <row r="36" spans="13:24" x14ac:dyDescent="0.2">
      <c r="M36" s="118"/>
      <c r="N36" s="1"/>
      <c r="O36" s="78">
        <v>6.2861921580000004</v>
      </c>
      <c r="P36" s="78"/>
      <c r="Q36" s="78">
        <v>12.26035035</v>
      </c>
      <c r="R36" s="78">
        <v>11.62424152</v>
      </c>
      <c r="S36" s="78"/>
      <c r="T36" s="78">
        <v>10.58413644</v>
      </c>
      <c r="U36" s="78">
        <v>5.5122657950000002</v>
      </c>
      <c r="V36" s="78">
        <v>5.9000818480000001</v>
      </c>
      <c r="W36" s="78"/>
      <c r="X36" s="79">
        <v>6.7918547739999999</v>
      </c>
    </row>
    <row r="37" spans="13:24" x14ac:dyDescent="0.2">
      <c r="M37" s="118"/>
      <c r="N37" s="1"/>
      <c r="O37" s="78">
        <v>10.41632604</v>
      </c>
      <c r="P37" s="78"/>
      <c r="Q37" s="78">
        <v>9.5849489190000003</v>
      </c>
      <c r="R37" s="78">
        <v>10.83090913</v>
      </c>
      <c r="S37" s="78"/>
      <c r="T37" s="78">
        <v>12.234009650000001</v>
      </c>
      <c r="U37" s="78">
        <v>9.1204508149999999</v>
      </c>
      <c r="V37" s="78">
        <v>9.3744834929999996</v>
      </c>
      <c r="W37" s="78"/>
      <c r="X37" s="79">
        <v>6.5384288650000002</v>
      </c>
    </row>
    <row r="38" spans="13:24" x14ac:dyDescent="0.2">
      <c r="M38" s="118"/>
      <c r="N38" s="1"/>
      <c r="O38" s="78">
        <v>7.1335318819999998</v>
      </c>
      <c r="P38" s="78"/>
      <c r="Q38" s="78">
        <v>6.747994093</v>
      </c>
      <c r="R38" s="78">
        <v>11.31298877</v>
      </c>
      <c r="S38" s="78"/>
      <c r="T38" s="78">
        <v>8.3396752030000005</v>
      </c>
      <c r="U38" s="78">
        <v>5.7006923660000002</v>
      </c>
      <c r="V38" s="78">
        <v>7.6431615849999996</v>
      </c>
      <c r="W38" s="78"/>
      <c r="X38" s="79">
        <v>8.583869687</v>
      </c>
    </row>
    <row r="39" spans="13:24" x14ac:dyDescent="0.2">
      <c r="M39" s="118"/>
      <c r="N39" s="1"/>
      <c r="O39" s="78"/>
      <c r="P39" s="78"/>
      <c r="Q39" s="78">
        <v>6.1155182740000003</v>
      </c>
      <c r="R39" s="78">
        <v>8.8778304630000004</v>
      </c>
      <c r="S39" s="78"/>
      <c r="T39" s="78">
        <v>9.4385529360000007</v>
      </c>
      <c r="U39" s="78"/>
      <c r="V39" s="78">
        <v>9.8015981490000001</v>
      </c>
      <c r="W39" s="78"/>
      <c r="X39" s="79">
        <v>4.8743318699999998</v>
      </c>
    </row>
    <row r="40" spans="13:24" x14ac:dyDescent="0.2">
      <c r="M40" s="118"/>
      <c r="N40" s="1"/>
      <c r="O40" s="78"/>
      <c r="P40" s="78"/>
      <c r="Q40" s="168">
        <v>7.1581909699827904</v>
      </c>
      <c r="R40" s="78"/>
      <c r="S40" s="78"/>
      <c r="T40" s="78">
        <v>8.8909519770000003</v>
      </c>
      <c r="U40" s="78"/>
      <c r="V40" s="78">
        <v>5.8696237169999996</v>
      </c>
      <c r="W40" s="78"/>
      <c r="X40" s="79">
        <v>12.28220561</v>
      </c>
    </row>
    <row r="41" spans="13:24" x14ac:dyDescent="0.2">
      <c r="M41" s="118"/>
      <c r="N41" s="1"/>
      <c r="O41" s="78"/>
      <c r="P41" s="78"/>
      <c r="Q41" s="168">
        <v>8.8767870895937904</v>
      </c>
      <c r="R41" s="78"/>
      <c r="S41" s="78"/>
      <c r="T41" s="78">
        <v>5.5337855779999998</v>
      </c>
      <c r="U41" s="78"/>
      <c r="V41" s="78">
        <v>6.2160477749999998</v>
      </c>
      <c r="W41" s="78"/>
      <c r="X41" s="79">
        <v>13.87944418</v>
      </c>
    </row>
    <row r="42" spans="13:24" x14ac:dyDescent="0.2">
      <c r="M42" s="118"/>
      <c r="N42" s="1"/>
      <c r="O42" s="78"/>
      <c r="P42" s="78"/>
      <c r="Q42" s="168">
        <v>5.3145582104233604</v>
      </c>
      <c r="R42" s="78"/>
      <c r="S42" s="78"/>
      <c r="T42" s="78">
        <v>6.4213862109999997</v>
      </c>
      <c r="U42" s="78"/>
      <c r="V42" s="78">
        <v>7.5412671739999997</v>
      </c>
      <c r="W42" s="78"/>
      <c r="X42" s="79">
        <v>8.1605874580000002</v>
      </c>
    </row>
    <row r="43" spans="13:24" x14ac:dyDescent="0.2">
      <c r="M43" s="118"/>
      <c r="N43" s="1"/>
      <c r="O43" s="78"/>
      <c r="P43" s="78"/>
      <c r="Q43" s="168">
        <v>6.9550738654893296</v>
      </c>
      <c r="R43" s="78"/>
      <c r="S43" s="78"/>
      <c r="T43" s="78"/>
      <c r="U43" s="78"/>
      <c r="V43" s="78">
        <v>9.323886066</v>
      </c>
      <c r="W43" s="78"/>
      <c r="X43" s="79">
        <v>9.9948271379999998</v>
      </c>
    </row>
    <row r="44" spans="13:24" x14ac:dyDescent="0.2">
      <c r="M44" s="118"/>
      <c r="N44" s="1"/>
      <c r="O44" s="78"/>
      <c r="P44" s="78"/>
      <c r="Q44" s="78"/>
      <c r="R44" s="78"/>
      <c r="S44" s="78"/>
      <c r="T44" s="78"/>
      <c r="U44" s="78"/>
      <c r="V44" s="78">
        <v>12.6382265</v>
      </c>
      <c r="W44" s="78"/>
      <c r="X44" s="79">
        <v>7.7081314350000003</v>
      </c>
    </row>
    <row r="45" spans="13:24" x14ac:dyDescent="0.2">
      <c r="M45" s="118"/>
      <c r="N45" s="1"/>
      <c r="O45" s="78"/>
      <c r="P45" s="78"/>
      <c r="Q45" s="78"/>
      <c r="R45" s="78"/>
      <c r="S45" s="78"/>
      <c r="T45" s="78"/>
      <c r="U45" s="78"/>
      <c r="V45" s="78">
        <v>10.2673395</v>
      </c>
      <c r="W45" s="78"/>
      <c r="X45" s="79">
        <v>12.212633309999999</v>
      </c>
    </row>
    <row r="46" spans="13:24" x14ac:dyDescent="0.2">
      <c r="M46" s="118"/>
      <c r="N46" s="1"/>
      <c r="O46" s="78"/>
      <c r="P46" s="78"/>
      <c r="Q46" s="78"/>
      <c r="R46" s="78"/>
      <c r="S46" s="78"/>
      <c r="T46" s="78"/>
      <c r="U46" s="78"/>
      <c r="V46" s="78">
        <v>9.1037908519999995</v>
      </c>
      <c r="W46" s="78"/>
      <c r="X46" s="79">
        <v>16.240997029999999</v>
      </c>
    </row>
    <row r="47" spans="13:24" x14ac:dyDescent="0.2">
      <c r="M47" s="118"/>
      <c r="N47" s="1"/>
      <c r="O47" s="78"/>
      <c r="P47" s="78"/>
      <c r="Q47" s="78"/>
      <c r="R47" s="78"/>
      <c r="S47" s="78"/>
      <c r="T47" s="78"/>
      <c r="U47" s="78"/>
      <c r="V47" s="78">
        <v>14.072361369999999</v>
      </c>
      <c r="W47" s="78"/>
      <c r="X47" s="79">
        <v>13.07469077</v>
      </c>
    </row>
    <row r="48" spans="13:24" x14ac:dyDescent="0.2">
      <c r="M48" s="118"/>
      <c r="N48" s="1"/>
      <c r="O48" s="78"/>
      <c r="P48" s="78"/>
      <c r="Q48" s="78"/>
      <c r="R48" s="78"/>
      <c r="S48" s="78"/>
      <c r="T48" s="78"/>
      <c r="U48" s="78"/>
      <c r="V48" s="78"/>
      <c r="W48" s="78"/>
      <c r="X48" s="79">
        <v>14.282776139999999</v>
      </c>
    </row>
    <row r="49" spans="13:24" x14ac:dyDescent="0.2">
      <c r="M49" s="118"/>
      <c r="N49" s="1"/>
      <c r="O49" s="78"/>
      <c r="P49" s="78"/>
      <c r="Q49" s="78"/>
      <c r="R49" s="78"/>
      <c r="S49" s="78"/>
      <c r="T49" s="78"/>
      <c r="U49" s="78"/>
      <c r="V49" s="78"/>
      <c r="W49" s="78"/>
      <c r="X49" s="79">
        <v>10.65242175</v>
      </c>
    </row>
    <row r="50" spans="13:24" x14ac:dyDescent="0.2">
      <c r="M50" s="119"/>
      <c r="N50" s="2"/>
      <c r="O50" s="81"/>
      <c r="P50" s="81"/>
      <c r="Q50" s="81"/>
      <c r="R50" s="81"/>
      <c r="S50" s="81"/>
      <c r="T50" s="81"/>
      <c r="U50" s="81"/>
      <c r="V50" s="81"/>
      <c r="W50" s="81"/>
      <c r="X50" s="82">
        <v>11.650662410000001</v>
      </c>
    </row>
    <row r="51" spans="13:24" x14ac:dyDescent="0.2">
      <c r="M51" s="69"/>
    </row>
  </sheetData>
  <mergeCells count="8">
    <mergeCell ref="A12:A23"/>
    <mergeCell ref="A1:A10"/>
    <mergeCell ref="N1:X1"/>
    <mergeCell ref="N27:X27"/>
    <mergeCell ref="M1:M24"/>
    <mergeCell ref="M27:M50"/>
    <mergeCell ref="B1:K1"/>
    <mergeCell ref="B12:D12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473C4AA-4562-E54A-A2C0-B9118CFC5A4F}">
  <dimension ref="A1:BP62"/>
  <sheetViews>
    <sheetView tabSelected="1" workbookViewId="0">
      <selection activeCell="N10" sqref="N10"/>
    </sheetView>
  </sheetViews>
  <sheetFormatPr baseColWidth="10" defaultRowHeight="16" x14ac:dyDescent="0.2"/>
  <cols>
    <col min="1" max="1" width="7.5" customWidth="1"/>
    <col min="3" max="3" width="8.33203125" customWidth="1"/>
    <col min="4" max="4" width="8.5" customWidth="1"/>
    <col min="5" max="5" width="5" customWidth="1"/>
    <col min="6" max="6" width="7.1640625" customWidth="1"/>
    <col min="7" max="7" width="6.5" customWidth="1"/>
    <col min="8" max="8" width="7.5" customWidth="1"/>
    <col min="9" max="9" width="7" customWidth="1"/>
    <col min="10" max="10" width="7.1640625" customWidth="1"/>
    <col min="11" max="11" width="7" customWidth="1"/>
    <col min="12" max="12" width="8.33203125" customWidth="1"/>
    <col min="14" max="14" width="10.83203125" style="90"/>
    <col min="15" max="15" width="7.33203125" customWidth="1"/>
    <col min="16" max="16" width="12.83203125" customWidth="1"/>
    <col min="17" max="17" width="8.33203125" customWidth="1"/>
    <col min="18" max="18" width="8.5" customWidth="1"/>
    <col min="19" max="19" width="5" customWidth="1"/>
    <col min="20" max="20" width="7.1640625" customWidth="1"/>
    <col min="21" max="21" width="6.5" customWidth="1"/>
    <col min="22" max="22" width="7.5" customWidth="1"/>
    <col min="23" max="23" width="7" customWidth="1"/>
    <col min="24" max="24" width="7.1640625" customWidth="1"/>
    <col min="25" max="25" width="7" customWidth="1"/>
    <col min="26" max="26" width="8.33203125" customWidth="1"/>
    <col min="28" max="28" width="10.83203125" style="90"/>
    <col min="29" max="29" width="7.5" customWidth="1"/>
    <col min="31" max="31" width="8.33203125" customWidth="1"/>
    <col min="32" max="32" width="8.5" customWidth="1"/>
    <col min="33" max="33" width="5" customWidth="1"/>
    <col min="34" max="34" width="7.1640625" customWidth="1"/>
    <col min="35" max="35" width="6.5" customWidth="1"/>
    <col min="36" max="36" width="7.5" customWidth="1"/>
    <col min="37" max="37" width="7" customWidth="1"/>
    <col min="38" max="38" width="7.1640625" customWidth="1"/>
    <col min="39" max="39" width="7" customWidth="1"/>
    <col min="40" max="40" width="8.33203125" customWidth="1"/>
    <col min="52" max="52" width="4.5" customWidth="1"/>
    <col min="53" max="53" width="11" customWidth="1"/>
    <col min="57" max="59" width="10.83203125" style="47"/>
    <col min="60" max="60" width="4.5" style="47" customWidth="1"/>
    <col min="61" max="61" width="11" style="47" customWidth="1"/>
    <col min="62" max="68" width="10.83203125" style="47"/>
  </cols>
  <sheetData>
    <row r="1" spans="1:68" x14ac:dyDescent="0.2">
      <c r="A1" s="117" t="s">
        <v>45</v>
      </c>
      <c r="B1" s="142" t="s">
        <v>38</v>
      </c>
      <c r="C1" s="142"/>
      <c r="D1" s="142"/>
      <c r="E1" s="142"/>
      <c r="F1" s="142"/>
      <c r="G1" s="142"/>
      <c r="H1" s="142"/>
      <c r="I1" s="142"/>
      <c r="J1" s="142"/>
      <c r="K1" s="142"/>
      <c r="L1" s="142"/>
      <c r="M1" s="151"/>
      <c r="N1" s="86"/>
      <c r="O1" s="117" t="s">
        <v>46</v>
      </c>
      <c r="P1" s="142" t="s">
        <v>40</v>
      </c>
      <c r="Q1" s="142"/>
      <c r="R1" s="142"/>
      <c r="S1" s="142"/>
      <c r="T1" s="142"/>
      <c r="U1" s="142"/>
      <c r="V1" s="142"/>
      <c r="W1" s="142"/>
      <c r="X1" s="142"/>
      <c r="Y1" s="142"/>
      <c r="Z1" s="142"/>
      <c r="AA1" s="142"/>
      <c r="AB1" s="86"/>
      <c r="AC1" s="124" t="s">
        <v>47</v>
      </c>
      <c r="AD1" s="142" t="s">
        <v>24</v>
      </c>
      <c r="AE1" s="142"/>
      <c r="AF1" s="142"/>
      <c r="AG1" s="142"/>
      <c r="AH1" s="142"/>
      <c r="AI1" s="142"/>
      <c r="AJ1" s="142"/>
      <c r="AK1" s="142"/>
      <c r="AL1" s="142"/>
      <c r="AM1" s="142"/>
      <c r="AN1" s="142"/>
      <c r="AO1" s="151"/>
    </row>
    <row r="2" spans="1:68" x14ac:dyDescent="0.2">
      <c r="A2" s="122"/>
      <c r="B2" s="86"/>
      <c r="C2" s="86"/>
      <c r="D2" s="86"/>
      <c r="E2" s="86"/>
      <c r="F2" s="86"/>
      <c r="G2" s="86"/>
      <c r="H2" s="86"/>
      <c r="I2" s="86"/>
      <c r="J2" s="86"/>
      <c r="K2" s="86"/>
      <c r="L2" s="86"/>
      <c r="M2" s="87"/>
      <c r="N2" s="86"/>
      <c r="O2" s="122"/>
      <c r="P2" s="41"/>
      <c r="Q2" s="1"/>
      <c r="R2" s="1"/>
      <c r="S2" s="1"/>
      <c r="T2" s="1"/>
      <c r="U2" s="1"/>
      <c r="V2" s="1"/>
      <c r="W2" s="1"/>
      <c r="X2" s="1"/>
      <c r="Y2" s="1"/>
      <c r="Z2" s="1"/>
      <c r="AA2" s="4"/>
      <c r="AB2" s="47"/>
      <c r="AC2" s="125"/>
      <c r="AD2" s="41"/>
      <c r="AE2" s="1"/>
      <c r="AF2" s="1"/>
      <c r="AG2" s="1"/>
      <c r="AH2" s="1"/>
      <c r="AI2" s="1"/>
      <c r="AJ2" s="1"/>
      <c r="AK2" s="1"/>
      <c r="AL2" s="1"/>
      <c r="AM2" s="1"/>
      <c r="AN2" s="1"/>
      <c r="AO2" s="4"/>
    </row>
    <row r="3" spans="1:68" x14ac:dyDescent="0.2">
      <c r="A3" s="122"/>
      <c r="B3" s="155" t="s">
        <v>27</v>
      </c>
      <c r="C3" s="155"/>
      <c r="D3" s="155"/>
      <c r="E3" s="155"/>
      <c r="F3" s="155"/>
      <c r="G3" s="155"/>
      <c r="H3" s="155"/>
      <c r="I3" s="155"/>
      <c r="J3" s="155"/>
      <c r="K3" s="155"/>
      <c r="L3" s="156"/>
      <c r="M3" s="4"/>
      <c r="N3" s="47"/>
      <c r="O3" s="122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4"/>
      <c r="AB3" s="47"/>
      <c r="AC3" s="125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4"/>
      <c r="BE3" s="161"/>
      <c r="BF3" s="161"/>
      <c r="BG3" s="161"/>
      <c r="BH3" s="161"/>
      <c r="BI3" s="161"/>
      <c r="BJ3" s="161"/>
      <c r="BK3" s="161"/>
      <c r="BL3" s="161"/>
      <c r="BM3" s="161"/>
      <c r="BN3" s="161"/>
      <c r="BO3" s="161"/>
      <c r="BP3" s="161"/>
    </row>
    <row r="4" spans="1:68" x14ac:dyDescent="0.2">
      <c r="A4" s="122"/>
      <c r="B4" s="159" t="s">
        <v>30</v>
      </c>
      <c r="C4" s="157" t="s">
        <v>10</v>
      </c>
      <c r="D4" s="157" t="s">
        <v>12</v>
      </c>
      <c r="E4" s="158" t="s">
        <v>11</v>
      </c>
      <c r="F4" s="148" t="s">
        <v>31</v>
      </c>
      <c r="G4" s="149"/>
      <c r="H4" s="149"/>
      <c r="I4" s="149"/>
      <c r="J4" s="149"/>
      <c r="K4" s="149"/>
      <c r="L4" s="150"/>
      <c r="M4" s="4"/>
      <c r="N4" s="47"/>
      <c r="O4" s="122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4"/>
      <c r="AB4" s="47"/>
      <c r="AC4" s="125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4"/>
      <c r="BE4" s="162"/>
      <c r="BF4" s="116"/>
      <c r="BG4" s="116"/>
      <c r="BH4" s="116"/>
      <c r="BI4" s="163"/>
      <c r="BJ4" s="163"/>
      <c r="BK4" s="163"/>
      <c r="BL4" s="163"/>
      <c r="BM4" s="163"/>
      <c r="BN4" s="163"/>
      <c r="BO4" s="163"/>
      <c r="BP4" s="163"/>
    </row>
    <row r="5" spans="1:68" x14ac:dyDescent="0.2">
      <c r="A5" s="122"/>
      <c r="B5" s="160"/>
      <c r="C5" s="138"/>
      <c r="D5" s="138"/>
      <c r="E5" s="139"/>
      <c r="F5" s="7">
        <v>143</v>
      </c>
      <c r="G5" s="7">
        <v>146</v>
      </c>
      <c r="H5" s="7">
        <v>148</v>
      </c>
      <c r="I5" s="7">
        <v>150</v>
      </c>
      <c r="J5" s="7">
        <v>145</v>
      </c>
      <c r="K5" s="7">
        <v>147</v>
      </c>
      <c r="L5" s="8">
        <v>149</v>
      </c>
      <c r="M5" s="4"/>
      <c r="N5" s="47"/>
      <c r="O5" s="122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4"/>
      <c r="AB5" s="47"/>
      <c r="AC5" s="125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4"/>
      <c r="BE5" s="162"/>
      <c r="BF5" s="164"/>
      <c r="BG5" s="164"/>
      <c r="BH5" s="164"/>
    </row>
    <row r="6" spans="1:68" x14ac:dyDescent="0.2">
      <c r="A6" s="122"/>
      <c r="B6" s="11" t="s">
        <v>28</v>
      </c>
      <c r="C6" s="12">
        <f>AVERAGE(F6:L6)</f>
        <v>4.1642596125602678</v>
      </c>
      <c r="D6" s="12">
        <f>STDEV(F6:L6)</f>
        <v>2.1184599190330422</v>
      </c>
      <c r="E6" s="3">
        <f>COUNT(F6:L6)</f>
        <v>4</v>
      </c>
      <c r="F6" s="12">
        <v>3.01085972785949</v>
      </c>
      <c r="G6" s="12">
        <v>2.0001263618469198</v>
      </c>
      <c r="H6" s="12">
        <v>6.8096365928649902</v>
      </c>
      <c r="I6" s="12">
        <v>4.8364157676696697</v>
      </c>
      <c r="J6" s="12"/>
      <c r="K6" s="12"/>
      <c r="L6" s="14"/>
      <c r="M6" s="4"/>
      <c r="N6" s="47"/>
      <c r="O6" s="122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4"/>
      <c r="AB6" s="47"/>
      <c r="AC6" s="125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4"/>
      <c r="BE6" s="57"/>
      <c r="BF6" s="37"/>
      <c r="BG6" s="37"/>
      <c r="BH6" s="57"/>
      <c r="BI6" s="37"/>
      <c r="BJ6" s="37"/>
      <c r="BK6" s="37"/>
      <c r="BL6" s="37"/>
      <c r="BM6" s="37"/>
      <c r="BN6" s="37"/>
      <c r="BO6" s="37"/>
      <c r="BP6" s="37"/>
    </row>
    <row r="7" spans="1:68" x14ac:dyDescent="0.2">
      <c r="A7" s="122"/>
      <c r="B7" s="15" t="s">
        <v>29</v>
      </c>
      <c r="C7" s="16">
        <f>AVERAGE(F7:L7)</f>
        <v>2.8772694468498177</v>
      </c>
      <c r="D7" s="16">
        <f>STDEV(F7:L7)</f>
        <v>0.75151915547529935</v>
      </c>
      <c r="E7" s="18">
        <f>COUNT(F7:L7)</f>
        <v>4</v>
      </c>
      <c r="F7" s="16"/>
      <c r="G7" s="16"/>
      <c r="H7" s="16"/>
      <c r="I7" s="16">
        <v>3.0893530845642001</v>
      </c>
      <c r="J7" s="16">
        <v>2.2041132450103702</v>
      </c>
      <c r="K7" s="16">
        <v>3.8460233211517298</v>
      </c>
      <c r="L7" s="17">
        <v>2.3695881366729701</v>
      </c>
      <c r="M7" s="4"/>
      <c r="N7" s="47"/>
      <c r="O7" s="122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4"/>
      <c r="AB7" s="47"/>
      <c r="AC7" s="125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4"/>
      <c r="BE7" s="57"/>
      <c r="BF7" s="37"/>
      <c r="BG7" s="37"/>
      <c r="BH7" s="57"/>
      <c r="BI7" s="37"/>
      <c r="BJ7" s="37"/>
      <c r="BK7" s="37"/>
      <c r="BL7" s="37"/>
      <c r="BM7" s="37"/>
      <c r="BN7" s="37"/>
      <c r="BO7" s="37"/>
      <c r="BP7" s="37"/>
    </row>
    <row r="8" spans="1:68" x14ac:dyDescent="0.2">
      <c r="A8" s="122"/>
      <c r="B8" s="41"/>
      <c r="C8" s="1"/>
      <c r="D8" s="1"/>
      <c r="E8" s="1"/>
      <c r="F8" s="1"/>
      <c r="G8" s="1"/>
      <c r="H8" s="1"/>
      <c r="I8" s="1"/>
      <c r="J8" s="1"/>
      <c r="K8" s="1"/>
      <c r="L8" s="1"/>
      <c r="M8" s="4"/>
      <c r="N8" s="47"/>
      <c r="O8" s="122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4"/>
      <c r="AB8" s="47"/>
      <c r="AC8" s="125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4"/>
      <c r="BE8" s="57"/>
      <c r="BF8" s="37"/>
      <c r="BG8" s="37"/>
      <c r="BH8" s="57"/>
      <c r="BI8" s="37"/>
      <c r="BJ8" s="37"/>
      <c r="BK8" s="37"/>
      <c r="BL8" s="37"/>
      <c r="BM8" s="37"/>
      <c r="BN8" s="37"/>
      <c r="BO8" s="37"/>
      <c r="BP8" s="37"/>
    </row>
    <row r="9" spans="1:68" x14ac:dyDescent="0.2">
      <c r="A9" s="122"/>
      <c r="B9" s="143" t="s">
        <v>32</v>
      </c>
      <c r="C9" s="144"/>
      <c r="D9" s="144"/>
      <c r="E9" s="144"/>
      <c r="F9" s="144"/>
      <c r="G9" s="144"/>
      <c r="H9" s="145"/>
      <c r="I9" s="1"/>
      <c r="J9" s="1"/>
      <c r="K9" s="1"/>
      <c r="L9" s="1"/>
      <c r="M9" s="4"/>
      <c r="N9" s="47"/>
      <c r="O9" s="122"/>
      <c r="P9" s="143" t="s">
        <v>32</v>
      </c>
      <c r="Q9" s="144"/>
      <c r="R9" s="144"/>
      <c r="S9" s="144"/>
      <c r="T9" s="144"/>
      <c r="U9" s="144"/>
      <c r="V9" s="145"/>
      <c r="W9" s="1"/>
      <c r="X9" s="1"/>
      <c r="Y9" s="1"/>
      <c r="Z9" s="1"/>
      <c r="AA9" s="4"/>
      <c r="AB9" s="47"/>
      <c r="AC9" s="125"/>
      <c r="AD9" s="143" t="s">
        <v>32</v>
      </c>
      <c r="AE9" s="144"/>
      <c r="AF9" s="144"/>
      <c r="AG9" s="144"/>
      <c r="AH9" s="144"/>
      <c r="AI9" s="144"/>
      <c r="AJ9" s="145"/>
      <c r="AK9" s="1"/>
      <c r="AL9" s="1"/>
      <c r="AM9" s="1"/>
      <c r="AN9" s="1"/>
      <c r="AO9" s="4"/>
      <c r="BE9" s="57"/>
      <c r="BF9" s="37"/>
      <c r="BG9" s="37"/>
      <c r="BH9" s="57"/>
      <c r="BI9" s="37"/>
      <c r="BJ9" s="37"/>
      <c r="BK9" s="37"/>
      <c r="BL9" s="37"/>
      <c r="BM9" s="37"/>
      <c r="BN9" s="37"/>
      <c r="BO9" s="37"/>
      <c r="BP9" s="37"/>
    </row>
    <row r="10" spans="1:68" x14ac:dyDescent="0.2">
      <c r="A10" s="122"/>
      <c r="B10" s="146" t="s">
        <v>30</v>
      </c>
      <c r="C10" s="31" t="s">
        <v>10</v>
      </c>
      <c r="D10" s="31" t="s">
        <v>12</v>
      </c>
      <c r="E10" s="32" t="s">
        <v>11</v>
      </c>
      <c r="F10" s="148" t="s">
        <v>31</v>
      </c>
      <c r="G10" s="149"/>
      <c r="H10" s="150"/>
      <c r="I10" s="1"/>
      <c r="J10" s="1"/>
      <c r="K10" s="1"/>
      <c r="L10" s="1"/>
      <c r="M10" s="4"/>
      <c r="N10" s="47"/>
      <c r="O10" s="122"/>
      <c r="P10" s="146" t="s">
        <v>30</v>
      </c>
      <c r="Q10" s="31" t="s">
        <v>10</v>
      </c>
      <c r="R10" s="31" t="s">
        <v>12</v>
      </c>
      <c r="S10" s="32" t="s">
        <v>11</v>
      </c>
      <c r="T10" s="148" t="s">
        <v>31</v>
      </c>
      <c r="U10" s="149"/>
      <c r="V10" s="150"/>
      <c r="W10" s="1"/>
      <c r="X10" s="1"/>
      <c r="Y10" s="1"/>
      <c r="Z10" s="1"/>
      <c r="AA10" s="4"/>
      <c r="AB10" s="47"/>
      <c r="AC10" s="125"/>
      <c r="AD10" s="146" t="s">
        <v>30</v>
      </c>
      <c r="AE10" s="31" t="s">
        <v>10</v>
      </c>
      <c r="AF10" s="31" t="s">
        <v>12</v>
      </c>
      <c r="AG10" s="32" t="s">
        <v>11</v>
      </c>
      <c r="AH10" s="148" t="s">
        <v>31</v>
      </c>
      <c r="AI10" s="149"/>
      <c r="AJ10" s="150"/>
      <c r="AK10" s="1"/>
      <c r="AL10" s="1"/>
      <c r="AM10" s="1"/>
      <c r="AN10" s="1"/>
      <c r="AO10" s="4"/>
      <c r="BE10" s="57"/>
      <c r="BF10" s="37"/>
      <c r="BG10" s="37"/>
      <c r="BH10" s="57"/>
      <c r="BI10" s="37"/>
      <c r="BJ10" s="37"/>
      <c r="BK10" s="37"/>
      <c r="BL10" s="37"/>
      <c r="BM10" s="37"/>
      <c r="BN10" s="37"/>
      <c r="BO10" s="37"/>
      <c r="BP10" s="37"/>
    </row>
    <row r="11" spans="1:68" x14ac:dyDescent="0.2">
      <c r="A11" s="122"/>
      <c r="B11" s="147"/>
      <c r="C11" s="138" t="s">
        <v>33</v>
      </c>
      <c r="D11" s="138"/>
      <c r="E11" s="139"/>
      <c r="F11" s="22">
        <v>59</v>
      </c>
      <c r="G11" s="23">
        <v>60</v>
      </c>
      <c r="H11" s="24">
        <v>63</v>
      </c>
      <c r="I11" s="1"/>
      <c r="J11" s="1"/>
      <c r="K11" s="1"/>
      <c r="L11" s="1"/>
      <c r="M11" s="4"/>
      <c r="N11" s="47"/>
      <c r="O11" s="122"/>
      <c r="P11" s="147"/>
      <c r="Q11" s="138" t="s">
        <v>33</v>
      </c>
      <c r="R11" s="138"/>
      <c r="S11" s="139"/>
      <c r="T11" s="22">
        <v>59</v>
      </c>
      <c r="U11" s="23">
        <v>60</v>
      </c>
      <c r="V11" s="24">
        <v>63</v>
      </c>
      <c r="W11" s="1"/>
      <c r="X11" s="1"/>
      <c r="Y11" s="1"/>
      <c r="Z11" s="1"/>
      <c r="AA11" s="4"/>
      <c r="AB11" s="47"/>
      <c r="AC11" s="125"/>
      <c r="AD11" s="147"/>
      <c r="AE11" s="138" t="s">
        <v>33</v>
      </c>
      <c r="AF11" s="138"/>
      <c r="AG11" s="139"/>
      <c r="AH11" s="22">
        <v>59</v>
      </c>
      <c r="AI11" s="23">
        <v>60</v>
      </c>
      <c r="AJ11" s="24">
        <v>63</v>
      </c>
      <c r="AK11" s="1"/>
      <c r="AL11" s="1"/>
      <c r="AM11" s="1"/>
      <c r="AN11" s="1"/>
      <c r="AO11" s="4"/>
      <c r="BE11" s="57"/>
      <c r="BF11" s="37"/>
      <c r="BG11" s="37"/>
      <c r="BH11" s="57"/>
      <c r="BI11" s="37"/>
      <c r="BJ11" s="37"/>
      <c r="BK11" s="37"/>
      <c r="BL11" s="37"/>
      <c r="BM11" s="37"/>
      <c r="BN11" s="37"/>
      <c r="BO11" s="37"/>
      <c r="BP11" s="37"/>
    </row>
    <row r="12" spans="1:68" x14ac:dyDescent="0.2">
      <c r="A12" s="122"/>
      <c r="B12" s="11">
        <v>1.05</v>
      </c>
      <c r="C12" s="13"/>
      <c r="D12" s="13"/>
      <c r="E12" s="13"/>
      <c r="F12" s="13"/>
      <c r="G12" s="13"/>
      <c r="H12" s="3"/>
      <c r="I12" s="1"/>
      <c r="J12" s="1"/>
      <c r="K12" s="1"/>
      <c r="L12" s="1"/>
      <c r="M12" s="4"/>
      <c r="N12" s="47"/>
      <c r="O12" s="122"/>
      <c r="P12" s="11">
        <v>1.05</v>
      </c>
      <c r="Q12" s="1"/>
      <c r="R12" s="1"/>
      <c r="S12" s="1">
        <f t="shared" ref="S12:S18" si="0">COUNT(T12:V12)</f>
        <v>0</v>
      </c>
      <c r="T12" s="1"/>
      <c r="U12" s="1"/>
      <c r="V12" s="4"/>
      <c r="W12" s="1"/>
      <c r="X12" s="1"/>
      <c r="Y12" s="1"/>
      <c r="Z12" s="1"/>
      <c r="AA12" s="4"/>
      <c r="AB12" s="47"/>
      <c r="AC12" s="125"/>
      <c r="AD12" s="11">
        <v>1.05</v>
      </c>
      <c r="AE12" s="13"/>
      <c r="AF12" s="13"/>
      <c r="AG12" s="13">
        <f t="shared" ref="AG12:AG18" si="1">COUNT(AH12:AJ12)</f>
        <v>0</v>
      </c>
      <c r="AH12" s="13"/>
      <c r="AI12" s="13"/>
      <c r="AJ12" s="3"/>
      <c r="AK12" s="1"/>
      <c r="AL12" s="1"/>
      <c r="AM12" s="1"/>
      <c r="AN12" s="1"/>
      <c r="AO12" s="4"/>
      <c r="BE12" s="57"/>
      <c r="BF12" s="37"/>
      <c r="BG12" s="37"/>
      <c r="BH12" s="57"/>
      <c r="BI12" s="37"/>
      <c r="BJ12" s="37"/>
      <c r="BK12" s="37"/>
      <c r="BL12" s="37"/>
      <c r="BM12" s="37"/>
      <c r="BN12" s="37"/>
      <c r="BO12" s="37"/>
      <c r="BP12" s="37"/>
    </row>
    <row r="13" spans="1:68" x14ac:dyDescent="0.2">
      <c r="A13" s="122"/>
      <c r="B13" s="25">
        <v>2.02</v>
      </c>
      <c r="C13" s="1"/>
      <c r="D13" s="1"/>
      <c r="E13" s="1"/>
      <c r="F13" s="1"/>
      <c r="G13" s="1"/>
      <c r="H13" s="4"/>
      <c r="I13" s="1"/>
      <c r="J13" s="1"/>
      <c r="K13" s="1"/>
      <c r="L13" s="1"/>
      <c r="M13" s="4"/>
      <c r="N13" s="47"/>
      <c r="O13" s="122"/>
      <c r="P13" s="25">
        <v>2.02</v>
      </c>
      <c r="Q13" s="1"/>
      <c r="R13" s="1"/>
      <c r="S13" s="1">
        <f t="shared" si="0"/>
        <v>0</v>
      </c>
      <c r="T13" s="1"/>
      <c r="U13" s="1"/>
      <c r="V13" s="4"/>
      <c r="W13" s="1"/>
      <c r="X13" s="1"/>
      <c r="Y13" s="1"/>
      <c r="Z13" s="1"/>
      <c r="AA13" s="4"/>
      <c r="AB13" s="47"/>
      <c r="AC13" s="125"/>
      <c r="AD13" s="25">
        <v>2.02</v>
      </c>
      <c r="AE13" s="1"/>
      <c r="AF13" s="1"/>
      <c r="AG13" s="1">
        <f t="shared" si="1"/>
        <v>0</v>
      </c>
      <c r="AH13" s="1"/>
      <c r="AI13" s="1"/>
      <c r="AJ13" s="4"/>
      <c r="AK13" s="1"/>
      <c r="AL13" s="1"/>
      <c r="AM13" s="1"/>
      <c r="AN13" s="1"/>
      <c r="AO13" s="4"/>
    </row>
    <row r="14" spans="1:68" x14ac:dyDescent="0.2">
      <c r="A14" s="122"/>
      <c r="B14" s="25">
        <v>2.79</v>
      </c>
      <c r="C14" s="27">
        <f>AVERAGE(F14:H14)</f>
        <v>23.274272918701101</v>
      </c>
      <c r="D14" s="27"/>
      <c r="E14" s="1">
        <f>COUNT(F14:H14)</f>
        <v>1</v>
      </c>
      <c r="F14" s="1"/>
      <c r="G14" s="27">
        <v>23.274272918701101</v>
      </c>
      <c r="H14" s="4"/>
      <c r="I14" s="1"/>
      <c r="J14" s="1"/>
      <c r="K14" s="1"/>
      <c r="L14" s="1"/>
      <c r="M14" s="4"/>
      <c r="N14" s="47"/>
      <c r="O14" s="122"/>
      <c r="P14" s="25">
        <v>2.79</v>
      </c>
      <c r="Q14" s="1">
        <f t="shared" ref="Q14:Q18" si="2">AVERAGE(T14:V14)</f>
        <v>5.4</v>
      </c>
      <c r="R14" s="1"/>
      <c r="S14" s="1">
        <f t="shared" si="0"/>
        <v>1</v>
      </c>
      <c r="T14" s="1"/>
      <c r="U14" s="1">
        <v>5.4</v>
      </c>
      <c r="V14" s="4"/>
      <c r="W14" s="1"/>
      <c r="X14" s="1"/>
      <c r="Y14" s="1"/>
      <c r="Z14" s="1"/>
      <c r="AA14" s="4"/>
      <c r="AB14" s="47"/>
      <c r="AC14" s="125"/>
      <c r="AD14" s="25">
        <v>2.79</v>
      </c>
      <c r="AE14" s="1">
        <f>AVERAGE(AH14:AJ14)</f>
        <v>6.7576341139994502</v>
      </c>
      <c r="AF14" s="1"/>
      <c r="AG14" s="1">
        <f t="shared" si="1"/>
        <v>1</v>
      </c>
      <c r="AH14" s="1"/>
      <c r="AI14" s="1">
        <v>6.7576341139994502</v>
      </c>
      <c r="AJ14" s="4"/>
      <c r="AK14" s="1"/>
      <c r="AL14" s="1"/>
      <c r="AM14" s="1"/>
      <c r="AN14" s="1"/>
      <c r="AO14" s="4"/>
    </row>
    <row r="15" spans="1:68" ht="16" customHeight="1" x14ac:dyDescent="0.2">
      <c r="A15" s="122"/>
      <c r="B15" s="25">
        <v>5.35</v>
      </c>
      <c r="C15" s="27">
        <f t="shared" ref="C15:C18" si="3">AVERAGE(F15:H15)</f>
        <v>24.494976043701101</v>
      </c>
      <c r="D15" s="27"/>
      <c r="E15" s="1">
        <f t="shared" ref="E15:E18" si="4">COUNT(F15:H15)</f>
        <v>1</v>
      </c>
      <c r="F15" s="1"/>
      <c r="G15" s="27">
        <v>24.494976043701101</v>
      </c>
      <c r="H15" s="4"/>
      <c r="I15" s="1"/>
      <c r="J15" s="1"/>
      <c r="K15" s="1"/>
      <c r="L15" s="1"/>
      <c r="M15" s="4"/>
      <c r="N15" s="47"/>
      <c r="O15" s="122"/>
      <c r="P15" s="25">
        <v>5.35</v>
      </c>
      <c r="Q15" s="1">
        <f t="shared" si="2"/>
        <v>1.75</v>
      </c>
      <c r="R15" s="1"/>
      <c r="S15" s="1">
        <f t="shared" si="0"/>
        <v>1</v>
      </c>
      <c r="T15" s="1"/>
      <c r="U15" s="1">
        <v>1.75</v>
      </c>
      <c r="V15" s="4"/>
      <c r="W15" s="1"/>
      <c r="X15" s="1"/>
      <c r="Y15" s="1"/>
      <c r="Z15" s="1"/>
      <c r="AA15" s="4"/>
      <c r="AB15" s="47"/>
      <c r="AC15" s="125"/>
      <c r="AD15" s="25">
        <v>5.35</v>
      </c>
      <c r="AE15" s="1">
        <f t="shared" ref="AE15:AE18" si="5">AVERAGE(AH15:AJ15)</f>
        <v>6.7286548611019104</v>
      </c>
      <c r="AF15" s="1"/>
      <c r="AG15" s="1">
        <f t="shared" si="1"/>
        <v>1</v>
      </c>
      <c r="AH15" s="1"/>
      <c r="AI15" s="1">
        <v>6.7286548611019104</v>
      </c>
      <c r="AJ15" s="4"/>
      <c r="AK15" s="1"/>
      <c r="AL15" s="1"/>
      <c r="AM15" s="1"/>
      <c r="AN15" s="1"/>
      <c r="AO15" s="4"/>
    </row>
    <row r="16" spans="1:68" x14ac:dyDescent="0.2">
      <c r="A16" s="122"/>
      <c r="B16" s="25">
        <v>10</v>
      </c>
      <c r="C16" s="27">
        <f t="shared" si="3"/>
        <v>25.105327606201101</v>
      </c>
      <c r="D16" s="27"/>
      <c r="E16" s="1">
        <f t="shared" si="4"/>
        <v>1</v>
      </c>
      <c r="F16" s="1"/>
      <c r="G16" s="27">
        <v>25.105327606201101</v>
      </c>
      <c r="H16" s="4"/>
      <c r="I16" s="1"/>
      <c r="J16" s="1"/>
      <c r="K16" s="1"/>
      <c r="L16" s="1"/>
      <c r="M16" s="4"/>
      <c r="N16" s="47"/>
      <c r="O16" s="122"/>
      <c r="P16" s="25">
        <v>10</v>
      </c>
      <c r="Q16" s="1">
        <f t="shared" si="2"/>
        <v>5.0999999999999996</v>
      </c>
      <c r="R16" s="1"/>
      <c r="S16" s="1">
        <f t="shared" si="0"/>
        <v>1</v>
      </c>
      <c r="T16" s="1"/>
      <c r="U16" s="1">
        <v>5.0999999999999996</v>
      </c>
      <c r="V16" s="4"/>
      <c r="W16" s="1"/>
      <c r="X16" s="1"/>
      <c r="Y16" s="1"/>
      <c r="Z16" s="1"/>
      <c r="AA16" s="4"/>
      <c r="AB16" s="47"/>
      <c r="AC16" s="125"/>
      <c r="AD16" s="25">
        <v>10</v>
      </c>
      <c r="AE16" s="1">
        <f t="shared" si="5"/>
        <v>9.8573818899804309</v>
      </c>
      <c r="AF16" s="1"/>
      <c r="AG16" s="1">
        <f t="shared" si="1"/>
        <v>1</v>
      </c>
      <c r="AH16" s="1"/>
      <c r="AI16" s="1">
        <v>9.8573818899804309</v>
      </c>
      <c r="AJ16" s="4"/>
      <c r="AK16" s="1"/>
      <c r="AL16" s="1"/>
      <c r="AM16" s="1"/>
      <c r="AN16" s="1"/>
      <c r="AO16" s="4"/>
    </row>
    <row r="17" spans="1:41" x14ac:dyDescent="0.2">
      <c r="A17" s="122"/>
      <c r="B17" s="25">
        <v>20.23</v>
      </c>
      <c r="C17" s="27">
        <f t="shared" si="3"/>
        <v>52.8353160858154</v>
      </c>
      <c r="D17" s="27">
        <f>STDEV(F17:H17)</f>
        <v>9.9494394241417368</v>
      </c>
      <c r="E17" s="1">
        <f t="shared" si="4"/>
        <v>2</v>
      </c>
      <c r="F17" s="27">
        <v>59.870632171630803</v>
      </c>
      <c r="G17" s="27"/>
      <c r="H17" s="28">
        <v>45.8</v>
      </c>
      <c r="I17" s="1"/>
      <c r="J17" s="1"/>
      <c r="K17" s="1"/>
      <c r="L17" s="1"/>
      <c r="M17" s="4"/>
      <c r="N17" s="47"/>
      <c r="O17" s="122"/>
      <c r="P17" s="25">
        <v>20.23</v>
      </c>
      <c r="Q17" s="1">
        <f t="shared" si="2"/>
        <v>4.5250000000000004</v>
      </c>
      <c r="R17" s="1">
        <f t="shared" ref="R17:R18" si="6">STDEV(T17:V17)</f>
        <v>1.5202795795510728</v>
      </c>
      <c r="S17" s="1">
        <f t="shared" si="0"/>
        <v>2</v>
      </c>
      <c r="T17" s="1">
        <v>3.45</v>
      </c>
      <c r="U17" s="1">
        <v>5.6</v>
      </c>
      <c r="V17" s="4" t="s">
        <v>39</v>
      </c>
      <c r="W17" s="1"/>
      <c r="X17" s="1"/>
      <c r="Y17" s="1"/>
      <c r="Z17" s="1"/>
      <c r="AA17" s="4"/>
      <c r="AB17" s="47"/>
      <c r="AC17" s="125"/>
      <c r="AD17" s="25">
        <v>20.23</v>
      </c>
      <c r="AE17" s="1">
        <f t="shared" si="5"/>
        <v>14.873343762242733</v>
      </c>
      <c r="AF17" s="1">
        <f t="shared" ref="AF17:AF18" si="7">STDEV(AH17:AJ17)</f>
        <v>3.21342448433212</v>
      </c>
      <c r="AG17" s="1">
        <f t="shared" si="1"/>
        <v>3</v>
      </c>
      <c r="AH17" s="1">
        <v>13.716143780726</v>
      </c>
      <c r="AI17" s="1">
        <v>12.398787506002201</v>
      </c>
      <c r="AJ17" s="4">
        <v>18.505099999999999</v>
      </c>
      <c r="AK17" s="1"/>
      <c r="AL17" s="1"/>
      <c r="AM17" s="1"/>
      <c r="AN17" s="1"/>
      <c r="AO17" s="4"/>
    </row>
    <row r="18" spans="1:41" x14ac:dyDescent="0.2">
      <c r="A18" s="122"/>
      <c r="B18" s="15">
        <v>30.47</v>
      </c>
      <c r="C18" s="16">
        <f t="shared" si="3"/>
        <v>34.366666666666667</v>
      </c>
      <c r="D18" s="16">
        <f>STDEV(F18:H18)</f>
        <v>19.291794456020249</v>
      </c>
      <c r="E18" s="2">
        <f t="shared" si="4"/>
        <v>3</v>
      </c>
      <c r="F18" s="16">
        <v>55.5</v>
      </c>
      <c r="G18" s="16">
        <v>17.7</v>
      </c>
      <c r="H18" s="17">
        <v>29.9</v>
      </c>
      <c r="I18" s="1"/>
      <c r="J18" s="1"/>
      <c r="K18" s="1"/>
      <c r="L18" s="1"/>
      <c r="M18" s="4"/>
      <c r="N18" s="47"/>
      <c r="O18" s="122"/>
      <c r="P18" s="15">
        <v>30.47</v>
      </c>
      <c r="Q18" s="2">
        <f t="shared" si="2"/>
        <v>5.7450000000000001</v>
      </c>
      <c r="R18" s="2">
        <f t="shared" si="6"/>
        <v>0.48790367901871745</v>
      </c>
      <c r="S18" s="2">
        <f t="shared" si="0"/>
        <v>2</v>
      </c>
      <c r="T18" s="2">
        <v>5.4</v>
      </c>
      <c r="U18" s="2"/>
      <c r="V18" s="18">
        <v>6.09</v>
      </c>
      <c r="W18" s="1"/>
      <c r="X18" s="1"/>
      <c r="Y18" s="1"/>
      <c r="Z18" s="1"/>
      <c r="AA18" s="4"/>
      <c r="AB18" s="47"/>
      <c r="AC18" s="125"/>
      <c r="AD18" s="15">
        <v>30.47</v>
      </c>
      <c r="AE18" s="2">
        <f t="shared" si="5"/>
        <v>12.565000000000001</v>
      </c>
      <c r="AF18" s="2">
        <f t="shared" si="7"/>
        <v>5.2820876554635081</v>
      </c>
      <c r="AG18" s="2">
        <f t="shared" si="1"/>
        <v>2</v>
      </c>
      <c r="AH18" s="2">
        <v>16.3</v>
      </c>
      <c r="AI18" s="2"/>
      <c r="AJ18" s="18">
        <v>8.83</v>
      </c>
      <c r="AK18" s="1"/>
      <c r="AL18" s="1"/>
      <c r="AM18" s="1"/>
      <c r="AN18" s="1"/>
      <c r="AO18" s="4"/>
    </row>
    <row r="19" spans="1:41" x14ac:dyDescent="0.2">
      <c r="A19" s="122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4"/>
      <c r="N19" s="47"/>
      <c r="O19" s="122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4"/>
      <c r="AB19" s="47"/>
      <c r="AC19" s="125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4"/>
    </row>
    <row r="20" spans="1:41" x14ac:dyDescent="0.2">
      <c r="A20" s="122"/>
      <c r="B20" s="130" t="s">
        <v>34</v>
      </c>
      <c r="C20" s="131"/>
      <c r="D20" s="131"/>
      <c r="E20" s="131"/>
      <c r="F20" s="131"/>
      <c r="G20" s="131"/>
      <c r="H20" s="131"/>
      <c r="I20" s="131"/>
      <c r="J20" s="131"/>
      <c r="K20" s="131"/>
      <c r="L20" s="131"/>
      <c r="M20" s="132"/>
      <c r="N20" s="89"/>
      <c r="O20" s="122"/>
      <c r="P20" s="130" t="s">
        <v>34</v>
      </c>
      <c r="Q20" s="131"/>
      <c r="R20" s="131"/>
      <c r="S20" s="131"/>
      <c r="T20" s="131"/>
      <c r="U20" s="131"/>
      <c r="V20" s="131"/>
      <c r="W20" s="131"/>
      <c r="X20" s="131"/>
      <c r="Y20" s="131"/>
      <c r="Z20" s="131"/>
      <c r="AA20" s="132"/>
      <c r="AB20" s="89"/>
      <c r="AC20" s="125"/>
      <c r="AD20" s="33" t="s">
        <v>34</v>
      </c>
      <c r="AE20" s="34"/>
      <c r="AF20" s="34"/>
      <c r="AG20" s="34"/>
      <c r="AH20" s="34"/>
      <c r="AI20" s="34"/>
      <c r="AJ20" s="34"/>
      <c r="AK20" s="34"/>
      <c r="AL20" s="34"/>
      <c r="AM20" s="34"/>
      <c r="AN20" s="34"/>
      <c r="AO20" s="91"/>
    </row>
    <row r="21" spans="1:41" ht="34" x14ac:dyDescent="0.2">
      <c r="A21" s="122"/>
      <c r="B21" s="146" t="s">
        <v>30</v>
      </c>
      <c r="C21" s="31" t="s">
        <v>10</v>
      </c>
      <c r="D21" s="31" t="s">
        <v>12</v>
      </c>
      <c r="E21" s="32" t="s">
        <v>11</v>
      </c>
      <c r="F21" s="152" t="s">
        <v>31</v>
      </c>
      <c r="G21" s="153"/>
      <c r="H21" s="153"/>
      <c r="I21" s="153"/>
      <c r="J21" s="153"/>
      <c r="K21" s="153"/>
      <c r="L21" s="153"/>
      <c r="M21" s="154"/>
      <c r="N21" s="88"/>
      <c r="O21" s="122"/>
      <c r="P21" s="29" t="s">
        <v>30</v>
      </c>
      <c r="Q21" s="31" t="s">
        <v>10</v>
      </c>
      <c r="R21" s="31" t="s">
        <v>12</v>
      </c>
      <c r="S21" s="32" t="s">
        <v>11</v>
      </c>
      <c r="T21" s="59" t="s">
        <v>31</v>
      </c>
      <c r="U21" s="60"/>
      <c r="V21" s="60"/>
      <c r="W21" s="60"/>
      <c r="X21" s="60"/>
      <c r="Y21" s="60"/>
      <c r="Z21" s="60"/>
      <c r="AA21" s="61"/>
      <c r="AB21" s="88"/>
      <c r="AC21" s="125"/>
      <c r="AD21" s="29" t="s">
        <v>30</v>
      </c>
      <c r="AE21" s="31" t="s">
        <v>10</v>
      </c>
      <c r="AF21" s="31" t="s">
        <v>12</v>
      </c>
      <c r="AG21" s="32" t="s">
        <v>11</v>
      </c>
      <c r="AH21" s="59" t="s">
        <v>31</v>
      </c>
      <c r="AI21" s="60"/>
      <c r="AJ21" s="60"/>
      <c r="AK21" s="60"/>
      <c r="AL21" s="60"/>
      <c r="AM21" s="60"/>
      <c r="AN21" s="60"/>
      <c r="AO21" s="61"/>
    </row>
    <row r="22" spans="1:41" x14ac:dyDescent="0.2">
      <c r="A22" s="122"/>
      <c r="B22" s="147"/>
      <c r="C22" s="138" t="s">
        <v>33</v>
      </c>
      <c r="D22" s="138"/>
      <c r="E22" s="139"/>
      <c r="F22" s="22">
        <v>16</v>
      </c>
      <c r="G22" s="23">
        <v>17</v>
      </c>
      <c r="H22" s="23">
        <v>20</v>
      </c>
      <c r="I22" s="23">
        <v>30</v>
      </c>
      <c r="J22" s="23">
        <v>32</v>
      </c>
      <c r="K22" s="23">
        <v>33</v>
      </c>
      <c r="L22" s="23">
        <v>67</v>
      </c>
      <c r="M22" s="24">
        <v>68</v>
      </c>
      <c r="N22" s="47"/>
      <c r="O22" s="122"/>
      <c r="P22" s="30"/>
      <c r="Q22" s="138" t="s">
        <v>33</v>
      </c>
      <c r="R22" s="138"/>
      <c r="S22" s="139"/>
      <c r="T22" s="22">
        <v>16</v>
      </c>
      <c r="U22" s="23">
        <v>17</v>
      </c>
      <c r="V22" s="23">
        <v>20</v>
      </c>
      <c r="W22" s="23">
        <v>30</v>
      </c>
      <c r="X22" s="23">
        <v>32</v>
      </c>
      <c r="Y22" s="23">
        <v>33</v>
      </c>
      <c r="Z22" s="23">
        <v>67</v>
      </c>
      <c r="AA22" s="24">
        <v>68</v>
      </c>
      <c r="AB22" s="47"/>
      <c r="AC22" s="125"/>
      <c r="AD22" s="30"/>
      <c r="AE22" s="6" t="s">
        <v>33</v>
      </c>
      <c r="AF22" s="6"/>
      <c r="AG22" s="10"/>
      <c r="AH22" s="22">
        <v>16</v>
      </c>
      <c r="AI22" s="23">
        <v>17</v>
      </c>
      <c r="AJ22" s="23">
        <v>20</v>
      </c>
      <c r="AK22" s="23">
        <v>30</v>
      </c>
      <c r="AL22" s="23">
        <v>32</v>
      </c>
      <c r="AM22" s="23">
        <v>33</v>
      </c>
      <c r="AN22" s="23">
        <v>67</v>
      </c>
      <c r="AO22" s="24">
        <v>68</v>
      </c>
    </row>
    <row r="23" spans="1:41" x14ac:dyDescent="0.2">
      <c r="A23" s="122"/>
      <c r="B23" s="11">
        <v>1.05</v>
      </c>
      <c r="C23" s="12">
        <f t="shared" ref="C23:C29" si="8">AVERAGE(F23:M23)</f>
        <v>183.99504470825173</v>
      </c>
      <c r="D23" s="12">
        <f t="shared" ref="D23:D29" si="9">STDEV(F23:M23)</f>
        <v>197.51918654367356</v>
      </c>
      <c r="E23" s="40">
        <f t="shared" ref="E23:E29" si="10">COUNT(F23:M23)</f>
        <v>2</v>
      </c>
      <c r="F23" s="35"/>
      <c r="G23" s="35"/>
      <c r="H23" s="35"/>
      <c r="I23" s="35"/>
      <c r="J23" s="35"/>
      <c r="K23" s="35"/>
      <c r="L23" s="35">
        <v>323.66220092773398</v>
      </c>
      <c r="M23" s="36">
        <v>44.327888488769503</v>
      </c>
      <c r="N23" s="37"/>
      <c r="O23" s="122"/>
      <c r="P23" s="11">
        <v>1.05</v>
      </c>
      <c r="Q23" s="45">
        <f>AVERAGE(T23:AA23)</f>
        <v>6</v>
      </c>
      <c r="R23" s="45">
        <f>STDEV(T23:AA23)</f>
        <v>0.49497474683058273</v>
      </c>
      <c r="S23" s="45">
        <f>COUNT(T23:AA23)</f>
        <v>2</v>
      </c>
      <c r="T23" s="45"/>
      <c r="U23" s="45"/>
      <c r="V23" s="45"/>
      <c r="W23" s="45"/>
      <c r="X23" s="45"/>
      <c r="Y23" s="45"/>
      <c r="Z23" s="45">
        <v>5.65</v>
      </c>
      <c r="AA23" s="46">
        <v>6.35</v>
      </c>
      <c r="AB23" s="47"/>
      <c r="AC23" s="125"/>
      <c r="AD23" s="11">
        <v>1.05</v>
      </c>
      <c r="AE23" s="13">
        <f>AVERAGE(AH23:AO23)</f>
        <v>17.8008551279827</v>
      </c>
      <c r="AF23" s="13">
        <f>STDEV(AH23:AO23)</f>
        <v>2.4007682119524785</v>
      </c>
      <c r="AG23" s="13">
        <f>COUNT(AH23:AO23)</f>
        <v>2</v>
      </c>
      <c r="AH23" s="45"/>
      <c r="AI23" s="45"/>
      <c r="AJ23" s="45"/>
      <c r="AK23" s="45"/>
      <c r="AL23" s="45"/>
      <c r="AM23" s="45"/>
      <c r="AN23" s="45">
        <v>19.498454610711399</v>
      </c>
      <c r="AO23" s="46">
        <v>16.103255645253999</v>
      </c>
    </row>
    <row r="24" spans="1:41" x14ac:dyDescent="0.2">
      <c r="A24" s="122"/>
      <c r="B24" s="25">
        <v>2.02</v>
      </c>
      <c r="C24" s="27">
        <f t="shared" si="8"/>
        <v>200.13043594360306</v>
      </c>
      <c r="D24" s="27">
        <f t="shared" si="9"/>
        <v>209.37425209281753</v>
      </c>
      <c r="E24" s="41">
        <f t="shared" si="10"/>
        <v>2</v>
      </c>
      <c r="F24" s="37"/>
      <c r="G24" s="37"/>
      <c r="H24" s="37"/>
      <c r="I24" s="37"/>
      <c r="J24" s="37"/>
      <c r="K24" s="37"/>
      <c r="L24" s="37">
        <v>348.18038940429602</v>
      </c>
      <c r="M24" s="28">
        <v>52.080482482910099</v>
      </c>
      <c r="N24" s="37"/>
      <c r="O24" s="122"/>
      <c r="P24" s="25">
        <v>2.02</v>
      </c>
      <c r="Q24" s="47">
        <f t="shared" ref="Q24:Q29" si="11">AVERAGE(T24:AA24)</f>
        <v>5.4749999999999996</v>
      </c>
      <c r="R24" s="47">
        <f t="shared" ref="R24:R29" si="12">STDEV(T24:AA24)</f>
        <v>0.38890872965260098</v>
      </c>
      <c r="S24" s="47">
        <f t="shared" ref="S24:S29" si="13">COUNT(T24:AA24)</f>
        <v>2</v>
      </c>
      <c r="T24" s="47"/>
      <c r="U24" s="47"/>
      <c r="V24" s="47"/>
      <c r="W24" s="47"/>
      <c r="X24" s="47"/>
      <c r="Y24" s="47"/>
      <c r="Z24" s="47">
        <v>5.75</v>
      </c>
      <c r="AA24" s="26">
        <v>5.2</v>
      </c>
      <c r="AB24" s="47"/>
      <c r="AC24" s="125"/>
      <c r="AD24" s="25">
        <v>2.02</v>
      </c>
      <c r="AE24" s="1">
        <f t="shared" ref="AE24:AE29" si="14">AVERAGE(AH24:AO24)</f>
        <v>18.087682278131901</v>
      </c>
      <c r="AF24" s="1">
        <f t="shared" ref="AF24:AF29" si="15">STDEV(AH24:AO24)</f>
        <v>2.087980655628435</v>
      </c>
      <c r="AG24" s="1">
        <f t="shared" ref="AG24:AG29" si="16">COUNT(AH24:AO24)</f>
        <v>2</v>
      </c>
      <c r="AH24" s="47"/>
      <c r="AI24" s="47"/>
      <c r="AJ24" s="47"/>
      <c r="AK24" s="47"/>
      <c r="AL24" s="47"/>
      <c r="AM24" s="47"/>
      <c r="AN24" s="47">
        <v>19.564107558713101</v>
      </c>
      <c r="AO24" s="26">
        <v>16.611256997550701</v>
      </c>
    </row>
    <row r="25" spans="1:41" x14ac:dyDescent="0.2">
      <c r="A25" s="122"/>
      <c r="B25" s="25">
        <v>3</v>
      </c>
      <c r="C25" s="27">
        <f t="shared" si="8"/>
        <v>576.81640625</v>
      </c>
      <c r="D25" s="27"/>
      <c r="E25" s="41">
        <f t="shared" si="10"/>
        <v>1</v>
      </c>
      <c r="F25" s="37"/>
      <c r="G25" s="37"/>
      <c r="H25" s="37"/>
      <c r="I25" s="37"/>
      <c r="J25" s="37"/>
      <c r="K25" s="37">
        <v>576.81640625</v>
      </c>
      <c r="L25" s="37"/>
      <c r="M25" s="28"/>
      <c r="N25" s="37"/>
      <c r="O25" s="122"/>
      <c r="P25" s="25">
        <v>3</v>
      </c>
      <c r="Q25" s="47">
        <f t="shared" si="11"/>
        <v>5.55</v>
      </c>
      <c r="R25" s="47">
        <f t="shared" si="12"/>
        <v>0.54083269131959866</v>
      </c>
      <c r="S25" s="47">
        <f t="shared" si="13"/>
        <v>3</v>
      </c>
      <c r="T25" s="47"/>
      <c r="U25" s="47"/>
      <c r="V25" s="47"/>
      <c r="W25" s="47"/>
      <c r="X25" s="47"/>
      <c r="Y25" s="47">
        <v>6.15</v>
      </c>
      <c r="Z25" s="47">
        <v>5.4</v>
      </c>
      <c r="AA25" s="26">
        <v>5.0999999999999996</v>
      </c>
      <c r="AB25" s="47"/>
      <c r="AC25" s="125"/>
      <c r="AD25" s="25">
        <v>3</v>
      </c>
      <c r="AE25" s="1">
        <f t="shared" si="14"/>
        <v>16.887090868587734</v>
      </c>
      <c r="AF25" s="1">
        <f t="shared" si="15"/>
        <v>1.7717693840230075</v>
      </c>
      <c r="AG25" s="1">
        <f t="shared" si="16"/>
        <v>3</v>
      </c>
      <c r="AH25" s="47"/>
      <c r="AI25" s="47"/>
      <c r="AJ25" s="47"/>
      <c r="AK25" s="47"/>
      <c r="AL25" s="47"/>
      <c r="AM25" s="47">
        <v>15.3753870113059</v>
      </c>
      <c r="AN25" s="47">
        <v>18.836772909125099</v>
      </c>
      <c r="AO25" s="26">
        <v>16.449112685332199</v>
      </c>
    </row>
    <row r="26" spans="1:41" ht="16" customHeight="1" x14ac:dyDescent="0.2">
      <c r="A26" s="122"/>
      <c r="B26" s="25">
        <v>5</v>
      </c>
      <c r="C26" s="27">
        <f t="shared" si="8"/>
        <v>591.0244677734371</v>
      </c>
      <c r="D26" s="27">
        <f t="shared" si="9"/>
        <v>182.16074378629716</v>
      </c>
      <c r="E26" s="41">
        <f t="shared" si="10"/>
        <v>5</v>
      </c>
      <c r="F26" s="37">
        <v>504.858154296875</v>
      </c>
      <c r="G26" s="37">
        <v>780.6</v>
      </c>
      <c r="H26" s="37"/>
      <c r="I26" s="37"/>
      <c r="J26" s="37"/>
      <c r="K26" s="37">
        <v>764.1943359375</v>
      </c>
      <c r="L26" s="37">
        <v>555.52313232421795</v>
      </c>
      <c r="M26" s="28">
        <v>349.94671630859301</v>
      </c>
      <c r="N26" s="37"/>
      <c r="O26" s="122"/>
      <c r="P26" s="25">
        <v>5</v>
      </c>
      <c r="Q26" s="47">
        <f t="shared" si="11"/>
        <v>5.7459999999999996</v>
      </c>
      <c r="R26" s="47">
        <f t="shared" si="12"/>
        <v>0.46779268912628374</v>
      </c>
      <c r="S26" s="47">
        <f t="shared" si="13"/>
        <v>5</v>
      </c>
      <c r="T26" s="47">
        <v>6.45</v>
      </c>
      <c r="U26" s="47">
        <v>5.48</v>
      </c>
      <c r="V26" s="47"/>
      <c r="W26" s="47"/>
      <c r="X26" s="47"/>
      <c r="Y26" s="47">
        <v>5.75</v>
      </c>
      <c r="Z26" s="47">
        <v>5.2</v>
      </c>
      <c r="AA26" s="26">
        <v>5.85</v>
      </c>
      <c r="AB26" s="47"/>
      <c r="AC26" s="125"/>
      <c r="AD26" s="25">
        <v>5</v>
      </c>
      <c r="AE26" s="1">
        <f t="shared" si="14"/>
        <v>17.959881681676482</v>
      </c>
      <c r="AF26" s="1">
        <f t="shared" si="15"/>
        <v>2.8821332761451854</v>
      </c>
      <c r="AG26" s="1">
        <f t="shared" si="16"/>
        <v>5</v>
      </c>
      <c r="AH26" s="47">
        <v>20.8309831250169</v>
      </c>
      <c r="AI26" s="47">
        <v>20.76</v>
      </c>
      <c r="AJ26" s="47"/>
      <c r="AK26" s="47"/>
      <c r="AL26" s="47"/>
      <c r="AM26" s="47">
        <v>14.7057584295091</v>
      </c>
      <c r="AN26" s="47">
        <v>18.098995640334198</v>
      </c>
      <c r="AO26" s="26">
        <v>15.4036712135222</v>
      </c>
    </row>
    <row r="27" spans="1:41" x14ac:dyDescent="0.2">
      <c r="A27" s="122"/>
      <c r="B27" s="25">
        <v>10.47</v>
      </c>
      <c r="C27" s="27">
        <f t="shared" si="8"/>
        <v>501.78678501674068</v>
      </c>
      <c r="D27" s="27">
        <f t="shared" si="9"/>
        <v>198.73834910604407</v>
      </c>
      <c r="E27" s="41">
        <f t="shared" si="10"/>
        <v>7</v>
      </c>
      <c r="F27" s="37">
        <v>629.980224609375</v>
      </c>
      <c r="G27" s="37">
        <v>709.2</v>
      </c>
      <c r="H27" s="37"/>
      <c r="I27" s="37">
        <v>285.19754028320301</v>
      </c>
      <c r="J27" s="37">
        <v>303.91476440429602</v>
      </c>
      <c r="K27" s="37">
        <v>741.0009765625</v>
      </c>
      <c r="L27" s="37">
        <v>525.00555419921795</v>
      </c>
      <c r="M27" s="28">
        <v>318.20843505859301</v>
      </c>
      <c r="N27" s="37"/>
      <c r="O27" s="122"/>
      <c r="P27" s="25">
        <v>10.47</v>
      </c>
      <c r="Q27" s="47">
        <f t="shared" si="11"/>
        <v>5.5871428571428572</v>
      </c>
      <c r="R27" s="47">
        <f t="shared" si="12"/>
        <v>0.30109324611678506</v>
      </c>
      <c r="S27" s="47">
        <f t="shared" si="13"/>
        <v>7</v>
      </c>
      <c r="T27" s="47">
        <v>5.65</v>
      </c>
      <c r="U27" s="47">
        <v>5.36</v>
      </c>
      <c r="V27" s="47"/>
      <c r="W27" s="47">
        <v>5.95</v>
      </c>
      <c r="X27" s="47">
        <v>5.75</v>
      </c>
      <c r="Y27" s="47">
        <v>5.9</v>
      </c>
      <c r="Z27" s="47">
        <v>5.2</v>
      </c>
      <c r="AA27" s="26">
        <v>5.3</v>
      </c>
      <c r="AB27" s="47"/>
      <c r="AC27" s="125"/>
      <c r="AD27" s="25">
        <v>10.47</v>
      </c>
      <c r="AE27" s="1">
        <f t="shared" si="14"/>
        <v>19.611214095176685</v>
      </c>
      <c r="AF27" s="1">
        <f t="shared" si="15"/>
        <v>4.4336236684967387</v>
      </c>
      <c r="AG27" s="1">
        <f t="shared" si="16"/>
        <v>7</v>
      </c>
      <c r="AH27" s="47">
        <v>20.471276790246499</v>
      </c>
      <c r="AI27" s="47">
        <v>20.452999999999999</v>
      </c>
      <c r="AJ27" s="47"/>
      <c r="AK27" s="47">
        <v>28.0147879610202</v>
      </c>
      <c r="AL27" s="47">
        <v>20.638458252975401</v>
      </c>
      <c r="AM27" s="47">
        <v>14.9397858362285</v>
      </c>
      <c r="AN27" s="47">
        <v>17.410758685103499</v>
      </c>
      <c r="AO27" s="26">
        <v>15.3504311406627</v>
      </c>
    </row>
    <row r="28" spans="1:41" x14ac:dyDescent="0.2">
      <c r="A28" s="122"/>
      <c r="B28" s="25">
        <v>19.77</v>
      </c>
      <c r="C28" s="27">
        <f t="shared" si="8"/>
        <v>495.15699996948211</v>
      </c>
      <c r="D28" s="27">
        <f t="shared" si="9"/>
        <v>158.08171514082264</v>
      </c>
      <c r="E28" s="41">
        <f t="shared" si="10"/>
        <v>8</v>
      </c>
      <c r="F28" s="37">
        <v>576.269287109375</v>
      </c>
      <c r="G28" s="37">
        <v>655.777099609375</v>
      </c>
      <c r="H28" s="37">
        <v>405.9</v>
      </c>
      <c r="I28" s="37">
        <v>383.3</v>
      </c>
      <c r="J28" s="37">
        <v>354.57394409179602</v>
      </c>
      <c r="K28" s="37">
        <v>758.0908203125</v>
      </c>
      <c r="L28" s="37">
        <v>513.40887451171795</v>
      </c>
      <c r="M28" s="28">
        <v>313.93597412109301</v>
      </c>
      <c r="N28" s="37"/>
      <c r="O28" s="122"/>
      <c r="P28" s="25">
        <v>19.77</v>
      </c>
      <c r="Q28" s="47">
        <f t="shared" si="11"/>
        <v>5.6050000000000004</v>
      </c>
      <c r="R28" s="47">
        <f t="shared" si="12"/>
        <v>0.33966369922531975</v>
      </c>
      <c r="S28" s="47">
        <f t="shared" si="13"/>
        <v>8</v>
      </c>
      <c r="T28" s="47">
        <v>5.95</v>
      </c>
      <c r="U28" s="47">
        <v>5.45</v>
      </c>
      <c r="V28" s="47">
        <v>5.07</v>
      </c>
      <c r="W28" s="47">
        <v>5.97</v>
      </c>
      <c r="X28" s="47">
        <v>5.85</v>
      </c>
      <c r="Y28" s="47">
        <v>5.75</v>
      </c>
      <c r="Z28" s="47">
        <v>5.6</v>
      </c>
      <c r="AA28" s="26">
        <v>5.2</v>
      </c>
      <c r="AB28" s="47"/>
      <c r="AC28" s="125"/>
      <c r="AD28" s="25">
        <v>19.77</v>
      </c>
      <c r="AE28" s="1">
        <f t="shared" si="14"/>
        <v>19.917753004422362</v>
      </c>
      <c r="AF28" s="1">
        <f t="shared" si="15"/>
        <v>4.4136194076145721</v>
      </c>
      <c r="AG28" s="1">
        <f t="shared" si="16"/>
        <v>8</v>
      </c>
      <c r="AH28" s="47">
        <v>19.965631143069899</v>
      </c>
      <c r="AI28" s="47">
        <v>20.084335882500099</v>
      </c>
      <c r="AJ28" s="47">
        <v>25.47</v>
      </c>
      <c r="AK28" s="47">
        <v>26.994199999999999</v>
      </c>
      <c r="AL28" s="47">
        <v>19.4029434510473</v>
      </c>
      <c r="AM28" s="47">
        <v>14.5961947927303</v>
      </c>
      <c r="AN28" s="47">
        <v>17.485601317560601</v>
      </c>
      <c r="AO28" s="26">
        <v>15.3431174484707</v>
      </c>
    </row>
    <row r="29" spans="1:41" x14ac:dyDescent="0.2">
      <c r="A29" s="122"/>
      <c r="B29" s="15">
        <v>30.23</v>
      </c>
      <c r="C29" s="16">
        <f t="shared" si="8"/>
        <v>507.01773376464809</v>
      </c>
      <c r="D29" s="16">
        <f t="shared" si="9"/>
        <v>223.23538866159655</v>
      </c>
      <c r="E29" s="42">
        <f t="shared" si="10"/>
        <v>8</v>
      </c>
      <c r="F29" s="38">
        <v>555.517333984375</v>
      </c>
      <c r="G29" s="38">
        <v>624.038818359375</v>
      </c>
      <c r="H29" s="38">
        <v>443.1</v>
      </c>
      <c r="I29" s="38">
        <v>218.5</v>
      </c>
      <c r="J29" s="38">
        <v>428.70861816406199</v>
      </c>
      <c r="K29" s="38">
        <v>958.32189941406205</v>
      </c>
      <c r="L29" s="38">
        <v>509.74676513671801</v>
      </c>
      <c r="M29" s="39">
        <v>318.20843505859301</v>
      </c>
      <c r="N29" s="37"/>
      <c r="O29" s="122"/>
      <c r="P29" s="15">
        <v>30.23</v>
      </c>
      <c r="Q29" s="23">
        <f t="shared" si="11"/>
        <v>4.576249999999999</v>
      </c>
      <c r="R29" s="23">
        <f t="shared" si="12"/>
        <v>1.3190357679543303</v>
      </c>
      <c r="S29" s="23">
        <f t="shared" si="13"/>
        <v>8</v>
      </c>
      <c r="T29" s="23">
        <v>6.05</v>
      </c>
      <c r="U29" s="23">
        <v>5.4</v>
      </c>
      <c r="V29" s="23">
        <v>3.44</v>
      </c>
      <c r="W29" s="23">
        <v>3.12</v>
      </c>
      <c r="X29" s="23">
        <v>4.75</v>
      </c>
      <c r="Y29" s="23">
        <v>2.65</v>
      </c>
      <c r="Z29" s="23">
        <v>5.4</v>
      </c>
      <c r="AA29" s="24">
        <v>5.8</v>
      </c>
      <c r="AB29" s="47"/>
      <c r="AC29" s="125"/>
      <c r="AD29" s="15">
        <v>30.23</v>
      </c>
      <c r="AE29" s="2">
        <f t="shared" si="14"/>
        <v>20.153014895582114</v>
      </c>
      <c r="AF29" s="2">
        <f t="shared" si="15"/>
        <v>5.3138798136842365</v>
      </c>
      <c r="AG29" s="2">
        <f t="shared" si="16"/>
        <v>8</v>
      </c>
      <c r="AH29" s="23">
        <v>19.802446037555701</v>
      </c>
      <c r="AI29" s="23">
        <v>20.4343656150455</v>
      </c>
      <c r="AJ29" s="23">
        <v>25.145</v>
      </c>
      <c r="AK29" s="23">
        <v>30.5</v>
      </c>
      <c r="AL29" s="23">
        <v>17.820694753937801</v>
      </c>
      <c r="AM29" s="23">
        <v>15.530031186353799</v>
      </c>
      <c r="AN29" s="23">
        <v>17.4279984731916</v>
      </c>
      <c r="AO29" s="24">
        <v>14.563583098572501</v>
      </c>
    </row>
    <row r="30" spans="1:41" x14ac:dyDescent="0.2">
      <c r="A30" s="122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4"/>
      <c r="N30" s="47"/>
      <c r="O30" s="122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4"/>
      <c r="AB30" s="47"/>
      <c r="AC30" s="125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4"/>
    </row>
    <row r="31" spans="1:41" x14ac:dyDescent="0.2">
      <c r="A31" s="122"/>
      <c r="B31" s="133" t="s">
        <v>35</v>
      </c>
      <c r="C31" s="134"/>
      <c r="D31" s="134"/>
      <c r="E31" s="134"/>
      <c r="F31" s="134"/>
      <c r="G31" s="134"/>
      <c r="H31" s="134"/>
      <c r="I31" s="134"/>
      <c r="J31" s="134"/>
      <c r="K31" s="134"/>
      <c r="L31" s="134"/>
      <c r="M31" s="4"/>
      <c r="N31" s="47"/>
      <c r="O31" s="122"/>
      <c r="P31" s="133" t="s">
        <v>35</v>
      </c>
      <c r="Q31" s="134"/>
      <c r="R31" s="134"/>
      <c r="S31" s="134"/>
      <c r="T31" s="134"/>
      <c r="U31" s="134"/>
      <c r="V31" s="134"/>
      <c r="W31" s="134"/>
      <c r="X31" s="134"/>
      <c r="Y31" s="134"/>
      <c r="Z31" s="134"/>
      <c r="AA31" s="4"/>
      <c r="AB31" s="47"/>
      <c r="AC31" s="125"/>
      <c r="AD31" s="43" t="s">
        <v>35</v>
      </c>
      <c r="AE31" s="44"/>
      <c r="AF31" s="44"/>
      <c r="AG31" s="44"/>
      <c r="AH31" s="44"/>
      <c r="AI31" s="44"/>
      <c r="AJ31" s="44"/>
      <c r="AK31" s="44"/>
      <c r="AL31" s="44"/>
      <c r="AM31" s="44"/>
      <c r="AN31" s="44"/>
      <c r="AO31" s="4"/>
    </row>
    <row r="32" spans="1:41" ht="34" x14ac:dyDescent="0.2">
      <c r="A32" s="122"/>
      <c r="B32" s="146" t="s">
        <v>30</v>
      </c>
      <c r="C32" s="31" t="s">
        <v>10</v>
      </c>
      <c r="D32" s="31" t="s">
        <v>12</v>
      </c>
      <c r="E32" s="32" t="s">
        <v>11</v>
      </c>
      <c r="F32" s="152" t="s">
        <v>31</v>
      </c>
      <c r="G32" s="153"/>
      <c r="H32" s="153"/>
      <c r="I32" s="153"/>
      <c r="J32" s="153"/>
      <c r="K32" s="153"/>
      <c r="L32" s="154"/>
      <c r="M32" s="4"/>
      <c r="N32" s="47"/>
      <c r="O32" s="122"/>
      <c r="P32" s="29" t="s">
        <v>30</v>
      </c>
      <c r="Q32" s="31" t="s">
        <v>10</v>
      </c>
      <c r="R32" s="31" t="s">
        <v>12</v>
      </c>
      <c r="S32" s="32" t="s">
        <v>11</v>
      </c>
      <c r="T32" s="59" t="s">
        <v>31</v>
      </c>
      <c r="U32" s="60"/>
      <c r="V32" s="60"/>
      <c r="W32" s="60"/>
      <c r="X32" s="60"/>
      <c r="Y32" s="60"/>
      <c r="Z32" s="61"/>
      <c r="AA32" s="4"/>
      <c r="AB32" s="47"/>
      <c r="AC32" s="125"/>
      <c r="AD32" s="29" t="s">
        <v>30</v>
      </c>
      <c r="AE32" s="31" t="s">
        <v>10</v>
      </c>
      <c r="AF32" s="31" t="s">
        <v>12</v>
      </c>
      <c r="AG32" s="32" t="s">
        <v>11</v>
      </c>
      <c r="AH32" s="59" t="s">
        <v>31</v>
      </c>
      <c r="AI32" s="60"/>
      <c r="AJ32" s="60"/>
      <c r="AK32" s="60"/>
      <c r="AL32" s="60"/>
      <c r="AM32" s="60"/>
      <c r="AN32" s="61"/>
      <c r="AO32" s="4"/>
    </row>
    <row r="33" spans="1:41" x14ac:dyDescent="0.2">
      <c r="A33" s="122"/>
      <c r="B33" s="147"/>
      <c r="C33" s="138" t="s">
        <v>33</v>
      </c>
      <c r="D33" s="138"/>
      <c r="E33" s="139"/>
      <c r="F33" s="22">
        <v>66</v>
      </c>
      <c r="G33" s="23">
        <v>81</v>
      </c>
      <c r="H33" s="23">
        <v>83</v>
      </c>
      <c r="I33" s="23">
        <v>84</v>
      </c>
      <c r="J33" s="23">
        <v>86</v>
      </c>
      <c r="K33" s="23">
        <v>87</v>
      </c>
      <c r="L33" s="24">
        <v>89</v>
      </c>
      <c r="M33" s="4"/>
      <c r="N33" s="47"/>
      <c r="O33" s="122"/>
      <c r="P33" s="30"/>
      <c r="Q33" s="138" t="s">
        <v>33</v>
      </c>
      <c r="R33" s="138"/>
      <c r="S33" s="139"/>
      <c r="T33" s="22">
        <v>66</v>
      </c>
      <c r="U33" s="23">
        <v>81</v>
      </c>
      <c r="V33" s="23">
        <v>83</v>
      </c>
      <c r="W33" s="23">
        <v>84</v>
      </c>
      <c r="X33" s="23">
        <v>86</v>
      </c>
      <c r="Y33" s="23">
        <v>87</v>
      </c>
      <c r="Z33" s="24">
        <v>89</v>
      </c>
      <c r="AA33" s="4"/>
      <c r="AB33" s="47"/>
      <c r="AC33" s="125"/>
      <c r="AD33" s="30"/>
      <c r="AE33" s="6" t="s">
        <v>33</v>
      </c>
      <c r="AF33" s="6"/>
      <c r="AG33" s="10"/>
      <c r="AH33" s="22">
        <v>66</v>
      </c>
      <c r="AI33" s="23">
        <v>81</v>
      </c>
      <c r="AJ33" s="23">
        <v>83</v>
      </c>
      <c r="AK33" s="23">
        <v>84</v>
      </c>
      <c r="AL33" s="23">
        <v>86</v>
      </c>
      <c r="AM33" s="23">
        <v>87</v>
      </c>
      <c r="AN33" s="24">
        <v>89</v>
      </c>
      <c r="AO33" s="4"/>
    </row>
    <row r="34" spans="1:41" x14ac:dyDescent="0.2">
      <c r="A34" s="122"/>
      <c r="B34" s="11">
        <v>1.05</v>
      </c>
      <c r="C34" s="12">
        <f t="shared" ref="C34:C40" si="17">AVERAGE(F34:L34)</f>
        <v>91.153060913085895</v>
      </c>
      <c r="D34" s="12"/>
      <c r="E34" s="40">
        <f t="shared" ref="E34:E40" si="18">COUNT(F34:L34)</f>
        <v>1</v>
      </c>
      <c r="F34" s="35">
        <v>91.153060913085895</v>
      </c>
      <c r="G34" s="35"/>
      <c r="H34" s="35"/>
      <c r="I34" s="35"/>
      <c r="J34" s="35"/>
      <c r="K34" s="35"/>
      <c r="L34" s="36"/>
      <c r="M34" s="4"/>
      <c r="N34" s="47"/>
      <c r="O34" s="122"/>
      <c r="P34" s="11">
        <v>1.05</v>
      </c>
      <c r="Q34" s="13">
        <f t="shared" ref="Q34:Q40" si="19">AVERAGE(T34:Z34)</f>
        <v>6.3</v>
      </c>
      <c r="R34" s="13"/>
      <c r="S34" s="13">
        <f t="shared" ref="S34:S40" si="20">COUNT(T34:Z34)</f>
        <v>1</v>
      </c>
      <c r="T34" s="45">
        <v>6.3</v>
      </c>
      <c r="U34" s="45"/>
      <c r="V34" s="45"/>
      <c r="W34" s="45"/>
      <c r="X34" s="45"/>
      <c r="Y34" s="45"/>
      <c r="Z34" s="46"/>
      <c r="AA34" s="4"/>
      <c r="AB34" s="47"/>
      <c r="AC34" s="125"/>
      <c r="AD34" s="11">
        <v>1.05</v>
      </c>
      <c r="AE34" s="13">
        <f t="shared" ref="AE34:AE40" si="21">AVERAGE(AH34:AN34)</f>
        <v>11.9946020332193</v>
      </c>
      <c r="AF34" s="13"/>
      <c r="AG34" s="13">
        <f t="shared" ref="AG34:AG40" si="22">COUNT(AH34:AN34)</f>
        <v>1</v>
      </c>
      <c r="AH34" s="45">
        <v>11.9946020332193</v>
      </c>
      <c r="AI34" s="45"/>
      <c r="AJ34" s="45"/>
      <c r="AK34" s="45"/>
      <c r="AL34" s="45"/>
      <c r="AM34" s="45"/>
      <c r="AN34" s="46"/>
      <c r="AO34" s="4"/>
    </row>
    <row r="35" spans="1:41" x14ac:dyDescent="0.2">
      <c r="A35" s="122"/>
      <c r="B35" s="25">
        <v>2.02</v>
      </c>
      <c r="C35" s="27">
        <f t="shared" si="17"/>
        <v>94.016738891601506</v>
      </c>
      <c r="D35" s="27"/>
      <c r="E35" s="41">
        <f t="shared" si="18"/>
        <v>1</v>
      </c>
      <c r="F35" s="37">
        <v>94.016738891601506</v>
      </c>
      <c r="G35" s="37"/>
      <c r="H35" s="37"/>
      <c r="I35" s="37"/>
      <c r="J35" s="37"/>
      <c r="K35" s="37"/>
      <c r="L35" s="28"/>
      <c r="M35" s="4"/>
      <c r="N35" s="47"/>
      <c r="O35" s="122"/>
      <c r="P35" s="25">
        <v>2.02</v>
      </c>
      <c r="Q35" s="1">
        <f t="shared" si="19"/>
        <v>5.45</v>
      </c>
      <c r="R35" s="1"/>
      <c r="S35" s="1">
        <f t="shared" si="20"/>
        <v>1</v>
      </c>
      <c r="T35" s="47">
        <v>5.45</v>
      </c>
      <c r="U35" s="47"/>
      <c r="V35" s="47"/>
      <c r="W35" s="47"/>
      <c r="X35" s="47"/>
      <c r="Y35" s="47"/>
      <c r="Z35" s="26"/>
      <c r="AA35" s="4"/>
      <c r="AB35" s="47"/>
      <c r="AC35" s="125"/>
      <c r="AD35" s="25">
        <v>2.02</v>
      </c>
      <c r="AE35" s="1">
        <f t="shared" si="21"/>
        <v>12.93389026256</v>
      </c>
      <c r="AF35" s="1"/>
      <c r="AG35" s="1">
        <f t="shared" si="22"/>
        <v>1</v>
      </c>
      <c r="AH35" s="47">
        <v>12.93389026256</v>
      </c>
      <c r="AI35" s="63"/>
      <c r="AJ35" s="63"/>
      <c r="AK35" s="63"/>
      <c r="AL35" s="63"/>
      <c r="AM35" s="63"/>
      <c r="AN35" s="64"/>
      <c r="AO35" s="4"/>
    </row>
    <row r="36" spans="1:41" x14ac:dyDescent="0.2">
      <c r="A36" s="122"/>
      <c r="B36" s="25">
        <v>3</v>
      </c>
      <c r="C36" s="27">
        <f t="shared" si="17"/>
        <v>88.523574829101506</v>
      </c>
      <c r="D36" s="27"/>
      <c r="E36" s="41">
        <f t="shared" si="18"/>
        <v>1</v>
      </c>
      <c r="F36" s="37">
        <v>88.523574829101506</v>
      </c>
      <c r="G36" s="37"/>
      <c r="H36" s="37"/>
      <c r="I36" s="37"/>
      <c r="J36" s="37"/>
      <c r="K36" s="37"/>
      <c r="L36" s="28"/>
      <c r="M36" s="4"/>
      <c r="N36" s="47"/>
      <c r="O36" s="122"/>
      <c r="P36" s="25">
        <v>3</v>
      </c>
      <c r="Q36" s="1">
        <f t="shared" si="19"/>
        <v>5.7</v>
      </c>
      <c r="R36" s="1"/>
      <c r="S36" s="1">
        <f t="shared" si="20"/>
        <v>1</v>
      </c>
      <c r="T36" s="47">
        <v>5.7</v>
      </c>
      <c r="U36" s="47"/>
      <c r="V36" s="47"/>
      <c r="W36" s="47"/>
      <c r="X36" s="47"/>
      <c r="Y36" s="47"/>
      <c r="Z36" s="26"/>
      <c r="AA36" s="4"/>
      <c r="AB36" s="47"/>
      <c r="AC36" s="125"/>
      <c r="AD36" s="25">
        <v>3</v>
      </c>
      <c r="AE36" s="1">
        <f t="shared" si="21"/>
        <v>13.0548592783638</v>
      </c>
      <c r="AF36" s="1"/>
      <c r="AG36" s="1">
        <f t="shared" si="22"/>
        <v>1</v>
      </c>
      <c r="AH36" s="47">
        <v>13.0548592783638</v>
      </c>
      <c r="AI36" s="47"/>
      <c r="AJ36" s="47"/>
      <c r="AK36" s="47"/>
      <c r="AL36" s="47"/>
      <c r="AM36" s="47"/>
      <c r="AN36" s="26"/>
      <c r="AO36" s="4"/>
    </row>
    <row r="37" spans="1:41" ht="16" customHeight="1" x14ac:dyDescent="0.2">
      <c r="A37" s="122"/>
      <c r="B37" s="25">
        <v>5</v>
      </c>
      <c r="C37" s="27">
        <f t="shared" si="17"/>
        <v>242.89244079589801</v>
      </c>
      <c r="D37" s="27"/>
      <c r="E37" s="41">
        <f t="shared" si="18"/>
        <v>1</v>
      </c>
      <c r="F37" s="37">
        <v>242.89244079589801</v>
      </c>
      <c r="G37" s="37"/>
      <c r="H37" s="37"/>
      <c r="I37" s="37"/>
      <c r="J37" s="37"/>
      <c r="K37" s="37"/>
      <c r="L37" s="28"/>
      <c r="M37" s="4"/>
      <c r="N37" s="47"/>
      <c r="O37" s="122"/>
      <c r="P37" s="25">
        <v>5</v>
      </c>
      <c r="Q37" s="1">
        <f t="shared" si="19"/>
        <v>2.75</v>
      </c>
      <c r="R37" s="1"/>
      <c r="S37" s="1">
        <f t="shared" si="20"/>
        <v>1</v>
      </c>
      <c r="T37" s="47">
        <v>2.75</v>
      </c>
      <c r="U37" s="47"/>
      <c r="V37" s="47"/>
      <c r="W37" s="47"/>
      <c r="X37" s="47"/>
      <c r="Y37" s="47"/>
      <c r="Z37" s="26"/>
      <c r="AA37" s="4"/>
      <c r="AB37" s="47"/>
      <c r="AC37" s="125"/>
      <c r="AD37" s="25">
        <v>5</v>
      </c>
      <c r="AE37" s="1">
        <f t="shared" si="21"/>
        <v>14.2731302732273</v>
      </c>
      <c r="AF37" s="1"/>
      <c r="AG37" s="1">
        <f t="shared" si="22"/>
        <v>1</v>
      </c>
      <c r="AH37" s="47">
        <v>14.2731302732273</v>
      </c>
      <c r="AI37" s="47"/>
      <c r="AJ37" s="47"/>
      <c r="AK37" s="47"/>
      <c r="AL37" s="47"/>
      <c r="AM37" s="47"/>
      <c r="AN37" s="26"/>
      <c r="AO37" s="4"/>
    </row>
    <row r="38" spans="1:41" x14ac:dyDescent="0.2">
      <c r="A38" s="122"/>
      <c r="B38" s="25">
        <v>10.47</v>
      </c>
      <c r="C38" s="27">
        <f t="shared" si="17"/>
        <v>111.85187072753895</v>
      </c>
      <c r="D38" s="27">
        <f t="shared" ref="D38:D40" si="23">STDEV(F38:L38)</f>
        <v>65.736344529931728</v>
      </c>
      <c r="E38" s="41">
        <f t="shared" si="18"/>
        <v>7</v>
      </c>
      <c r="F38" s="37">
        <v>200.16783142089801</v>
      </c>
      <c r="G38" s="37">
        <v>84.963531494140597</v>
      </c>
      <c r="H38" s="37">
        <v>84.572822570800696</v>
      </c>
      <c r="I38" s="37">
        <v>145.787841796875</v>
      </c>
      <c r="J38" s="37">
        <v>167.04936218261699</v>
      </c>
      <c r="K38" s="37">
        <v>99.521705627441406</v>
      </c>
      <c r="L38" s="28">
        <v>0.9</v>
      </c>
      <c r="M38" s="4"/>
      <c r="N38" s="47"/>
      <c r="O38" s="122"/>
      <c r="P38" s="25">
        <v>10.47</v>
      </c>
      <c r="Q38" s="1">
        <f t="shared" si="19"/>
        <v>4.5666666666666673</v>
      </c>
      <c r="R38" s="1">
        <f t="shared" ref="R38:R40" si="24">STDEV(T38:Z38)</f>
        <v>0.88919439194512517</v>
      </c>
      <c r="S38" s="1">
        <f t="shared" si="20"/>
        <v>6</v>
      </c>
      <c r="T38" s="47">
        <v>2.95</v>
      </c>
      <c r="U38" s="47">
        <v>5.6</v>
      </c>
      <c r="V38" s="47">
        <v>4.9000000000000004</v>
      </c>
      <c r="W38" s="47">
        <v>4.95</v>
      </c>
      <c r="X38" s="47">
        <v>4.45</v>
      </c>
      <c r="Y38" s="47">
        <v>4.55</v>
      </c>
      <c r="Z38" s="26"/>
      <c r="AA38" s="4"/>
      <c r="AB38" s="47"/>
      <c r="AC38" s="125"/>
      <c r="AD38" s="25">
        <v>10.47</v>
      </c>
      <c r="AE38" s="1">
        <f t="shared" si="21"/>
        <v>15.089404296844052</v>
      </c>
      <c r="AF38" s="1">
        <f t="shared" ref="AF38:AF40" si="25">STDEV(AH38:AN38)</f>
        <v>1.3491871011356937</v>
      </c>
      <c r="AG38" s="1">
        <f t="shared" si="22"/>
        <v>6</v>
      </c>
      <c r="AH38" s="47">
        <v>14.818305388974901</v>
      </c>
      <c r="AI38" s="47">
        <v>15.014233851476799</v>
      </c>
      <c r="AJ38" s="47">
        <v>17.678320105895999</v>
      </c>
      <c r="AK38" s="47">
        <v>13.7637224227916</v>
      </c>
      <c r="AL38" s="47">
        <v>14.897431326621099</v>
      </c>
      <c r="AM38" s="47">
        <v>14.3644126853039</v>
      </c>
      <c r="AN38" s="26"/>
      <c r="AO38" s="4"/>
    </row>
    <row r="39" spans="1:41" x14ac:dyDescent="0.2">
      <c r="A39" s="122"/>
      <c r="B39" s="25">
        <v>19.77</v>
      </c>
      <c r="C39" s="27">
        <f t="shared" si="17"/>
        <v>138.05537632533461</v>
      </c>
      <c r="D39" s="27">
        <f t="shared" si="23"/>
        <v>45.562867237578182</v>
      </c>
      <c r="E39" s="41">
        <f t="shared" si="18"/>
        <v>7</v>
      </c>
      <c r="F39" s="37">
        <v>181.85728454589801</v>
      </c>
      <c r="G39" s="37">
        <v>87.954254150390597</v>
      </c>
      <c r="H39" s="37">
        <v>76.699287414550696</v>
      </c>
      <c r="I39" s="37">
        <v>171.239501953125</v>
      </c>
      <c r="J39" s="37">
        <v>184.01713562011699</v>
      </c>
      <c r="K39" s="37">
        <v>110.14182281494099</v>
      </c>
      <c r="L39" s="28">
        <v>154.47834777832</v>
      </c>
      <c r="M39" s="4"/>
      <c r="N39" s="47"/>
      <c r="O39" s="122"/>
      <c r="P39" s="25">
        <v>19.77</v>
      </c>
      <c r="Q39" s="1">
        <f t="shared" si="19"/>
        <v>3.9857142857142867</v>
      </c>
      <c r="R39" s="1">
        <f t="shared" si="24"/>
        <v>0.85960954591521466</v>
      </c>
      <c r="S39" s="1">
        <f t="shared" si="20"/>
        <v>7</v>
      </c>
      <c r="T39" s="47">
        <v>3.2</v>
      </c>
      <c r="U39" s="47">
        <v>4.45</v>
      </c>
      <c r="V39" s="47">
        <v>3.85</v>
      </c>
      <c r="W39" s="47">
        <v>3.05</v>
      </c>
      <c r="X39" s="47">
        <v>4.6500000000000004</v>
      </c>
      <c r="Y39" s="47">
        <v>3.35</v>
      </c>
      <c r="Z39" s="26">
        <v>5.35</v>
      </c>
      <c r="AA39" s="4"/>
      <c r="AB39" s="47"/>
      <c r="AC39" s="125"/>
      <c r="AD39" s="25">
        <v>19.77</v>
      </c>
      <c r="AE39" s="1">
        <f t="shared" si="21"/>
        <v>15.158393451027186</v>
      </c>
      <c r="AF39" s="1">
        <f t="shared" si="25"/>
        <v>2.3976525993948923</v>
      </c>
      <c r="AG39" s="1">
        <f t="shared" si="22"/>
        <v>7</v>
      </c>
      <c r="AH39" s="47">
        <v>14.7626510606436</v>
      </c>
      <c r="AI39" s="47">
        <v>12.810648331777999</v>
      </c>
      <c r="AJ39" s="47">
        <v>19.762621383762902</v>
      </c>
      <c r="AK39" s="47">
        <v>14.946347243498399</v>
      </c>
      <c r="AL39" s="47">
        <v>12.5049916674541</v>
      </c>
      <c r="AM39" s="47">
        <v>15.792600591883099</v>
      </c>
      <c r="AN39" s="26">
        <v>15.5288938781702</v>
      </c>
      <c r="AO39" s="4"/>
    </row>
    <row r="40" spans="1:41" x14ac:dyDescent="0.2">
      <c r="A40" s="122"/>
      <c r="B40" s="15">
        <v>30.23</v>
      </c>
      <c r="C40" s="16">
        <f t="shared" si="17"/>
        <v>122.37913386026997</v>
      </c>
      <c r="D40" s="16">
        <f t="shared" si="23"/>
        <v>52.283081551887065</v>
      </c>
      <c r="E40" s="42">
        <f t="shared" si="18"/>
        <v>6</v>
      </c>
      <c r="F40" s="38">
        <v>172.70201110839801</v>
      </c>
      <c r="G40" s="38">
        <v>84.597320556640597</v>
      </c>
      <c r="H40" s="38">
        <v>45.205154418945298</v>
      </c>
      <c r="I40" s="38">
        <v>176.610595703125</v>
      </c>
      <c r="J40" s="38"/>
      <c r="K40" s="38">
        <v>108.12766265869099</v>
      </c>
      <c r="L40" s="39">
        <v>147.03205871582</v>
      </c>
      <c r="M40" s="4"/>
      <c r="N40" s="47"/>
      <c r="O40" s="122"/>
      <c r="P40" s="15">
        <v>30.23</v>
      </c>
      <c r="Q40" s="2">
        <f t="shared" si="19"/>
        <v>3.4499999999999997</v>
      </c>
      <c r="R40" s="2">
        <f t="shared" si="24"/>
        <v>0.61886993787063083</v>
      </c>
      <c r="S40" s="2">
        <f t="shared" si="20"/>
        <v>6</v>
      </c>
      <c r="T40" s="23">
        <v>3.35</v>
      </c>
      <c r="U40" s="23">
        <v>4.5999999999999996</v>
      </c>
      <c r="V40" s="23">
        <v>3.65</v>
      </c>
      <c r="W40" s="23">
        <v>2.95</v>
      </c>
      <c r="X40" s="23"/>
      <c r="Y40" s="23">
        <v>3.15</v>
      </c>
      <c r="Z40" s="24">
        <v>3</v>
      </c>
      <c r="AA40" s="4"/>
      <c r="AB40" s="47"/>
      <c r="AC40" s="125"/>
      <c r="AD40" s="15">
        <v>30.23</v>
      </c>
      <c r="AE40" s="2">
        <f t="shared" si="21"/>
        <v>15.999513967647049</v>
      </c>
      <c r="AF40" s="2">
        <f t="shared" si="25"/>
        <v>0.87087701792661865</v>
      </c>
      <c r="AG40" s="2">
        <f t="shared" si="22"/>
        <v>6</v>
      </c>
      <c r="AH40" s="23">
        <v>15.143152467199799</v>
      </c>
      <c r="AI40" s="23">
        <v>15.673709594228599</v>
      </c>
      <c r="AJ40" s="23">
        <v>17.556455449070601</v>
      </c>
      <c r="AK40" s="23">
        <v>15.6786787955573</v>
      </c>
      <c r="AL40" s="23"/>
      <c r="AM40" s="23">
        <v>15.5120149109352</v>
      </c>
      <c r="AN40" s="24">
        <v>16.433072588890798</v>
      </c>
      <c r="AO40" s="4"/>
    </row>
    <row r="41" spans="1:41" x14ac:dyDescent="0.2">
      <c r="A41" s="122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4"/>
      <c r="N41" s="47"/>
      <c r="O41" s="122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4"/>
      <c r="AB41" s="47"/>
      <c r="AC41" s="125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4"/>
    </row>
    <row r="42" spans="1:41" x14ac:dyDescent="0.2">
      <c r="A42" s="122"/>
      <c r="B42" s="135" t="s">
        <v>36</v>
      </c>
      <c r="C42" s="136"/>
      <c r="D42" s="136"/>
      <c r="E42" s="136"/>
      <c r="F42" s="136"/>
      <c r="G42" s="136"/>
      <c r="H42" s="137"/>
      <c r="I42" s="1"/>
      <c r="J42" s="1"/>
      <c r="K42" s="1"/>
      <c r="L42" s="1"/>
      <c r="M42" s="4"/>
      <c r="N42" s="47"/>
      <c r="O42" s="122"/>
      <c r="P42" s="135" t="s">
        <v>36</v>
      </c>
      <c r="Q42" s="136"/>
      <c r="R42" s="136"/>
      <c r="S42" s="136"/>
      <c r="T42" s="136"/>
      <c r="U42" s="136"/>
      <c r="V42" s="137"/>
      <c r="W42" s="1"/>
      <c r="X42" s="1"/>
      <c r="Y42" s="1"/>
      <c r="Z42" s="1"/>
      <c r="AA42" s="4"/>
      <c r="AB42" s="47"/>
      <c r="AC42" s="125"/>
      <c r="AD42" s="48" t="s">
        <v>36</v>
      </c>
      <c r="AE42" s="49"/>
      <c r="AF42" s="49"/>
      <c r="AG42" s="49"/>
      <c r="AH42" s="49"/>
      <c r="AI42" s="49"/>
      <c r="AJ42" s="50"/>
      <c r="AK42" s="1"/>
      <c r="AL42" s="1"/>
      <c r="AM42" s="1"/>
      <c r="AN42" s="1"/>
      <c r="AO42" s="4"/>
    </row>
    <row r="43" spans="1:41" ht="34" x14ac:dyDescent="0.2">
      <c r="A43" s="122"/>
      <c r="B43" s="146" t="s">
        <v>30</v>
      </c>
      <c r="C43" s="31" t="s">
        <v>10</v>
      </c>
      <c r="D43" s="31" t="s">
        <v>12</v>
      </c>
      <c r="E43" s="32" t="s">
        <v>11</v>
      </c>
      <c r="F43" s="165" t="s">
        <v>31</v>
      </c>
      <c r="G43" s="166"/>
      <c r="H43" s="167"/>
      <c r="I43" s="1"/>
      <c r="J43" s="1"/>
      <c r="K43" s="1"/>
      <c r="L43" s="1"/>
      <c r="M43" s="4"/>
      <c r="N43" s="47"/>
      <c r="O43" s="122"/>
      <c r="P43" s="29" t="s">
        <v>30</v>
      </c>
      <c r="Q43" s="31" t="s">
        <v>10</v>
      </c>
      <c r="R43" s="31" t="s">
        <v>12</v>
      </c>
      <c r="S43" s="32" t="s">
        <v>11</v>
      </c>
      <c r="T43" s="19" t="s">
        <v>31</v>
      </c>
      <c r="U43" s="20"/>
      <c r="V43" s="21"/>
      <c r="W43" s="1"/>
      <c r="X43" s="1"/>
      <c r="Y43" s="1"/>
      <c r="Z43" s="1"/>
      <c r="AA43" s="4"/>
      <c r="AB43" s="47"/>
      <c r="AC43" s="125"/>
      <c r="AD43" s="29" t="s">
        <v>30</v>
      </c>
      <c r="AE43" s="31" t="s">
        <v>10</v>
      </c>
      <c r="AF43" s="31" t="s">
        <v>12</v>
      </c>
      <c r="AG43" s="32" t="s">
        <v>11</v>
      </c>
      <c r="AH43" s="19" t="s">
        <v>31</v>
      </c>
      <c r="AI43" s="20"/>
      <c r="AJ43" s="21"/>
      <c r="AK43" s="1"/>
      <c r="AL43" s="1"/>
      <c r="AM43" s="1"/>
      <c r="AN43" s="1"/>
      <c r="AO43" s="4"/>
    </row>
    <row r="44" spans="1:41" x14ac:dyDescent="0.2">
      <c r="A44" s="122"/>
      <c r="B44" s="146"/>
      <c r="C44" s="157" t="s">
        <v>33</v>
      </c>
      <c r="D44" s="157"/>
      <c r="E44" s="158"/>
      <c r="F44" s="22">
        <v>48</v>
      </c>
      <c r="G44" s="23">
        <v>54</v>
      </c>
      <c r="H44" s="24">
        <v>55</v>
      </c>
      <c r="I44" s="1"/>
      <c r="J44" s="1"/>
      <c r="K44" s="1"/>
      <c r="L44" s="1"/>
      <c r="M44" s="4"/>
      <c r="N44" s="47"/>
      <c r="O44" s="122"/>
      <c r="P44" s="29"/>
      <c r="Q44" s="138" t="s">
        <v>33</v>
      </c>
      <c r="R44" s="138"/>
      <c r="S44" s="139"/>
      <c r="T44" s="62">
        <v>48</v>
      </c>
      <c r="U44" s="47">
        <v>54</v>
      </c>
      <c r="V44" s="26">
        <v>55</v>
      </c>
      <c r="W44" s="1"/>
      <c r="X44" s="1"/>
      <c r="Y44" s="1"/>
      <c r="Z44" s="1"/>
      <c r="AA44" s="4"/>
      <c r="AB44" s="47"/>
      <c r="AC44" s="125"/>
      <c r="AD44" s="29"/>
      <c r="AE44" s="5" t="s">
        <v>33</v>
      </c>
      <c r="AF44" s="5"/>
      <c r="AG44" s="9"/>
      <c r="AH44" s="62">
        <v>48</v>
      </c>
      <c r="AI44" s="47">
        <v>54</v>
      </c>
      <c r="AJ44" s="26">
        <v>55</v>
      </c>
      <c r="AK44" s="1"/>
      <c r="AL44" s="1"/>
      <c r="AM44" s="1"/>
      <c r="AN44" s="1"/>
      <c r="AO44" s="4"/>
    </row>
    <row r="45" spans="1:41" x14ac:dyDescent="0.2">
      <c r="A45" s="122"/>
      <c r="B45" s="11">
        <v>1.05</v>
      </c>
      <c r="C45" s="13"/>
      <c r="D45" s="13"/>
      <c r="E45" s="13"/>
      <c r="F45" s="45"/>
      <c r="G45" s="45"/>
      <c r="H45" s="46"/>
      <c r="I45" s="1"/>
      <c r="J45" s="1"/>
      <c r="K45" s="1"/>
      <c r="L45" s="1"/>
      <c r="M45" s="4"/>
      <c r="N45" s="47"/>
      <c r="O45" s="122"/>
      <c r="P45" s="11">
        <v>1.05</v>
      </c>
      <c r="Q45" s="13"/>
      <c r="R45" s="13"/>
      <c r="S45" s="13"/>
      <c r="T45" s="45"/>
      <c r="U45" s="45"/>
      <c r="V45" s="46"/>
      <c r="W45" s="1"/>
      <c r="X45" s="1"/>
      <c r="Y45" s="1"/>
      <c r="Z45" s="1"/>
      <c r="AA45" s="4"/>
      <c r="AB45" s="47"/>
      <c r="AC45" s="125"/>
      <c r="AD45" s="65">
        <v>1.05</v>
      </c>
      <c r="AE45" s="45"/>
      <c r="AF45" s="45"/>
      <c r="AG45" s="45"/>
      <c r="AH45" s="45"/>
      <c r="AI45" s="45"/>
      <c r="AJ45" s="46"/>
      <c r="AK45" s="1"/>
      <c r="AL45" s="1"/>
      <c r="AM45" s="1"/>
      <c r="AN45" s="1"/>
      <c r="AO45" s="4"/>
    </row>
    <row r="46" spans="1:41" x14ac:dyDescent="0.2">
      <c r="A46" s="122"/>
      <c r="B46" s="25">
        <v>2.02</v>
      </c>
      <c r="C46" s="1"/>
      <c r="D46" s="1"/>
      <c r="E46" s="1"/>
      <c r="F46" s="47"/>
      <c r="G46" s="47"/>
      <c r="H46" s="26"/>
      <c r="I46" s="1"/>
      <c r="J46" s="1"/>
      <c r="K46" s="1"/>
      <c r="L46" s="1"/>
      <c r="M46" s="4"/>
      <c r="N46" s="47"/>
      <c r="O46" s="122"/>
      <c r="P46" s="25">
        <v>2.02</v>
      </c>
      <c r="Q46" s="1"/>
      <c r="R46" s="1"/>
      <c r="S46" s="1"/>
      <c r="T46" s="47"/>
      <c r="U46" s="47"/>
      <c r="V46" s="26"/>
      <c r="W46" s="1"/>
      <c r="X46" s="1"/>
      <c r="Y46" s="1"/>
      <c r="Z46" s="1"/>
      <c r="AA46" s="4"/>
      <c r="AB46" s="47"/>
      <c r="AC46" s="125"/>
      <c r="AD46" s="66">
        <v>2.02</v>
      </c>
      <c r="AE46" s="47"/>
      <c r="AF46" s="47"/>
      <c r="AG46" s="47"/>
      <c r="AH46" s="47"/>
      <c r="AI46" s="47"/>
      <c r="AJ46" s="26"/>
      <c r="AK46" s="1"/>
      <c r="AL46" s="1"/>
      <c r="AM46" s="1"/>
      <c r="AN46" s="1"/>
      <c r="AO46" s="4"/>
    </row>
    <row r="47" spans="1:41" x14ac:dyDescent="0.2">
      <c r="A47" s="122"/>
      <c r="B47" s="25">
        <v>2.79</v>
      </c>
      <c r="C47" s="27">
        <f>AVERAGE(F47:H47)</f>
        <v>43.101688385009702</v>
      </c>
      <c r="D47" s="27"/>
      <c r="E47" s="41">
        <f>COUNT(F47:H47)</f>
        <v>1</v>
      </c>
      <c r="F47" s="37"/>
      <c r="G47" s="37">
        <v>43.101688385009702</v>
      </c>
      <c r="H47" s="28"/>
      <c r="I47" s="1"/>
      <c r="J47" s="1"/>
      <c r="K47" s="1"/>
      <c r="L47" s="1"/>
      <c r="M47" s="4"/>
      <c r="N47" s="47"/>
      <c r="O47" s="122"/>
      <c r="P47" s="25">
        <v>2.79</v>
      </c>
      <c r="Q47" s="1">
        <f t="shared" ref="Q47:Q51" si="26">AVERAGE(T47:V47)</f>
        <v>5.15</v>
      </c>
      <c r="R47" s="1"/>
      <c r="S47" s="1">
        <f t="shared" ref="S47:S51" si="27">COUNT(T47:V47)</f>
        <v>1</v>
      </c>
      <c r="T47" s="47"/>
      <c r="U47" s="47">
        <v>5.15</v>
      </c>
      <c r="V47" s="26"/>
      <c r="W47" s="1"/>
      <c r="X47" s="1"/>
      <c r="Y47" s="1"/>
      <c r="Z47" s="1"/>
      <c r="AA47" s="4"/>
      <c r="AB47" s="47"/>
      <c r="AC47" s="125"/>
      <c r="AD47" s="66">
        <v>2.79</v>
      </c>
      <c r="AE47" s="47">
        <f t="shared" ref="AE47:AE51" si="28">AVERAGE(AH47:AJ47)</f>
        <v>6.7097470263528596</v>
      </c>
      <c r="AF47" s="47"/>
      <c r="AG47" s="47">
        <f t="shared" ref="AG47:AG51" si="29">COUNT(AH47:AJ47)</f>
        <v>1</v>
      </c>
      <c r="AH47" s="47"/>
      <c r="AI47" s="47">
        <v>6.7097470263528596</v>
      </c>
      <c r="AJ47" s="26"/>
      <c r="AK47" s="1"/>
      <c r="AL47" s="1"/>
      <c r="AM47" s="1"/>
      <c r="AN47" s="1"/>
      <c r="AO47" s="4"/>
    </row>
    <row r="48" spans="1:41" ht="16" customHeight="1" x14ac:dyDescent="0.2">
      <c r="A48" s="122"/>
      <c r="B48" s="25">
        <v>5.35</v>
      </c>
      <c r="C48" s="27">
        <f t="shared" ref="C48:C51" si="30">AVERAGE(F48:H48)</f>
        <v>41.137205123901296</v>
      </c>
      <c r="D48" s="27">
        <f>STDEV(F48:H48)</f>
        <v>3.2639733316073403</v>
      </c>
      <c r="E48" s="41">
        <f t="shared" ref="E48:E51" si="31">COUNT(F48:H48)</f>
        <v>2</v>
      </c>
      <c r="F48" s="37">
        <v>43.445182800292898</v>
      </c>
      <c r="G48" s="37">
        <v>38.829227447509702</v>
      </c>
      <c r="H48" s="28"/>
      <c r="I48" s="1"/>
      <c r="J48" s="1"/>
      <c r="K48" s="1"/>
      <c r="L48" s="1"/>
      <c r="M48" s="4"/>
      <c r="N48" s="47"/>
      <c r="O48" s="122"/>
      <c r="P48" s="25">
        <v>5.35</v>
      </c>
      <c r="Q48" s="1">
        <f t="shared" si="26"/>
        <v>4</v>
      </c>
      <c r="R48" s="1">
        <f t="shared" ref="R48:R51" si="32">STDEV(T48:V48)</f>
        <v>1.555634918610405</v>
      </c>
      <c r="S48" s="1">
        <f t="shared" si="27"/>
        <v>2</v>
      </c>
      <c r="T48" s="47">
        <v>5.0999999999999996</v>
      </c>
      <c r="U48" s="47">
        <v>2.9</v>
      </c>
      <c r="V48" s="26"/>
      <c r="W48" s="1"/>
      <c r="X48" s="1"/>
      <c r="Y48" s="1"/>
      <c r="Z48" s="1"/>
      <c r="AA48" s="4"/>
      <c r="AB48" s="47"/>
      <c r="AC48" s="125"/>
      <c r="AD48" s="66">
        <v>5.35</v>
      </c>
      <c r="AE48" s="47">
        <f t="shared" si="28"/>
        <v>3.84431367909401</v>
      </c>
      <c r="AF48" s="47">
        <f t="shared" ref="AF48:AF51" si="33">STDEV(AH48:AJ48)</f>
        <v>9.5553422886245451E-2</v>
      </c>
      <c r="AG48" s="47">
        <f t="shared" si="29"/>
        <v>2</v>
      </c>
      <c r="AH48" s="47">
        <v>3.91188015238246</v>
      </c>
      <c r="AI48" s="47">
        <v>3.77674720580556</v>
      </c>
      <c r="AJ48" s="26"/>
      <c r="AK48" s="1"/>
      <c r="AL48" s="1"/>
      <c r="AM48" s="1"/>
      <c r="AN48" s="1"/>
      <c r="AO48" s="4"/>
    </row>
    <row r="49" spans="1:41" x14ac:dyDescent="0.2">
      <c r="A49" s="122"/>
      <c r="B49" s="25">
        <v>10</v>
      </c>
      <c r="C49" s="27">
        <f t="shared" si="30"/>
        <v>34.788612365722599</v>
      </c>
      <c r="D49" s="27">
        <f t="shared" ref="D49:D51" si="34">STDEV(F49:H49)</f>
        <v>7.0224232602148531</v>
      </c>
      <c r="E49" s="41">
        <f t="shared" si="31"/>
        <v>3</v>
      </c>
      <c r="F49" s="37">
        <v>41.614128112792898</v>
      </c>
      <c r="G49" s="37">
        <v>35.167118072509702</v>
      </c>
      <c r="H49" s="28">
        <v>27.584590911865199</v>
      </c>
      <c r="I49" s="1"/>
      <c r="J49" s="1"/>
      <c r="K49" s="1"/>
      <c r="L49" s="1"/>
      <c r="M49" s="4"/>
      <c r="N49" s="47"/>
      <c r="O49" s="122"/>
      <c r="P49" s="25">
        <v>10</v>
      </c>
      <c r="Q49" s="1">
        <f t="shared" si="26"/>
        <v>3.65</v>
      </c>
      <c r="R49" s="1">
        <f t="shared" si="32"/>
        <v>1.3500000000000005</v>
      </c>
      <c r="S49" s="1">
        <f t="shared" si="27"/>
        <v>3</v>
      </c>
      <c r="T49" s="47">
        <v>3.65</v>
      </c>
      <c r="U49" s="47">
        <v>2.2999999999999998</v>
      </c>
      <c r="V49" s="26">
        <v>5</v>
      </c>
      <c r="W49" s="1"/>
      <c r="X49" s="1"/>
      <c r="Y49" s="1"/>
      <c r="Z49" s="1"/>
      <c r="AA49" s="4"/>
      <c r="AB49" s="47"/>
      <c r="AC49" s="125"/>
      <c r="AD49" s="66">
        <v>10</v>
      </c>
      <c r="AE49" s="47">
        <f t="shared" si="28"/>
        <v>4.255418924789387</v>
      </c>
      <c r="AF49" s="47">
        <f t="shared" si="33"/>
        <v>0.39391624114225837</v>
      </c>
      <c r="AG49" s="47">
        <f t="shared" si="29"/>
        <v>3</v>
      </c>
      <c r="AH49" s="47">
        <v>3.99085481146947</v>
      </c>
      <c r="AI49" s="47">
        <v>4.7081294094845001</v>
      </c>
      <c r="AJ49" s="26">
        <v>4.06727255341419</v>
      </c>
      <c r="AK49" s="1"/>
      <c r="AL49" s="1"/>
      <c r="AM49" s="1"/>
      <c r="AN49" s="1"/>
      <c r="AO49" s="4"/>
    </row>
    <row r="50" spans="1:41" x14ac:dyDescent="0.2">
      <c r="A50" s="122"/>
      <c r="B50" s="25">
        <v>20.23</v>
      </c>
      <c r="C50" s="27">
        <f t="shared" si="30"/>
        <v>35.805864969889264</v>
      </c>
      <c r="D50" s="27">
        <f t="shared" si="34"/>
        <v>7.014811703769082</v>
      </c>
      <c r="E50" s="41">
        <f t="shared" si="31"/>
        <v>3</v>
      </c>
      <c r="F50" s="37">
        <v>42.834831237792898</v>
      </c>
      <c r="G50" s="37">
        <v>35.777469635009702</v>
      </c>
      <c r="H50" s="28">
        <v>28.805294036865199</v>
      </c>
      <c r="I50" s="1"/>
      <c r="J50" s="1"/>
      <c r="K50" s="1"/>
      <c r="L50" s="1"/>
      <c r="M50" s="4"/>
      <c r="N50" s="47"/>
      <c r="O50" s="122"/>
      <c r="P50" s="25">
        <v>20.23</v>
      </c>
      <c r="Q50" s="1">
        <f t="shared" si="26"/>
        <v>4.1833333333333336</v>
      </c>
      <c r="R50" s="1">
        <f t="shared" si="32"/>
        <v>1.5217862311551285</v>
      </c>
      <c r="S50" s="1">
        <f t="shared" si="27"/>
        <v>3</v>
      </c>
      <c r="T50" s="47">
        <v>4.8</v>
      </c>
      <c r="U50" s="47">
        <v>2.4500000000000002</v>
      </c>
      <c r="V50" s="26">
        <v>5.3</v>
      </c>
      <c r="W50" s="1"/>
      <c r="X50" s="1"/>
      <c r="Y50" s="1"/>
      <c r="Z50" s="1"/>
      <c r="AA50" s="4"/>
      <c r="AB50" s="47"/>
      <c r="AC50" s="125"/>
      <c r="AD50" s="66">
        <v>20.23</v>
      </c>
      <c r="AE50" s="47">
        <f t="shared" si="28"/>
        <v>4.3338349008811399</v>
      </c>
      <c r="AF50" s="47">
        <f t="shared" si="33"/>
        <v>0.64103674748808759</v>
      </c>
      <c r="AG50" s="47">
        <f t="shared" si="29"/>
        <v>3</v>
      </c>
      <c r="AH50" s="47">
        <v>3.6047244074390501</v>
      </c>
      <c r="AI50" s="47">
        <v>4.5878165165024498</v>
      </c>
      <c r="AJ50" s="26">
        <v>4.8089637787019202</v>
      </c>
      <c r="AK50" s="1"/>
      <c r="AL50" s="1"/>
      <c r="AM50" s="1"/>
      <c r="AN50" s="1"/>
      <c r="AO50" s="4"/>
    </row>
    <row r="51" spans="1:41" x14ac:dyDescent="0.2">
      <c r="A51" s="122"/>
      <c r="B51" s="15">
        <v>30.47</v>
      </c>
      <c r="C51" s="16">
        <f t="shared" si="30"/>
        <v>70.842308044433551</v>
      </c>
      <c r="D51" s="16">
        <f t="shared" si="34"/>
        <v>6.044330121165526</v>
      </c>
      <c r="E51" s="42">
        <f t="shared" si="31"/>
        <v>2</v>
      </c>
      <c r="F51" s="38"/>
      <c r="G51" s="38">
        <v>66.568321228027301</v>
      </c>
      <c r="H51" s="39">
        <v>75.116294860839801</v>
      </c>
      <c r="I51" s="1"/>
      <c r="J51" s="1"/>
      <c r="K51" s="1"/>
      <c r="L51" s="1"/>
      <c r="M51" s="4"/>
      <c r="N51" s="47"/>
      <c r="O51" s="122"/>
      <c r="P51" s="15">
        <v>30.47</v>
      </c>
      <c r="Q51" s="2">
        <f t="shared" si="26"/>
        <v>2</v>
      </c>
      <c r="R51" s="2">
        <f t="shared" si="32"/>
        <v>0.70710678118654757</v>
      </c>
      <c r="S51" s="2">
        <f t="shared" si="27"/>
        <v>2</v>
      </c>
      <c r="T51" s="23"/>
      <c r="U51" s="23">
        <v>1.5</v>
      </c>
      <c r="V51" s="24">
        <v>2.5</v>
      </c>
      <c r="W51" s="1"/>
      <c r="X51" s="1"/>
      <c r="Y51" s="1"/>
      <c r="Z51" s="1"/>
      <c r="AA51" s="4"/>
      <c r="AB51" s="47"/>
      <c r="AC51" s="125"/>
      <c r="AD51" s="67">
        <v>30.47</v>
      </c>
      <c r="AE51" s="23">
        <f t="shared" si="28"/>
        <v>3.7611980347328897</v>
      </c>
      <c r="AF51" s="23">
        <f t="shared" si="33"/>
        <v>0.15679379515596872</v>
      </c>
      <c r="AG51" s="23">
        <f t="shared" si="29"/>
        <v>2</v>
      </c>
      <c r="AH51" s="23"/>
      <c r="AI51" s="23">
        <v>3.65032807893013</v>
      </c>
      <c r="AJ51" s="24">
        <v>3.8720679905356499</v>
      </c>
      <c r="AK51" s="1"/>
      <c r="AL51" s="1"/>
      <c r="AM51" s="1"/>
      <c r="AN51" s="1"/>
      <c r="AO51" s="4"/>
    </row>
    <row r="52" spans="1:41" x14ac:dyDescent="0.2">
      <c r="A52" s="122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4"/>
      <c r="N52" s="47"/>
      <c r="O52" s="122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4"/>
      <c r="AB52" s="47"/>
      <c r="AC52" s="125"/>
      <c r="AD52" s="1"/>
      <c r="AE52" s="1"/>
      <c r="AF52" s="1"/>
      <c r="AG52" s="1"/>
      <c r="AH52" s="1"/>
      <c r="AI52" s="1"/>
      <c r="AJ52" s="1"/>
      <c r="AK52" s="1"/>
      <c r="AL52" s="1"/>
      <c r="AM52" s="1"/>
      <c r="AN52" s="1"/>
      <c r="AO52" s="4"/>
    </row>
    <row r="53" spans="1:41" x14ac:dyDescent="0.2">
      <c r="A53" s="122"/>
      <c r="B53" s="127" t="s">
        <v>37</v>
      </c>
      <c r="C53" s="128"/>
      <c r="D53" s="128"/>
      <c r="E53" s="128"/>
      <c r="F53" s="128"/>
      <c r="G53" s="128"/>
      <c r="H53" s="128"/>
      <c r="I53" s="128"/>
      <c r="J53" s="128"/>
      <c r="K53" s="128"/>
      <c r="L53" s="129"/>
      <c r="M53" s="4"/>
      <c r="N53" s="47"/>
      <c r="O53" s="122"/>
      <c r="P53" s="127" t="s">
        <v>37</v>
      </c>
      <c r="Q53" s="128"/>
      <c r="R53" s="128"/>
      <c r="S53" s="128"/>
      <c r="T53" s="128"/>
      <c r="U53" s="128"/>
      <c r="V53" s="128"/>
      <c r="W53" s="128"/>
      <c r="X53" s="128"/>
      <c r="Y53" s="128"/>
      <c r="Z53" s="129"/>
      <c r="AA53" s="4"/>
      <c r="AB53" s="47"/>
      <c r="AC53" s="125"/>
      <c r="AD53" s="51" t="s">
        <v>37</v>
      </c>
      <c r="AE53" s="52"/>
      <c r="AF53" s="52"/>
      <c r="AG53" s="52"/>
      <c r="AH53" s="52"/>
      <c r="AI53" s="52"/>
      <c r="AJ53" s="52"/>
      <c r="AK53" s="52"/>
      <c r="AL53" s="52"/>
      <c r="AM53" s="52"/>
      <c r="AN53" s="53"/>
      <c r="AO53" s="4"/>
    </row>
    <row r="54" spans="1:41" ht="34" x14ac:dyDescent="0.2">
      <c r="A54" s="122"/>
      <c r="B54" s="146" t="s">
        <v>30</v>
      </c>
      <c r="C54" s="31" t="s">
        <v>10</v>
      </c>
      <c r="D54" s="31" t="s">
        <v>12</v>
      </c>
      <c r="E54" s="32" t="s">
        <v>11</v>
      </c>
      <c r="F54" s="152" t="s">
        <v>31</v>
      </c>
      <c r="G54" s="153"/>
      <c r="H54" s="153"/>
      <c r="I54" s="153"/>
      <c r="J54" s="153"/>
      <c r="K54" s="153"/>
      <c r="L54" s="154"/>
      <c r="M54" s="4"/>
      <c r="N54" s="47"/>
      <c r="O54" s="122"/>
      <c r="P54" s="29" t="s">
        <v>30</v>
      </c>
      <c r="Q54" s="31" t="s">
        <v>10</v>
      </c>
      <c r="R54" s="31" t="s">
        <v>12</v>
      </c>
      <c r="S54" s="32" t="s">
        <v>11</v>
      </c>
      <c r="T54" s="59" t="s">
        <v>31</v>
      </c>
      <c r="U54" s="60"/>
      <c r="V54" s="60"/>
      <c r="W54" s="60"/>
      <c r="X54" s="60"/>
      <c r="Y54" s="60"/>
      <c r="Z54" s="61"/>
      <c r="AA54" s="4"/>
      <c r="AB54" s="47"/>
      <c r="AC54" s="125"/>
      <c r="AD54" s="29" t="s">
        <v>30</v>
      </c>
      <c r="AE54" s="31" t="s">
        <v>10</v>
      </c>
      <c r="AF54" s="31" t="s">
        <v>12</v>
      </c>
      <c r="AG54" s="32" t="s">
        <v>11</v>
      </c>
      <c r="AH54" s="59" t="s">
        <v>31</v>
      </c>
      <c r="AI54" s="60"/>
      <c r="AJ54" s="60"/>
      <c r="AK54" s="60"/>
      <c r="AL54" s="60"/>
      <c r="AM54" s="60"/>
      <c r="AN54" s="61"/>
      <c r="AO54" s="4"/>
    </row>
    <row r="55" spans="1:41" x14ac:dyDescent="0.2">
      <c r="A55" s="122"/>
      <c r="B55" s="147"/>
      <c r="C55" s="140" t="s">
        <v>33</v>
      </c>
      <c r="D55" s="140"/>
      <c r="E55" s="141"/>
      <c r="F55" s="22">
        <v>23</v>
      </c>
      <c r="G55" s="23">
        <v>25</v>
      </c>
      <c r="H55" s="23">
        <v>26</v>
      </c>
      <c r="I55" s="23">
        <v>28</v>
      </c>
      <c r="J55" s="23">
        <v>101</v>
      </c>
      <c r="K55" s="23">
        <v>104</v>
      </c>
      <c r="L55" s="24">
        <v>105</v>
      </c>
      <c r="M55" s="4"/>
      <c r="N55" s="47"/>
      <c r="O55" s="122"/>
      <c r="P55" s="30"/>
      <c r="Q55" s="140" t="s">
        <v>33</v>
      </c>
      <c r="R55" s="140"/>
      <c r="S55" s="141"/>
      <c r="T55" s="22">
        <v>23</v>
      </c>
      <c r="U55" s="23">
        <v>25</v>
      </c>
      <c r="V55" s="23">
        <v>26</v>
      </c>
      <c r="W55" s="23">
        <v>28</v>
      </c>
      <c r="X55" s="23">
        <v>101</v>
      </c>
      <c r="Y55" s="23">
        <v>104</v>
      </c>
      <c r="Z55" s="24">
        <v>105</v>
      </c>
      <c r="AA55" s="4"/>
      <c r="AB55" s="47"/>
      <c r="AC55" s="125"/>
      <c r="AD55" s="30"/>
      <c r="AE55" s="54" t="s">
        <v>33</v>
      </c>
      <c r="AF55" s="54"/>
      <c r="AG55" s="55"/>
      <c r="AH55" s="22">
        <v>23</v>
      </c>
      <c r="AI55" s="23">
        <v>25</v>
      </c>
      <c r="AJ55" s="23">
        <v>26</v>
      </c>
      <c r="AK55" s="23">
        <v>28</v>
      </c>
      <c r="AL55" s="23">
        <v>101</v>
      </c>
      <c r="AM55" s="23">
        <v>104</v>
      </c>
      <c r="AN55" s="24">
        <v>105</v>
      </c>
      <c r="AO55" s="4"/>
    </row>
    <row r="56" spans="1:41" x14ac:dyDescent="0.2">
      <c r="A56" s="122"/>
      <c r="B56" s="11">
        <v>1.05</v>
      </c>
      <c r="C56" s="35">
        <f>AVERAGE(F56:L56)</f>
        <v>234.2745361328125</v>
      </c>
      <c r="D56" s="35">
        <f>STDEV(F56:L56)</f>
        <v>43.50899149639325</v>
      </c>
      <c r="E56" s="56">
        <f>COUNT(F56:L56)</f>
        <v>2</v>
      </c>
      <c r="F56" s="35">
        <v>265.0400390625</v>
      </c>
      <c r="G56" s="35">
        <v>203.509033203125</v>
      </c>
      <c r="H56" s="35"/>
      <c r="I56" s="35"/>
      <c r="J56" s="35"/>
      <c r="K56" s="35"/>
      <c r="L56" s="36"/>
      <c r="M56" s="4"/>
      <c r="N56" s="47"/>
      <c r="O56" s="122"/>
      <c r="P56" s="11">
        <v>1.05</v>
      </c>
      <c r="Q56" s="13">
        <f>AVERAGE(T56:Z56)</f>
        <v>5.5749999999999993</v>
      </c>
      <c r="R56" s="13">
        <f>STDEV(T56:Z56)</f>
        <v>0.38890872965260098</v>
      </c>
      <c r="S56" s="13">
        <f>COUNT(T56:Z56)</f>
        <v>2</v>
      </c>
      <c r="T56" s="45">
        <v>5.3</v>
      </c>
      <c r="U56" s="45">
        <v>5.85</v>
      </c>
      <c r="V56" s="45"/>
      <c r="W56" s="45"/>
      <c r="X56" s="45"/>
      <c r="Y56" s="45"/>
      <c r="Z56" s="46"/>
      <c r="AA56" s="4"/>
      <c r="AB56" s="47"/>
      <c r="AC56" s="125"/>
      <c r="AD56" s="65">
        <v>1.05</v>
      </c>
      <c r="AE56" s="45">
        <f t="shared" ref="AE56:AE62" si="35">AVERAGE(AH56:AN56)</f>
        <v>16.141720294469099</v>
      </c>
      <c r="AF56" s="45">
        <f t="shared" ref="AF56:AF62" si="36">STDEV(AH56:AN56)</f>
        <v>0.83500661802327059</v>
      </c>
      <c r="AG56" s="45">
        <f t="shared" ref="AG56:AG62" si="37">COUNT(AH56:AN56)</f>
        <v>2</v>
      </c>
      <c r="AH56" s="45">
        <v>15.551281452529199</v>
      </c>
      <c r="AI56" s="45">
        <v>16.732159136408999</v>
      </c>
      <c r="AJ56" s="45"/>
      <c r="AK56" s="45"/>
      <c r="AL56" s="45"/>
      <c r="AM56" s="45"/>
      <c r="AN56" s="46"/>
      <c r="AO56" s="4"/>
    </row>
    <row r="57" spans="1:41" x14ac:dyDescent="0.2">
      <c r="A57" s="122"/>
      <c r="B57" s="25">
        <v>2.02</v>
      </c>
      <c r="C57" s="37">
        <f>AVERAGE(F57:L57)</f>
        <v>220.86871337890599</v>
      </c>
      <c r="D57" s="37">
        <f>STDEV(F57:L57)</f>
        <v>41.863980194227089</v>
      </c>
      <c r="E57" s="57">
        <f>COUNT(F57:L57)</f>
        <v>4</v>
      </c>
      <c r="F57" s="37">
        <v>262.5986328125</v>
      </c>
      <c r="G57" s="37">
        <v>216.936767578125</v>
      </c>
      <c r="H57" s="37">
        <v>164.64286804199199</v>
      </c>
      <c r="I57" s="37">
        <v>239.29658508300699</v>
      </c>
      <c r="J57" s="37"/>
      <c r="K57" s="37"/>
      <c r="L57" s="28"/>
      <c r="M57" s="4"/>
      <c r="N57" s="47"/>
      <c r="O57" s="122"/>
      <c r="P57" s="25">
        <v>2.02</v>
      </c>
      <c r="Q57" s="1">
        <f>AVERAGE(T57:Z57)</f>
        <v>5.4875000000000007</v>
      </c>
      <c r="R57" s="1">
        <f t="shared" ref="R57:R62" si="38">STDEV(T57:Z57)</f>
        <v>0.31721443851123793</v>
      </c>
      <c r="S57" s="1">
        <f t="shared" ref="S57:S62" si="39">COUNT(T57:Z57)</f>
        <v>4</v>
      </c>
      <c r="T57" s="47">
        <v>5.4</v>
      </c>
      <c r="U57" s="47">
        <v>5.6</v>
      </c>
      <c r="V57" s="47">
        <v>5.85</v>
      </c>
      <c r="W57" s="47">
        <v>5.0999999999999996</v>
      </c>
      <c r="X57" s="47"/>
      <c r="Y57" s="47"/>
      <c r="Z57" s="26"/>
      <c r="AA57" s="4"/>
      <c r="AB57" s="47"/>
      <c r="AC57" s="125"/>
      <c r="AD57" s="66">
        <v>2.02</v>
      </c>
      <c r="AE57" s="47">
        <f t="shared" si="35"/>
        <v>16.142560239607974</v>
      </c>
      <c r="AF57" s="47">
        <f t="shared" si="36"/>
        <v>0.69704882738290896</v>
      </c>
      <c r="AG57" s="47">
        <f t="shared" si="37"/>
        <v>4</v>
      </c>
      <c r="AH57" s="47">
        <v>15.331274879661899</v>
      </c>
      <c r="AI57" s="47">
        <v>16.9252568833247</v>
      </c>
      <c r="AJ57" s="47">
        <v>15.851547723765</v>
      </c>
      <c r="AK57" s="47">
        <v>16.4621614716803</v>
      </c>
      <c r="AL57" s="47"/>
      <c r="AM57" s="47"/>
      <c r="AN57" s="26"/>
      <c r="AO57" s="4"/>
    </row>
    <row r="58" spans="1:41" x14ac:dyDescent="0.2">
      <c r="A58" s="122"/>
      <c r="B58" s="25">
        <v>3</v>
      </c>
      <c r="C58" s="37"/>
      <c r="D58" s="37"/>
      <c r="E58" s="57"/>
      <c r="F58" s="37"/>
      <c r="G58" s="37"/>
      <c r="H58" s="37"/>
      <c r="I58" s="37"/>
      <c r="J58" s="37"/>
      <c r="K58" s="37"/>
      <c r="L58" s="28"/>
      <c r="M58" s="4"/>
      <c r="N58" s="47"/>
      <c r="O58" s="122"/>
      <c r="P58" s="25">
        <v>3</v>
      </c>
      <c r="Q58" s="1"/>
      <c r="R58" s="1"/>
      <c r="S58" s="1"/>
      <c r="T58" s="47"/>
      <c r="U58" s="47"/>
      <c r="V58" s="47"/>
      <c r="W58" s="47"/>
      <c r="X58" s="47"/>
      <c r="Y58" s="47"/>
      <c r="Z58" s="26"/>
      <c r="AA58" s="4"/>
      <c r="AB58" s="47"/>
      <c r="AC58" s="125"/>
      <c r="AD58" s="66">
        <v>3</v>
      </c>
      <c r="AE58" s="47"/>
      <c r="AF58" s="47"/>
      <c r="AG58" s="47"/>
      <c r="AH58" s="47"/>
      <c r="AI58" s="47"/>
      <c r="AJ58" s="47"/>
      <c r="AK58" s="47"/>
      <c r="AL58" s="47"/>
      <c r="AM58" s="47"/>
      <c r="AN58" s="26"/>
      <c r="AO58" s="4"/>
    </row>
    <row r="59" spans="1:41" x14ac:dyDescent="0.2">
      <c r="A59" s="122"/>
      <c r="B59" s="25">
        <v>5</v>
      </c>
      <c r="C59" s="37">
        <f>AVERAGE(F59:L59)</f>
        <v>268.31770106724298</v>
      </c>
      <c r="D59" s="37">
        <f>STDEV(F59:L59)</f>
        <v>91.463514097453697</v>
      </c>
      <c r="E59" s="57">
        <f>COUNT(F59:L59)</f>
        <v>7</v>
      </c>
      <c r="F59" s="37">
        <v>418.93902587890602</v>
      </c>
      <c r="G59" s="37">
        <v>333.63330078125</v>
      </c>
      <c r="H59" s="37">
        <v>165.86357116699199</v>
      </c>
      <c r="I59" s="37">
        <v>247.23115539550699</v>
      </c>
      <c r="J59" s="37">
        <v>223.23443603515599</v>
      </c>
      <c r="K59" s="37">
        <v>177.03250122070301</v>
      </c>
      <c r="L59" s="28">
        <v>312.28991699218699</v>
      </c>
      <c r="M59" s="4"/>
      <c r="N59" s="47"/>
      <c r="O59" s="122"/>
      <c r="P59" s="25">
        <v>5</v>
      </c>
      <c r="Q59" s="1">
        <f>AVERAGE(T59:Z59)</f>
        <v>5.1642857142857137</v>
      </c>
      <c r="R59" s="1">
        <f t="shared" si="38"/>
        <v>0.92543426099781434</v>
      </c>
      <c r="S59" s="1">
        <f t="shared" si="39"/>
        <v>7</v>
      </c>
      <c r="T59" s="47">
        <v>3.5</v>
      </c>
      <c r="U59" s="47">
        <v>6.15</v>
      </c>
      <c r="V59" s="47">
        <v>6.1</v>
      </c>
      <c r="W59" s="47">
        <v>5.5</v>
      </c>
      <c r="X59" s="47">
        <v>5.05</v>
      </c>
      <c r="Y59" s="47">
        <v>5.3</v>
      </c>
      <c r="Z59" s="26">
        <v>4.55</v>
      </c>
      <c r="AA59" s="4"/>
      <c r="AB59" s="47"/>
      <c r="AC59" s="125"/>
      <c r="AD59" s="66">
        <v>5</v>
      </c>
      <c r="AE59" s="47">
        <f t="shared" si="35"/>
        <v>17.369689882973059</v>
      </c>
      <c r="AF59" s="47">
        <f t="shared" si="36"/>
        <v>1.2204128698847632</v>
      </c>
      <c r="AG59" s="47">
        <f t="shared" si="37"/>
        <v>7</v>
      </c>
      <c r="AH59" s="47">
        <v>18.516687366169101</v>
      </c>
      <c r="AI59" s="47">
        <v>18.231325857656302</v>
      </c>
      <c r="AJ59" s="47">
        <v>16.098764941855599</v>
      </c>
      <c r="AK59" s="47">
        <v>16.557525424486101</v>
      </c>
      <c r="AL59" s="47">
        <v>18.424598186928101</v>
      </c>
      <c r="AM59" s="47">
        <v>18.106266334296901</v>
      </c>
      <c r="AN59" s="26">
        <v>15.652661069419301</v>
      </c>
      <c r="AO59" s="4"/>
    </row>
    <row r="60" spans="1:41" x14ac:dyDescent="0.2">
      <c r="A60" s="122"/>
      <c r="B60" s="25">
        <v>10.47</v>
      </c>
      <c r="C60" s="37">
        <f>AVERAGE(F60:L60)</f>
        <v>280.73561096191372</v>
      </c>
      <c r="D60" s="37">
        <f>STDEV(F60:L60)</f>
        <v>104.67200744100333</v>
      </c>
      <c r="E60" s="57">
        <f>COUNT(F60:L60)</f>
        <v>4</v>
      </c>
      <c r="F60" s="37">
        <v>410.39410400390602</v>
      </c>
      <c r="G60" s="37">
        <v>310.43994140625</v>
      </c>
      <c r="H60" s="37">
        <v>165.86357116699199</v>
      </c>
      <c r="I60" s="37">
        <v>236.24482727050699</v>
      </c>
      <c r="J60" s="37"/>
      <c r="K60" s="37"/>
      <c r="L60" s="28"/>
      <c r="M60" s="4"/>
      <c r="N60" s="47"/>
      <c r="O60" s="122"/>
      <c r="P60" s="25">
        <v>10.47</v>
      </c>
      <c r="Q60" s="1">
        <f>AVERAGE(T60:Z60)</f>
        <v>5.4250000000000007</v>
      </c>
      <c r="R60" s="1">
        <f t="shared" si="38"/>
        <v>1.1905880899790615</v>
      </c>
      <c r="S60" s="1">
        <f t="shared" si="39"/>
        <v>4</v>
      </c>
      <c r="T60" s="47">
        <v>3.75</v>
      </c>
      <c r="U60" s="47">
        <v>6.3</v>
      </c>
      <c r="V60" s="47">
        <v>6.25</v>
      </c>
      <c r="W60" s="47">
        <v>5.4</v>
      </c>
      <c r="X60" s="47"/>
      <c r="Y60" s="47"/>
      <c r="Z60" s="26"/>
      <c r="AA60" s="4"/>
      <c r="AB60" s="47"/>
      <c r="AC60" s="125"/>
      <c r="AD60" s="66">
        <v>10.47</v>
      </c>
      <c r="AE60" s="47">
        <f t="shared" si="35"/>
        <v>17.562280873696601</v>
      </c>
      <c r="AF60" s="47">
        <f t="shared" si="36"/>
        <v>1.3577545469589356</v>
      </c>
      <c r="AG60" s="47">
        <f t="shared" si="37"/>
        <v>4</v>
      </c>
      <c r="AH60" s="47">
        <v>18.377149453893299</v>
      </c>
      <c r="AI60" s="47">
        <v>19.0461133203728</v>
      </c>
      <c r="AJ60" s="47">
        <v>16.5194890086395</v>
      </c>
      <c r="AK60" s="47">
        <v>16.3063717118808</v>
      </c>
      <c r="AL60" s="47"/>
      <c r="AM60" s="47"/>
      <c r="AN60" s="26"/>
      <c r="AO60" s="4"/>
    </row>
    <row r="61" spans="1:41" x14ac:dyDescent="0.2">
      <c r="A61" s="122"/>
      <c r="B61" s="25">
        <v>19.77</v>
      </c>
      <c r="C61" s="37">
        <f>AVERAGE(F61:L61)</f>
        <v>265.37929207938026</v>
      </c>
      <c r="D61" s="37">
        <f>STDEV(F61:L61)</f>
        <v>83.334494932430545</v>
      </c>
      <c r="E61" s="57">
        <f>COUNT(F61:L61)</f>
        <v>7</v>
      </c>
      <c r="F61" s="37">
        <v>414.66656494140602</v>
      </c>
      <c r="G61" s="37">
        <v>294.57080078125</v>
      </c>
      <c r="H61" s="37">
        <v>171.96708679199199</v>
      </c>
      <c r="I61" s="37">
        <v>238.68623352050699</v>
      </c>
      <c r="J61" s="37">
        <v>235.44145202636699</v>
      </c>
      <c r="K61" s="37">
        <v>188.75125122070301</v>
      </c>
      <c r="L61" s="28">
        <v>313.57165527343699</v>
      </c>
      <c r="M61" s="4"/>
      <c r="N61" s="47"/>
      <c r="O61" s="122"/>
      <c r="P61" s="25">
        <v>19.77</v>
      </c>
      <c r="Q61" s="1">
        <f>AVERAGE(T61:Z61)</f>
        <v>4.8</v>
      </c>
      <c r="R61" s="1">
        <f t="shared" si="38"/>
        <v>1.0743214912988888</v>
      </c>
      <c r="S61" s="1">
        <f t="shared" si="39"/>
        <v>7</v>
      </c>
      <c r="T61" s="47">
        <v>3.7</v>
      </c>
      <c r="U61" s="47">
        <v>4.3</v>
      </c>
      <c r="V61" s="47">
        <v>5.45</v>
      </c>
      <c r="W61" s="47">
        <v>5.95</v>
      </c>
      <c r="X61" s="47">
        <v>5.8</v>
      </c>
      <c r="Y61" s="47">
        <v>5.2</v>
      </c>
      <c r="Z61" s="26">
        <v>3.2</v>
      </c>
      <c r="AA61" s="4"/>
      <c r="AB61" s="47"/>
      <c r="AC61" s="125"/>
      <c r="AD61" s="66">
        <v>19.77</v>
      </c>
      <c r="AE61" s="47">
        <f t="shared" si="35"/>
        <v>17.690654487965897</v>
      </c>
      <c r="AF61" s="47">
        <f t="shared" si="36"/>
        <v>1.0018528073068933</v>
      </c>
      <c r="AG61" s="47">
        <f t="shared" si="37"/>
        <v>7</v>
      </c>
      <c r="AH61" s="47">
        <v>18.549007600338602</v>
      </c>
      <c r="AI61" s="47">
        <v>19.201484203540801</v>
      </c>
      <c r="AJ61" s="47">
        <v>16.621834388899401</v>
      </c>
      <c r="AK61" s="47">
        <v>16.648904466006499</v>
      </c>
      <c r="AL61" s="47">
        <v>17.5383929278475</v>
      </c>
      <c r="AM61" s="47">
        <v>18.248387832384399</v>
      </c>
      <c r="AN61" s="26">
        <v>17.026569996744101</v>
      </c>
      <c r="AO61" s="4"/>
    </row>
    <row r="62" spans="1:41" x14ac:dyDescent="0.2">
      <c r="A62" s="123"/>
      <c r="B62" s="15">
        <v>30.23</v>
      </c>
      <c r="C62" s="38">
        <f>AVERAGE(F62:L62)</f>
        <v>248.04954528808562</v>
      </c>
      <c r="D62" s="38">
        <f>STDEV(F62:L62)</f>
        <v>102.05159911316953</v>
      </c>
      <c r="E62" s="58">
        <f>COUNT(F62:L62)</f>
        <v>6</v>
      </c>
      <c r="F62" s="38">
        <v>426.87359619140602</v>
      </c>
      <c r="G62" s="38">
        <v>301.89501953125</v>
      </c>
      <c r="H62" s="38">
        <v>165.86357116699199</v>
      </c>
      <c r="I62" s="38">
        <v>233.19306945800699</v>
      </c>
      <c r="J62" s="38">
        <v>202.84869384765599</v>
      </c>
      <c r="K62" s="38">
        <v>157.62332153320301</v>
      </c>
      <c r="L62" s="39"/>
      <c r="M62" s="18"/>
      <c r="N62" s="47"/>
      <c r="O62" s="123"/>
      <c r="P62" s="15">
        <v>30.23</v>
      </c>
      <c r="Q62" s="2">
        <f>AVERAGE(T62:Z62)</f>
        <v>5.125</v>
      </c>
      <c r="R62" s="2">
        <f t="shared" si="38"/>
        <v>0.68172575131059698</v>
      </c>
      <c r="S62" s="2">
        <f t="shared" si="39"/>
        <v>6</v>
      </c>
      <c r="T62" s="23">
        <v>3.8</v>
      </c>
      <c r="U62" s="23">
        <v>5.45</v>
      </c>
      <c r="V62" s="23">
        <v>5.35</v>
      </c>
      <c r="W62" s="23">
        <v>5.4</v>
      </c>
      <c r="X62" s="23">
        <v>5.7</v>
      </c>
      <c r="Y62" s="23">
        <v>5.05</v>
      </c>
      <c r="Z62" s="24"/>
      <c r="AA62" s="18"/>
      <c r="AB62" s="47"/>
      <c r="AC62" s="126"/>
      <c r="AD62" s="67">
        <v>30.23</v>
      </c>
      <c r="AE62" s="23">
        <f t="shared" si="35"/>
        <v>17.918644906756398</v>
      </c>
      <c r="AF62" s="23">
        <f t="shared" si="36"/>
        <v>1.0056218467216502</v>
      </c>
      <c r="AG62" s="23">
        <f t="shared" si="37"/>
        <v>6</v>
      </c>
      <c r="AH62" s="23">
        <v>18.304615301830701</v>
      </c>
      <c r="AI62" s="23">
        <v>18.2635610507817</v>
      </c>
      <c r="AJ62" s="23">
        <v>16.572222909641599</v>
      </c>
      <c r="AK62" s="23">
        <v>16.929451571914601</v>
      </c>
      <c r="AL62" s="23">
        <v>18.125398984514199</v>
      </c>
      <c r="AM62" s="23">
        <v>19.316619621855601</v>
      </c>
      <c r="AN62" s="24"/>
      <c r="AO62" s="18"/>
    </row>
  </sheetData>
  <mergeCells count="52">
    <mergeCell ref="BE3:BP3"/>
    <mergeCell ref="BE4:BE5"/>
    <mergeCell ref="BI4:BP4"/>
    <mergeCell ref="BF5:BH5"/>
    <mergeCell ref="B54:B55"/>
    <mergeCell ref="C55:E55"/>
    <mergeCell ref="F54:L54"/>
    <mergeCell ref="B53:L53"/>
    <mergeCell ref="B31:L31"/>
    <mergeCell ref="B32:B33"/>
    <mergeCell ref="F32:L32"/>
    <mergeCell ref="C33:E33"/>
    <mergeCell ref="B43:B44"/>
    <mergeCell ref="C44:E44"/>
    <mergeCell ref="B42:H42"/>
    <mergeCell ref="F43:H43"/>
    <mergeCell ref="B21:B22"/>
    <mergeCell ref="C22:E22"/>
    <mergeCell ref="F21:M21"/>
    <mergeCell ref="B20:M20"/>
    <mergeCell ref="B1:M1"/>
    <mergeCell ref="B10:B11"/>
    <mergeCell ref="F10:H10"/>
    <mergeCell ref="B9:H9"/>
    <mergeCell ref="C11:E11"/>
    <mergeCell ref="F4:L4"/>
    <mergeCell ref="B3:L3"/>
    <mergeCell ref="C4:C5"/>
    <mergeCell ref="D4:D5"/>
    <mergeCell ref="E4:E5"/>
    <mergeCell ref="B4:B5"/>
    <mergeCell ref="AD1:AO1"/>
    <mergeCell ref="AD9:AJ9"/>
    <mergeCell ref="AD10:AD11"/>
    <mergeCell ref="AH10:AJ10"/>
    <mergeCell ref="AE11:AG11"/>
    <mergeCell ref="A1:A62"/>
    <mergeCell ref="O1:O62"/>
    <mergeCell ref="AC1:AC62"/>
    <mergeCell ref="P53:Z53"/>
    <mergeCell ref="P20:AA20"/>
    <mergeCell ref="P31:Z31"/>
    <mergeCell ref="P42:V42"/>
    <mergeCell ref="Q44:S44"/>
    <mergeCell ref="Q55:S55"/>
    <mergeCell ref="Q33:S33"/>
    <mergeCell ref="Q22:S22"/>
    <mergeCell ref="P1:AA1"/>
    <mergeCell ref="P9:V9"/>
    <mergeCell ref="P10:P11"/>
    <mergeCell ref="T10:V10"/>
    <mergeCell ref="Q11:S11"/>
  </mergeCells>
  <conditionalFormatting sqref="F6:I6">
    <cfRule type="cellIs" dxfId="3" priority="7" operator="lessThan">
      <formula>-20</formula>
    </cfRule>
    <cfRule type="cellIs" dxfId="2" priority="8" operator="greaterThan">
      <formula>20</formula>
    </cfRule>
  </conditionalFormatting>
  <conditionalFormatting sqref="I7:L7">
    <cfRule type="cellIs" dxfId="1" priority="5" operator="lessThan">
      <formula>-20</formula>
    </cfRule>
    <cfRule type="cellIs" dxfId="0" priority="6" operator="greaterThan">
      <formula>20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 4B-G</vt:lpstr>
      <vt:lpstr>Fig 4 Suplemental A-D</vt:lpstr>
      <vt:lpstr>Fig 4 Supplemental F-H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Adna Dumitrescu</dc:creator>
  <cp:lastModifiedBy>Adna Dumitrescu</cp:lastModifiedBy>
  <dcterms:created xsi:type="dcterms:W3CDTF">2019-12-06T15:23:32Z</dcterms:created>
  <dcterms:modified xsi:type="dcterms:W3CDTF">2020-03-10T14:36:04Z</dcterms:modified>
</cp:coreProperties>
</file>