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40880" windowHeight="21180" activeTab="5"/>
  </bookViews>
  <sheets>
    <sheet name="Developmental Biology" sheetId="1" r:id="rId1"/>
    <sheet name="Development" sheetId="2" r:id="rId2"/>
    <sheet name="Developmental Cell" sheetId="3" r:id="rId3"/>
    <sheet name="JCB" sheetId="4" r:id="rId4"/>
    <sheet name="JN" sheetId="7" r:id="rId5"/>
    <sheet name="Nature Immunology" sheetId="9" r:id="rId6"/>
    <sheet name="Biophysical J" sheetId="10" r:id="rId7"/>
    <sheet name="JI" sheetId="8" r:id="rId8"/>
    <sheet name="Summary" sheetId="11" r:id="rId9"/>
    <sheet name="Abbreviations" sheetId="12" r:id="rId10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1" l="1"/>
  <c r="U19" i="11"/>
  <c r="T19" i="11"/>
  <c r="S19" i="11"/>
  <c r="R19" i="11"/>
  <c r="Q19" i="11"/>
  <c r="P19" i="11"/>
  <c r="O15" i="11"/>
  <c r="O17" i="11"/>
  <c r="U17" i="11"/>
  <c r="N17" i="11"/>
  <c r="M17" i="11"/>
  <c r="L17" i="11"/>
  <c r="K17" i="11"/>
  <c r="F15" i="11"/>
  <c r="D15" i="11"/>
  <c r="C15" i="11"/>
  <c r="C17" i="11"/>
  <c r="J17" i="11"/>
  <c r="I17" i="11"/>
  <c r="G17" i="11"/>
  <c r="F17" i="11"/>
  <c r="H17" i="11"/>
  <c r="D17" i="11"/>
  <c r="E17" i="11"/>
  <c r="B15" i="11"/>
  <c r="B17" i="11"/>
  <c r="U15" i="11"/>
  <c r="T15" i="11"/>
  <c r="S15" i="11"/>
  <c r="R15" i="11"/>
  <c r="Q15" i="11"/>
  <c r="P15" i="11"/>
  <c r="U14" i="11"/>
  <c r="U12" i="11"/>
  <c r="U10" i="11"/>
  <c r="U8" i="11"/>
  <c r="U6" i="11"/>
  <c r="U5" i="11"/>
  <c r="U4" i="11"/>
  <c r="U3" i="11"/>
  <c r="U2" i="11"/>
  <c r="T5" i="11"/>
  <c r="S5" i="11"/>
  <c r="R5" i="11"/>
  <c r="Q5" i="11"/>
  <c r="P5" i="11"/>
  <c r="O5" i="11"/>
  <c r="M19" i="11"/>
  <c r="L19" i="11"/>
  <c r="N19" i="11"/>
  <c r="J19" i="11"/>
  <c r="I19" i="11"/>
  <c r="K19" i="11"/>
  <c r="G19" i="11"/>
  <c r="F19" i="11"/>
  <c r="H19" i="11"/>
  <c r="D19" i="11"/>
  <c r="C19" i="11"/>
  <c r="E19" i="11"/>
  <c r="B19" i="11"/>
  <c r="M5" i="11"/>
  <c r="M15" i="11"/>
  <c r="L5" i="11"/>
  <c r="L15" i="11"/>
  <c r="J5" i="11"/>
  <c r="J9" i="11"/>
  <c r="J10" i="11"/>
  <c r="J11" i="11"/>
  <c r="J12" i="11"/>
  <c r="J13" i="11"/>
  <c r="J14" i="11"/>
  <c r="J15" i="11"/>
  <c r="I5" i="11"/>
  <c r="I9" i="11"/>
  <c r="I10" i="11"/>
  <c r="I11" i="11"/>
  <c r="I12" i="11"/>
  <c r="I13" i="11"/>
  <c r="I14" i="11"/>
  <c r="I15" i="11"/>
  <c r="G5" i="11"/>
  <c r="G15" i="11"/>
  <c r="F5" i="11"/>
  <c r="D5" i="11"/>
  <c r="C5" i="11"/>
  <c r="B5" i="11"/>
  <c r="N14" i="11"/>
  <c r="K14" i="11"/>
  <c r="H14" i="11"/>
  <c r="E14" i="11"/>
  <c r="N13" i="11"/>
  <c r="K13" i="11"/>
  <c r="H13" i="11"/>
  <c r="E13" i="11"/>
  <c r="N12" i="11"/>
  <c r="K12" i="11"/>
  <c r="H12" i="11"/>
  <c r="E12" i="11"/>
  <c r="N11" i="11"/>
  <c r="K11" i="11"/>
  <c r="H11" i="11"/>
  <c r="E11" i="11"/>
  <c r="N10" i="11"/>
  <c r="K10" i="11"/>
  <c r="H10" i="11"/>
  <c r="E10" i="11"/>
  <c r="N9" i="11"/>
  <c r="K9" i="11"/>
  <c r="H9" i="11"/>
  <c r="E9" i="11"/>
  <c r="N8" i="11"/>
  <c r="K8" i="11"/>
  <c r="E8" i="11"/>
  <c r="N7" i="11"/>
  <c r="K7" i="11"/>
  <c r="E7" i="11"/>
  <c r="N6" i="11"/>
  <c r="K6" i="11"/>
  <c r="H6" i="11"/>
  <c r="E6" i="11"/>
  <c r="N5" i="11"/>
  <c r="K5" i="11"/>
  <c r="H5" i="11"/>
  <c r="E5" i="11"/>
  <c r="N4" i="11"/>
  <c r="K4" i="11"/>
  <c r="H4" i="11"/>
  <c r="E4" i="11"/>
  <c r="N3" i="11"/>
  <c r="K3" i="11"/>
  <c r="H3" i="11"/>
  <c r="E3" i="11"/>
  <c r="N2" i="11"/>
  <c r="K2" i="11"/>
  <c r="H2" i="11"/>
  <c r="E2" i="11"/>
  <c r="J23" i="9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M34" i="8"/>
  <c r="L34" i="8"/>
  <c r="I34" i="8"/>
  <c r="H34" i="8"/>
  <c r="G34" i="8"/>
  <c r="F34" i="8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4" i="9"/>
  <c r="J25" i="9"/>
  <c r="J26" i="9"/>
  <c r="J27" i="9"/>
  <c r="J28" i="9"/>
  <c r="J29" i="9"/>
  <c r="J30" i="9"/>
  <c r="J31" i="9"/>
  <c r="J32" i="9"/>
  <c r="J33" i="9"/>
  <c r="J34" i="9"/>
  <c r="J35" i="9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M34" i="10"/>
  <c r="L34" i="10"/>
  <c r="I34" i="10"/>
  <c r="H34" i="10"/>
  <c r="G34" i="10"/>
  <c r="F34" i="10"/>
  <c r="M34" i="7"/>
  <c r="L34" i="7"/>
  <c r="G34" i="7"/>
  <c r="F34" i="7"/>
  <c r="M35" i="9"/>
  <c r="L35" i="9"/>
  <c r="I35" i="9"/>
  <c r="H35" i="9"/>
  <c r="G35" i="9"/>
  <c r="F35" i="9"/>
  <c r="G30" i="2"/>
  <c r="G33" i="2"/>
  <c r="F30" i="2"/>
  <c r="U33" i="2"/>
  <c r="T33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7" i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9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9" i="3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4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4" i="4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3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3" i="2"/>
  <c r="M34" i="4"/>
  <c r="L34" i="4"/>
  <c r="I34" i="4"/>
  <c r="H34" i="4"/>
  <c r="G34" i="4"/>
  <c r="F34" i="4"/>
  <c r="M33" i="2"/>
  <c r="L33" i="2"/>
  <c r="I33" i="2"/>
  <c r="H33" i="2"/>
  <c r="F33" i="2"/>
  <c r="M37" i="1"/>
  <c r="L37" i="1"/>
  <c r="I37" i="1"/>
  <c r="H37" i="1"/>
  <c r="G37" i="1"/>
  <c r="F37" i="1"/>
  <c r="M39" i="3"/>
  <c r="L39" i="3"/>
  <c r="I39" i="3"/>
  <c r="H39" i="3"/>
  <c r="G39" i="3"/>
  <c r="F39" i="3"/>
</calcChain>
</file>

<file path=xl/sharedStrings.xml><?xml version="1.0" encoding="utf-8"?>
<sst xmlns="http://schemas.openxmlformats.org/spreadsheetml/2006/main" count="2261" uniqueCount="1021">
  <si>
    <t>DOI</t>
  </si>
  <si>
    <t>Title</t>
  </si>
  <si>
    <t>Pub Date</t>
  </si>
  <si>
    <t>Figures</t>
  </si>
  <si>
    <t>Supp Figs</t>
  </si>
  <si>
    <t>A Sprouty4 reporter to monitor FGFERK signaling activity in ESCs and mice</t>
  </si>
  <si>
    <t xml:space="preserve">Augmentation of a wound response element accompanies the origin of a Hox-regulated Drosophila abdominal pigmentation trait </t>
  </si>
  <si>
    <t>CDK-11-Cyclin L is required for gametogenesis and fertility in C. elegans</t>
  </si>
  <si>
    <t>Characterization of C-C motif chemokine ligand 4 in the porcineendometrium during the presence of the maternal–fetal interface</t>
  </si>
  <si>
    <t>Constitutive activation of hedgehog signaling adversely affects epithelial cell fate during palatal fusion</t>
  </si>
  <si>
    <t>Differential impacts of FtsZ proteins on plastid division in the shoot apex of Arabidopsis</t>
  </si>
  <si>
    <t>Gliogenesis in lampreys shares gene regulatory interactions witholigodendrocyte development in jawed vertebrates</t>
  </si>
  <si>
    <t>Hedgehog signaling from the Posterior Signaling Center maintainsU-shaped expression and a prohemocyte population in Drosophila</t>
  </si>
  <si>
    <t>The transcription factor Tfap2eAP-2ε plays a pivotal role in maintaining the identity of basal vomeronasal sensory neurons</t>
  </si>
  <si>
    <t>ANGUSTIFOLIA contributes to the regulation of three-dimensional morphogenesis in the liverwort Marchantia polymorpha</t>
  </si>
  <si>
    <t>Disrupting Hedgehog Cardin–Weintraub sequence and positioning changes cellular differentiation and compartmentalization in vivo</t>
  </si>
  <si>
    <t>Enpp1 inhibits ectopic joint calcification and maintains articular chondrocytes by repressing hedgehog signaling</t>
  </si>
  <si>
    <t>Planar cell polarity the prickle gene acts independently on both</t>
  </si>
  <si>
    <t>RARγ is required for mesodermal gene expression prior to gastrulation in Xenopus</t>
  </si>
  <si>
    <t>ROCK-nmMyoII, Notch and Neurog3 gene-dosage link epithelial morphogenesis with cell fate in the pancreatic endocrine-progenitor niche</t>
  </si>
  <si>
    <t>Role of SmcHD1 in establishment of epigenetic states required</t>
  </si>
  <si>
    <t>RPM-1 and DLK-1 regulate pioneer axon outgrowth by controlling Wnt signaling</t>
  </si>
  <si>
    <t>F</t>
  </si>
  <si>
    <t>P</t>
  </si>
  <si>
    <t>Developmental Biology 441(1)</t>
  </si>
  <si>
    <t>Developmental Biology 440(2)</t>
  </si>
  <si>
    <t>The cellular bases of choroid fissure formation and closure</t>
  </si>
  <si>
    <t>Bergmann glial Sonic hedgehog signaling activity is required for proper cerebellar cortical expansion and architecture</t>
  </si>
  <si>
    <t>Regeneration of the germline in the annelid Capitella teleta</t>
  </si>
  <si>
    <t>The Misshapen kinase regulates the size and stability of the germline ring canals in the Drosophila egg chamber</t>
  </si>
  <si>
    <t>Repression of MAP3K1 expression and JNK activity by canonical Wnt signaling</t>
  </si>
  <si>
    <t>Developmental origin and morphogenesis of the diaphragm, an essential mammalian muscle</t>
  </si>
  <si>
    <t>Lin28a regulates neurogliogenesis in mammalian retina through the Igf signaling</t>
  </si>
  <si>
    <t>Developmental Biology 440(1)</t>
  </si>
  <si>
    <t>Glypican 4 and Mmp14 interact in regulating the migration of anterior endodermal cells by limiting extracellularmatrix deposition</t>
  </si>
  <si>
    <t>Author</t>
  </si>
  <si>
    <t>Hu</t>
  </si>
  <si>
    <t>Jardin</t>
  </si>
  <si>
    <t>Neurog3-dependent pancreas dysgenesis causes ectopic</t>
  </si>
  <si>
    <t>Jorgensen</t>
  </si>
  <si>
    <t>BMP- and neuropilin 1-mediated motor axon navigation relies on spastin alternative translation pancreas in Hes1 mutant mice</t>
  </si>
  <si>
    <t>Kawade</t>
  </si>
  <si>
    <t>The cytochrome P450 CYP77A4 is involved in auxin-mediated patterning of the Arabidopsis thaliana embryo</t>
  </si>
  <si>
    <t>Kim</t>
  </si>
  <si>
    <t>Rnf220 cooperates with Zc4h2 to specify spinal progenitor domains</t>
  </si>
  <si>
    <t>Kinold</t>
  </si>
  <si>
    <t>Kurabayasi</t>
  </si>
  <si>
    <t>The LPA-LPA4 axis is required for establishment of bipolar morphology and radial migration of newborn cortical neurons</t>
  </si>
  <si>
    <t>Liu</t>
  </si>
  <si>
    <t>Nodal signaling has dual roles in fate specification and directed migration during germ layer segregation in zebrafish</t>
  </si>
  <si>
    <t>Rasip1 controls lymphatic vessel lumen maintenance by regulating endothelial cell junctions</t>
  </si>
  <si>
    <t>Mohan</t>
  </si>
  <si>
    <t>Embryonic Tbx3+ cardiomyocytes form the mature cardiac conduction system by progressive fate restriction</t>
  </si>
  <si>
    <t>Reuveny</t>
  </si>
  <si>
    <t>Ma2/d promotes myonuclear positioning and association with the sarcoplasmic reticulum</t>
  </si>
  <si>
    <t>Sebo</t>
  </si>
  <si>
    <t>A mesodermal fate map for adipose tissue</t>
  </si>
  <si>
    <t>Garcı́a-León</t>
  </si>
  <si>
    <t>Dynamic regulation of NOTCH1 activation and Notch ligand expression in human thymus development</t>
  </si>
  <si>
    <t>Distinct prophase arrest mechanisms in human male meiosis</t>
  </si>
  <si>
    <t>Jan</t>
  </si>
  <si>
    <t>Integrin α2 marks a niche of trophoblast progenitor cells in first trimester human placenta</t>
  </si>
  <si>
    <t>Lee</t>
  </si>
  <si>
    <t>Menon</t>
  </si>
  <si>
    <t>Single-cell analysis of progenitor cell dynamics and lineage specification in the human fetal kidney</t>
  </si>
  <si>
    <t>Nakajima</t>
  </si>
  <si>
    <t>Modeling human somite development and fibrodysplasia ossificans progressiva with induced pluripotent stem cells</t>
  </si>
  <si>
    <t>Ogura</t>
  </si>
  <si>
    <t>Three-dimensional induction of dorsal, intermediate and ventral spinal cord tissues from human pluripotent stem cells</t>
  </si>
  <si>
    <t>Ramond</t>
  </si>
  <si>
    <t>Understanding human fetal pancreas development using subpopulation sorting, RNA sequencing and single-cell profiling</t>
  </si>
  <si>
    <t>Verrier</t>
  </si>
  <si>
    <t>Neural differentiation, selection and transcriptomic profiling of human neuromesodermal progenitor-like cells in vitro</t>
  </si>
  <si>
    <t>Developmental Cell 46 (6)</t>
  </si>
  <si>
    <t>Alpar</t>
  </si>
  <si>
    <t>Spatially Restricted Regulation of Spatzle/Toll Signaling during Cell Competition</t>
  </si>
  <si>
    <t>Brankatschk</t>
  </si>
  <si>
    <t>A Temperature-Dependent Switch in Feeding Preference Improves Drosophila Development and Survival in the Cold</t>
  </si>
  <si>
    <t>Chee</t>
  </si>
  <si>
    <t>Intrinsic Xenobiotic Resistance of the Intestinal Stem Cell Niche</t>
  </si>
  <si>
    <t>Leikina</t>
  </si>
  <si>
    <t>Myomaker and Myomerger Work Independently to Control Distinct Steps of Membrane Remodeling during Myoblast Fusion</t>
  </si>
  <si>
    <t>Singh</t>
  </si>
  <si>
    <t>Opposing Action of Hedgehog and Insulin Signaling Balances Proliferation and Autophagy to Determine Follicle Stem Cell Lifespan</t>
  </si>
  <si>
    <t>Wang</t>
  </si>
  <si>
    <t>Sequestration of a Transposon-Derived siRNA by a Target Mimic Imprinted Gene Induces Postzygotic Reproductive Isolation in Arabidopsis</t>
  </si>
  <si>
    <t>Anosmin1 Shuttles Fgf to Facilitate Its Diffusion, Increase Its Local Concentration, and Induce Sensory Organs</t>
  </si>
  <si>
    <t>Yin</t>
  </si>
  <si>
    <t>Spatiotemporal Coordination of FGF and Shh Signaling Underlies the Specification of Myoblasts in the Zebrafish Embryo</t>
  </si>
  <si>
    <t>Developmental Cell 46 (5)</t>
  </si>
  <si>
    <t>Galati</t>
  </si>
  <si>
    <t>Trisomy 21 Represses Cilia Formation and Function</t>
  </si>
  <si>
    <t>FACT Sets a Barrier for Cell Fate Reprogramming in Caenorhabditis elegans and Human Cells</t>
  </si>
  <si>
    <t>Kolundzic</t>
  </si>
  <si>
    <t>Kulkarni</t>
  </si>
  <si>
    <t>WDR5 Stabilizes Actin Architecture to Promote Multiciliated Cell Formation</t>
  </si>
  <si>
    <t>Sivakumar</t>
  </si>
  <si>
    <t>Midgut Laterality Is Driven by Hyaluronan on the Right</t>
  </si>
  <si>
    <t>Tanimura</t>
  </si>
  <si>
    <t>GATA/Heme Multi-omics Reveals a Trace Metal-Dependent Cellular Differentiation Mechanism</t>
  </si>
  <si>
    <t>Tokuhiro</t>
  </si>
  <si>
    <t>Glycan-Independent Gamete Recognition Triggers Egg Zinc Sparks and ZP2 Cleavage to Prevent Polyspermy</t>
  </si>
  <si>
    <t>Wu</t>
  </si>
  <si>
    <t>Il34-Csf1r Pathway Regulates the Migration and Colonization of Microglial Precursors</t>
  </si>
  <si>
    <t>Developmental Cell 46 (4)</t>
  </si>
  <si>
    <t>Calabretta</t>
  </si>
  <si>
    <t>Loss of PRMT5 Promotes PDGFRa Degradation during Oligodendrocyte Differentiation and Myelination</t>
  </si>
  <si>
    <t>Conine</t>
  </si>
  <si>
    <t>Small RNAs Gained during Epididymal Transit of Sperm Are Essential for Embryonic Development in Mice</t>
  </si>
  <si>
    <t>Corcoles-Saez</t>
  </si>
  <si>
    <t>Essential Function of Mec1, the Budding Yeast ATM/ATR Checkpoint-Response Kinase, in Protein Homeostasis</t>
  </si>
  <si>
    <t>A Regulatory Response to Ribosomal Protein Mutations Controls Translation, Growth, and Cell Competition</t>
  </si>
  <si>
    <t>Li</t>
  </si>
  <si>
    <t>PINK1 and PARK2 Suppress Pancreatic Tumorigenesis through Control of Mitochondrial Iron-Mediated Immunometabolism</t>
  </si>
  <si>
    <t>Makihara</t>
  </si>
  <si>
    <t>Polarized Dock Activity Drives Shh-Mediated Axon Guidance</t>
  </si>
  <si>
    <t>Sharma</t>
  </si>
  <si>
    <t>Small RNAs Are Trafficked from the Epididymis to Developing Mammalian Sperm</t>
  </si>
  <si>
    <t>Zhang</t>
  </si>
  <si>
    <t>Melanocortin Receptor 4 Signaling Regulates Vertebrate Limb Regeneration</t>
  </si>
  <si>
    <t>Developmental Cell 46 (3)</t>
  </si>
  <si>
    <t>Lin</t>
  </si>
  <si>
    <t>The hpRNA/RNAi Pathway Is Essential to Resolve Intragenomic Conflict in the Drosophila Male Germline</t>
  </si>
  <si>
    <t>Pathak</t>
  </si>
  <si>
    <t>Retrograde Degenerative Signaling Mediated by the p75 Neurotrophin Receptor Requires p150Glued Deacetylation by Axonal HDAC1</t>
  </si>
  <si>
    <t>Rasmussen</t>
  </si>
  <si>
    <t>Fish Scales Dictate the Pattern of Adult Skin Innervation and Vascularization</t>
  </si>
  <si>
    <t>Roovers</t>
  </si>
  <si>
    <t>Tdrd6a Regulates the Aggregation of Buc into Functional Subcellular Compartments that Drive Germ Cell Specification</t>
  </si>
  <si>
    <t>Sugioka</t>
  </si>
  <si>
    <t>Combinatorial Contact Cues Specify Cell Division Orientation by Directing Cortical Myosin Flows</t>
  </si>
  <si>
    <t>Sznurkowska</t>
  </si>
  <si>
    <t>Defining Lineage Potential and Fate Behavior of Precursors during Pancreas Development</t>
  </si>
  <si>
    <t>Tam</t>
  </si>
  <si>
    <t>The UPR Activator ATF6 Responds to Proteotoxic and Lipotoxic Stress by Distinct Mechanisms</t>
  </si>
  <si>
    <t>Wong</t>
  </si>
  <si>
    <t>Programmed DNA Breaks Activate the Germline Genome in Caenorhabditis elegans</t>
  </si>
  <si>
    <t>Xu</t>
  </si>
  <si>
    <t>IF/F=71.6%</t>
  </si>
  <si>
    <t>SIF/SF=65.2%</t>
  </si>
  <si>
    <t>TIF/TF=68.6%</t>
  </si>
  <si>
    <t>n=32 papers</t>
  </si>
  <si>
    <t>Insulin signaling acts in adult adipocytes via GSK-3β and independently of</t>
  </si>
  <si>
    <t>Armstrong</t>
  </si>
  <si>
    <t>Artap</t>
  </si>
  <si>
    <t>Endocardial Hippo signaling regulates myocardial growth and cardiogenesis</t>
  </si>
  <si>
    <t>Davies</t>
  </si>
  <si>
    <t>ETS transcription factor Etsrp / Etv2 is required for lymphangiogenesis and directly regulates vegfr3 / flt4 expression</t>
  </si>
  <si>
    <t>Johnson</t>
  </si>
  <si>
    <t>Drosophila nucleostemin 3 is required to maintain larval neuroblast proliferation</t>
  </si>
  <si>
    <t>Ramalingam</t>
  </si>
  <si>
    <t>Disparate levels of beta-catenin activity determine nephron progenitor cell fate</t>
  </si>
  <si>
    <t>Developmental Biology 439(2)</t>
  </si>
  <si>
    <t>Monteiro</t>
  </si>
  <si>
    <t>Transcriptomics of dorso-ventral axis determination in Xenopus tropicalis</t>
  </si>
  <si>
    <t>Newman</t>
  </si>
  <si>
    <t>Foxd1 is required for terminal differentiation of anterior hypothalamic neuronal subtypes</t>
  </si>
  <si>
    <t>Srivillibhuthur</t>
  </si>
  <si>
    <t>TFAM is required for maturation of the fetal and adult intestinal epithelium</t>
  </si>
  <si>
    <t>Womble</t>
  </si>
  <si>
    <t>The left-right asymmetry of liver lobation is generated by Pitx2c-mediated asymmetries in the hepatic diverticulum</t>
  </si>
  <si>
    <t>Developmental Biology 439(1)</t>
  </si>
  <si>
    <t>Sriskanthadevan-Pirahas</t>
  </si>
  <si>
    <t>The EGF/Ras pathway controls growth in Drosophila via ribosomal RNA synthesis</t>
  </si>
  <si>
    <t>Vermillion</t>
  </si>
  <si>
    <t>Spatial patterns of gene expression are unveiled in the chick primitive streak by ordering single-cell transcriptomes</t>
  </si>
  <si>
    <t>Ward</t>
  </si>
  <si>
    <t xml:space="preserve">The role of the notochord in amniote vertebral column segmentation (claudio Stern) </t>
  </si>
  <si>
    <t>Self-restrained regulation of stem cell niche activity by niche components in the Drosophila testis</t>
  </si>
  <si>
    <t>IF/F=79.6%</t>
  </si>
  <si>
    <t>SIF/SF=77.0%</t>
  </si>
  <si>
    <t>TIF/TF=78.7%</t>
  </si>
  <si>
    <t>n=30 papers</t>
  </si>
  <si>
    <t>TIF/TF=74.9%</t>
  </si>
  <si>
    <t>IF/F=80.6%</t>
  </si>
  <si>
    <t>SIF/SF=69.7%</t>
  </si>
  <si>
    <t>n= 28 papers</t>
  </si>
  <si>
    <t>Total Figures</t>
  </si>
  <si>
    <t>Cheng</t>
  </si>
  <si>
    <t>Characterization of LAMP1-labeled nondegradative lysosomal and endocytic compartments in neurons</t>
  </si>
  <si>
    <t>Dandoulaki</t>
  </si>
  <si>
    <t>Src activation by Chk1 promotes actin patch formation and prevents chromatin bridge breakage in cytokinesis</t>
  </si>
  <si>
    <t>Donnelly</t>
  </si>
  <si>
    <t>Non-canonical Ret signaling augments p75-mediated cell death in developing sympathetic neurons</t>
  </si>
  <si>
    <t>Drummond</t>
  </si>
  <si>
    <t>Actin polymerization controls cilia-mediated signaling</t>
  </si>
  <si>
    <t>Frank</t>
  </si>
  <si>
    <t>p190 RhoGAP promotes contact inhibition in epithelial cells by repressing YAP activity</t>
  </si>
  <si>
    <t>Hofbauer</t>
  </si>
  <si>
    <t>The molecular recognition of phosphatidic acid by an amphipathic helix in Opi1</t>
  </si>
  <si>
    <t>Jones</t>
  </si>
  <si>
    <t>Cell adhesion is regulated by CDK1 during the cell cycle</t>
  </si>
  <si>
    <t>Jores</t>
  </si>
  <si>
    <t>Cytosolic Hsp70 and Hsp40 chaperones enable the biogenesis of mitochondrial β-barrel proteins</t>
  </si>
  <si>
    <t>Kam</t>
  </si>
  <si>
    <t>Desmoplakin maintains gap junctions by inhibiting Ras/MAPK and lysosomal degradation of connexin-43</t>
  </si>
  <si>
    <t>Srpan</t>
  </si>
  <si>
    <t>Shedding of CD16 disassembles the NK cell immune synapse and boosts serial engagement of target cells</t>
  </si>
  <si>
    <t>Yap</t>
  </si>
  <si>
    <t>Degradation of dendritic cargos requires Rab7-dependent transport to somatic lysosomes</t>
  </si>
  <si>
    <t>Zobel</t>
  </si>
  <si>
    <t>A NUMB–EFA6B–ARF6 recycling route controls apically restricted cell protrusions and mesenchymal motility</t>
  </si>
  <si>
    <t>Zulkipli</t>
  </si>
  <si>
    <t>Spindle rotation in human cells is reliant on a MARK2-mediated equatorial spindle-centering mechanism</t>
  </si>
  <si>
    <t>J. Cell Biology 219 (8)</t>
  </si>
  <si>
    <t>J. Cell Biology 219 (9)</t>
  </si>
  <si>
    <t>Burdyniuk</t>
  </si>
  <si>
    <t>F-Actin nucleated on chromosomes coordinates their capture by microtubules in oocyte meiosis</t>
  </si>
  <si>
    <t>Dharmat</t>
  </si>
  <si>
    <t>SPA TA7 maintains a novel photoreceptor-specific zone in the distal connecting cilium</t>
  </si>
  <si>
    <t>Funabashi</t>
  </si>
  <si>
    <t>Interaction of heterotrimeric kinesin-II with IFT-B–connecting tetramer is crucial for ciliogenesis</t>
  </si>
  <si>
    <t>Gómez‑Sánchez</t>
  </si>
  <si>
    <t>Atg9 establishes Atg2-dependent contact sites between the endoplasmic reticulum and phagophores</t>
  </si>
  <si>
    <t>Hilfenhaus</t>
  </si>
  <si>
    <t>Vav3-induced cytoskeletal dynamics contribute to heterotypic properties of endothelial barriers</t>
  </si>
  <si>
    <t>Hung</t>
  </si>
  <si>
    <t>Endosomal TLR3, TLR7, and TLR8 control neuronal morphology through different transcriptional programs</t>
  </si>
  <si>
    <t>Kriebel</t>
  </si>
  <si>
    <t>Extracellular vesicles direct migration by synthesizing and releasing chemotactic signals</t>
  </si>
  <si>
    <t>Actin filaments partition primary cilia membranes into distinct fluid corrals</t>
  </si>
  <si>
    <t>McIntosh</t>
  </si>
  <si>
    <t>Microtubules grow by the addition of bent guanosine triphosphate tubulin to the tips of curved protofilaments</t>
  </si>
  <si>
    <t>Meng</t>
  </si>
  <si>
    <t>GAT OR1-dependent recruitment of FLCN–FNIP to lysosomes coordinates Rag GTPase heterodimer nucleotide status in response to amino acids</t>
  </si>
  <si>
    <t>Messenger</t>
  </si>
  <si>
    <t>A Ca2+-stimulated exosome release pathway in cancer cells is regulated by Munc13-4</t>
  </si>
  <si>
    <t>Mostofa</t>
  </si>
  <si>
    <t>CLIP and cohibin separate rDNA from nucleolar proteins destined for degradation by nucleophagy</t>
  </si>
  <si>
    <t>Pfanzelter</t>
  </si>
  <si>
    <t>Septins suppress the release of vaccinia virus from infected cells</t>
  </si>
  <si>
    <t>Ripoll</t>
  </si>
  <si>
    <t>Myosin VI and branched actin filaments mediate membrane constriction and fission of melanosomal tubule carriers</t>
  </si>
  <si>
    <t>Sampayo</t>
  </si>
  <si>
    <t>Fibronectin rescues estrogen receptor α from lysosomal degradation in breast cancer cells</t>
  </si>
  <si>
    <t>Sikirzhytski</t>
  </si>
  <si>
    <t>Microtubules assemble near most kinetochores during early prometaphase in human cells</t>
  </si>
  <si>
    <t>Integrin α4β7 switches its ligand specificity via distinct conformer-specific activation</t>
  </si>
  <si>
    <t>IF/F=76.5%</t>
  </si>
  <si>
    <t>SIF/SF=64%</t>
  </si>
  <si>
    <t>TIF/TF=72.2%</t>
  </si>
  <si>
    <t>NA</t>
  </si>
  <si>
    <t>Global score</t>
  </si>
  <si>
    <t>Yuan</t>
  </si>
  <si>
    <t>Swid</t>
  </si>
  <si>
    <t>Morgani</t>
  </si>
  <si>
    <t>Lim</t>
  </si>
  <si>
    <t>Grover</t>
  </si>
  <si>
    <t>Baldeosingh</t>
  </si>
  <si>
    <t>Ahmed-de-Prado</t>
  </si>
  <si>
    <t>JNK and JAK/STAT signalling are required for inducing loss of cell fate specification during imaginal wing discs regeneration in Drosophila melanogaster</t>
  </si>
  <si>
    <t>Bankaitis</t>
  </si>
  <si>
    <t>Casal</t>
  </si>
  <si>
    <t>Janesick</t>
  </si>
  <si>
    <t>Jin</t>
  </si>
  <si>
    <t>Kastl</t>
  </si>
  <si>
    <t>Park</t>
  </si>
  <si>
    <t>Sakakibara</t>
  </si>
  <si>
    <t>Furuya</t>
  </si>
  <si>
    <t>Total Figs</t>
  </si>
  <si>
    <t>Total I Figs</t>
  </si>
  <si>
    <t>Panels</t>
  </si>
  <si>
    <t>Itthipuripat</t>
  </si>
  <si>
    <t>Having More Choices Changes How Human Observer Weight Stable Sensory Evidence</t>
  </si>
  <si>
    <t>DOI:10.1523/JNEUROSCI.0440-18.2018</t>
  </si>
  <si>
    <t>Amlien</t>
  </si>
  <si>
    <t>The Lifespan Trajectory of the Encoding-Retrieval Flip: A Multimodal Examination of Medial Parietal Cortex Contributions to Episodic Memory</t>
  </si>
  <si>
    <t>DOI:10.1523/JNEUROSCI.1702-17.2018</t>
  </si>
  <si>
    <t>Imaging figures</t>
  </si>
  <si>
    <t>Supp Imaging Figs</t>
  </si>
  <si>
    <t>Auksztulewics</t>
  </si>
  <si>
    <t>Not All Predictions Are Equal: “What” and “When” Predictions Modulate Activity in Auditory Cortex through Different Mechanisms</t>
  </si>
  <si>
    <t>DOI:10.1523/JNEUROSCI.0369-18.2018</t>
  </si>
  <si>
    <t>Benichoux</t>
  </si>
  <si>
    <t>Across Species “Natural Ablation” Reveals the Brainstem Source of a Noninvasive Biomarker of Binaural Hearing</t>
  </si>
  <si>
    <t>DOI:10.1523/JNEUROSCI.1211-18.2018</t>
  </si>
  <si>
    <t>Rhythm and Synchrony in a Cortical Network Model</t>
  </si>
  <si>
    <t>Chariker</t>
  </si>
  <si>
    <t>Cholecystokinin Switches the Plasticity of GABA Synapses in the Dorsomedial Hypothalamus via Astrocytic ATP Release</t>
  </si>
  <si>
    <t>Crosby</t>
  </si>
  <si>
    <t>DOI:10.1523/JNEUROSCI.0569-18.2018</t>
  </si>
  <si>
    <t>Eye-Movement Intervention Enhances Extinction via Amygdala Deactivation</t>
  </si>
  <si>
    <t>de Voogd</t>
  </si>
  <si>
    <t>DOI:10.1523/JNEUROSCI.0703-18.2018</t>
  </si>
  <si>
    <t>Retrospective Cues Mitigate Information Loss in Human Cortex during Working Memory Storage</t>
  </si>
  <si>
    <t>Ester</t>
  </si>
  <si>
    <t>DOI:10.1523/JNEUROSCI.1566-18.2018</t>
  </si>
  <si>
    <t>Postnatal Restriction of Activity-Induced Ca2+ Responses to Schwann Cells at the Neuromuscular Junction Are Caused by the Proximo-Distal Loss of Axonal Synaptic Vesicles during Developm</t>
  </si>
  <si>
    <t xml:space="preserve">Heredia </t>
  </si>
  <si>
    <t>DOI:10.1523/JNEUROSCI.0956-18.2018</t>
  </si>
  <si>
    <t>Distinct Co-Modulation Rules of Synapses and Voltage-Gated Currents Coordinate Interactions of Multiple Neuromodulators</t>
  </si>
  <si>
    <t>DOI:10.1523/JNEUROSCI.1117-18.2018</t>
  </si>
  <si>
    <t>Digital Object Identifier (DOI)</t>
  </si>
  <si>
    <t>Altered Auditory Processing, Filtering, and Reactivity in the Cntnap2 Knock-Out Rat Model for Neurodevelopmental Disorders</t>
  </si>
  <si>
    <t>Scott</t>
  </si>
  <si>
    <t>DOI:10.1523/JNEUROSCI.0759-18.2018</t>
  </si>
  <si>
    <t>A Critical Role for Sorting Nexin 1 in the Trafficking of Metabotropic Glutamate Receptors</t>
  </si>
  <si>
    <t>DOI:10.1523/JNEUROSCI.0454-18.2018</t>
  </si>
  <si>
    <t>Suppressing Interferon-γ Stimulates Microglial Responses and Repair of Microbleeds in the Diabetic Brain</t>
  </si>
  <si>
    <t>Taylor</t>
  </si>
  <si>
    <t>DOI:10.1523/JNEUROSCI.0734-18.2018</t>
  </si>
  <si>
    <t>Active Sound Localization Sharpens Spatial Tuning in Human Primary Auditory Cortex</t>
  </si>
  <si>
    <t>van der Heijden</t>
  </si>
  <si>
    <t>DOI:10.1523/JNEUROSCI.0587-18.2018</t>
  </si>
  <si>
    <t>General Transformations of Object Representations in Human Visual Cortex</t>
  </si>
  <si>
    <t>DOI:10.1523/JNEUROSCI.2800-17.2018</t>
  </si>
  <si>
    <t>Muscle Synergies Obtained from Comprehensive Mapping of the Cortical Forelimb Representation Using Stimulus Triggered Averaging of EMG Activity</t>
  </si>
  <si>
    <t>Amundson Huffmaster</t>
  </si>
  <si>
    <t>DOI:10.1523/JNEUROSCI.2519-17.2018</t>
  </si>
  <si>
    <t>The Role of Cholinergic Midbrain Neurons in Startle and Prepulse Inhibition</t>
  </si>
  <si>
    <t>Azzopardi</t>
  </si>
  <si>
    <t>DOI:10.1523/JNEUROSCI.0984-18.2018</t>
  </si>
  <si>
    <t>Brief, But Not Prolonged, Pauses in the Firing of Midbrain Dopamine Neurons Are Sufficient to Produce a Conditioned Inhibitor</t>
  </si>
  <si>
    <t>Chang</t>
  </si>
  <si>
    <t>DOI:10.1523/JNEUROSCI.0144-18.2018</t>
  </si>
  <si>
    <t>Microglia Play an Active Role in Obesity-Associated Cognitive Decline</t>
  </si>
  <si>
    <t>Cope</t>
  </si>
  <si>
    <t>DOI:10.1523/JNEUROSCI.0789-18.2018</t>
  </si>
  <si>
    <t>Anterolateral Motor Cortex Connects with a Medial Subdivision of Ventromedial Thalamus through Cell Type-Specific Circuits, Forming an Excitatory Thalamo-Cortico-Thalamic Loop</t>
  </si>
  <si>
    <t>Guo</t>
  </si>
  <si>
    <t>DOI:10.1523/JNEUROSCI.1333-18.2018</t>
  </si>
  <si>
    <t>Medial Auditory Thalamus Is Necessary for Expression of Auditory Trace Eyelid Conditioning</t>
  </si>
  <si>
    <t xml:space="preserve">Hoffmann </t>
  </si>
  <si>
    <t>DOI:10.1523/JNEUROSCI.1009-18.2018</t>
  </si>
  <si>
    <t>Differentiating between Models of Perceptual Decision Making Using Pupil Size Inferred Confidence</t>
  </si>
  <si>
    <t>Kawaguchi</t>
  </si>
  <si>
    <t>DOI:10.1523/JNEUROSCI.0735-18.2018</t>
  </si>
  <si>
    <t>Granulocyte Colony Stimulating Factor Enhances Reward Learning through Potentiation of Mesolimbic Dopamine System Function</t>
  </si>
  <si>
    <t>Kutlu</t>
  </si>
  <si>
    <t>DOI:10.1523/JNEUROSCI.1116-18.2018</t>
  </si>
  <si>
    <t>Presynaptic Inhibition of Primary Nociceptive Signals to Dorsal Horn Lamina I Neurons by Dopamine</t>
  </si>
  <si>
    <t>Lu</t>
  </si>
  <si>
    <t>DOI:10.1523/JNEUROSCI.0323-18.2018</t>
  </si>
  <si>
    <t>Experimental Traumatic Brain Injury Identifies Distinct Early and Late Phase Axonal Conduction Deficits of White Matter Pathophysiology, and Reveals Intervening Recovery</t>
  </si>
  <si>
    <t>Marion</t>
  </si>
  <si>
    <t>DOI:10.1523/JNEUROSCI.0819-18.2018</t>
  </si>
  <si>
    <t>Retinal Detachment-Induced Müller Glial Cell Swelling Activates TRPV4 Ion Channels and Triggers Photoreceptor Death at Body Temperature</t>
  </si>
  <si>
    <t>Matsumoto</t>
  </si>
  <si>
    <t>DOI:10.1523/JNEUROSCI.0897-18.2018</t>
  </si>
  <si>
    <t>Regulators of G-Protein Signaling (RGS) Proteins Promote Receptor Coupling to G-Protein-Coupled Inwardly Rectifying Potassium (GIRK) Channels</t>
  </si>
  <si>
    <t>McPherson</t>
  </si>
  <si>
    <t>DOI:10.1523/JNEUROSCI.0516-18.2018</t>
  </si>
  <si>
    <t>Thalamus Controls Development and Expression of Arousal States in Visual Cortex</t>
  </si>
  <si>
    <t>Murata</t>
  </si>
  <si>
    <t>DOI:10.1523/JNEUROSCI.1519-18.2018</t>
  </si>
  <si>
    <t>Modulation of Beta Bursts in the Subthalamic Nucleus Predicts Motor Performance</t>
  </si>
  <si>
    <t>Torrecillos</t>
  </si>
  <si>
    <t>DOI:10.1523/JNEUROSCI.1314-18.2018</t>
  </si>
  <si>
    <t>Zhao</t>
  </si>
  <si>
    <t>Sarcoglycan Alpha Mitigates Neuromuscular Junction Decline in Aged Mice by Stabilizing LRP4</t>
  </si>
  <si>
    <t>DOI:10.1523/JNEUROSCI.0860-18.2018</t>
  </si>
  <si>
    <t>Activation of NF-κB in Synovium versus Cartilage from Patients with Advanced Knee Osteoarthritis = A Potential Contributor to Inflammatory Aspects of Disease Progression</t>
  </si>
  <si>
    <t>Ahmed</t>
  </si>
  <si>
    <t>doi: 10.4049/jimmunol.1800486</t>
  </si>
  <si>
    <t>Activation of Th1 Immunity within the Tumor Microenvironment Is Associated with Clinical Response to Lenalidomide in Chronic Lymphocytic Leukemia</t>
  </si>
  <si>
    <t>Aue</t>
  </si>
  <si>
    <t>doi: 10.4049/jimmunol.1800570</t>
  </si>
  <si>
    <t>The Canonical but Not the Noncanonical Wnt Pathway Inhibits the Development of Allergic Airway Disease</t>
  </si>
  <si>
    <t xml:space="preserve">Beckert </t>
  </si>
  <si>
    <t>doi: 10.4049/jimmunol.1800554</t>
  </si>
  <si>
    <t>IRAK1 Limits TLR3-4- and IFNAR-Driven IL-27 Production through a STAT1-Dependent Mechanism</t>
  </si>
  <si>
    <t>Bruni</t>
  </si>
  <si>
    <t>doi: 10.4049/jimmunol.1701373</t>
  </si>
  <si>
    <t>Epidermal Growth Factor (EGF) Autocrine Activation of Human Platelets Promotes EGF Receptor–Dependent Oral Squamous Cell Carcinoma Invasion, Migration, and Epithelial Mesenchymal Transition</t>
  </si>
  <si>
    <t>Chen</t>
  </si>
  <si>
    <t>doi: 10.4049/jimmunol.1800124</t>
  </si>
  <si>
    <t>Testosterone Decreases House Dust Mite–Induced Type 2 and IL-17A–Mediated Airway Inflammation</t>
  </si>
  <si>
    <t>Fuseini</t>
  </si>
  <si>
    <t>doi: 10.4049/jimmunol.1800293</t>
  </si>
  <si>
    <t>Differential Induction of IFN-α and Modulation of CD112 and CD54 Expression Govern the Magnitude of NK Cell IFN-γ Response to Influenza A Viruses</t>
  </si>
  <si>
    <t>Kronstad</t>
  </si>
  <si>
    <t>doi: 10.4049/jimmunol.1800161</t>
  </si>
  <si>
    <t>Characterization of an NLRP1 Inflammasome from Zebrafish Reveals a Unique Sequential Activation Mechanism Underlying Inflammatory Caspases in Ancient Vertebrates</t>
  </si>
  <si>
    <t xml:space="preserve">Li </t>
  </si>
  <si>
    <t>doi: 10.4049/jimmunol.1800498</t>
  </si>
  <si>
    <t>Crystal Structure of the Labile Complex of IL-24 with the Extracellular Domains of IL-22R1 and IL-20R2</t>
  </si>
  <si>
    <t>Lubkowski</t>
  </si>
  <si>
    <t>doi: 10.4049/jimmunol.1800726</t>
  </si>
  <si>
    <t>Human Lymph Nodes Maintain TCF-1hi Memory T Cells with High Functional Potential and Clonal Diversity throughout Life</t>
  </si>
  <si>
    <t>Miron</t>
  </si>
  <si>
    <t>doi: 10.4049/jimmunol.1800716</t>
  </si>
  <si>
    <t>Cutting Edge: Elevated Leptin during Diet-Induced Obesity Reduces the Efficacy of Tumor Immunotherapy</t>
  </si>
  <si>
    <t>Murphy</t>
  </si>
  <si>
    <t>doi: 10.4049/jimmunol.1701738</t>
  </si>
  <si>
    <t>Nod2 Deficiency Augments Th17 Responses and Exacerbates Autoimmune Arthritis</t>
  </si>
  <si>
    <t>Napier</t>
  </si>
  <si>
    <t>doi: 10.4049/jimmunol.1700507</t>
  </si>
  <si>
    <t>Prime-and-Trap Malaria Vaccination To Generate Protective CD8+ Liver-Resident Memory T Cells</t>
  </si>
  <si>
    <t>Olsen</t>
  </si>
  <si>
    <t>doi: 10.4049/jimmunol.1800740</t>
  </si>
  <si>
    <t>Sialic Acid Ligand Binding of CD22 and Siglec-G Determines Distinct B Cell Functions but Is Dispensable for B Cell Tolerance Induction</t>
  </si>
  <si>
    <t>Ozogor</t>
  </si>
  <si>
    <t>doi: 10.4049/jimmunol.1800296</t>
  </si>
  <si>
    <t>A Hypermorphic Nfkbid Allele Contributes to Impaired Thymic Deletion of Autoreactive Diabetogenic CD8+ T Cells in NOD Mice</t>
  </si>
  <si>
    <t>Presa</t>
  </si>
  <si>
    <t>doi: 10.4049/jimmunol.1800465</t>
  </si>
  <si>
    <t>Ri Jung</t>
  </si>
  <si>
    <t>doi: 10.4049/jimmunol.1800339</t>
  </si>
  <si>
    <t>Collateral Damage: What Effect Does Anti-CD4 and Anti-CD8α Antibody–Mediated Depletion Have on Leukocyte Populations</t>
  </si>
  <si>
    <t>Dysregulated Calcium Homeostasis in Cystic Fibrosis Neutrophils Leads to Deficient Antimicrobial Responses</t>
  </si>
  <si>
    <t>Robledo-Avila</t>
  </si>
  <si>
    <t>doi: 10.4049/jimmunol.1800076</t>
  </si>
  <si>
    <t>Second signals rescue B cells from activationinduced mitochondrial dysfunction and death</t>
  </si>
  <si>
    <t>Akkaya</t>
  </si>
  <si>
    <t>Castro</t>
  </si>
  <si>
    <t>The transcription factor Rfx7 limits metabolism of NK cells and promotes their maintenance and immunity</t>
  </si>
  <si>
    <t>Epithelial damage and tissue γδ T cells promote a unique tumor-protective IgE response</t>
  </si>
  <si>
    <t>Crawford</t>
  </si>
  <si>
    <t>Maintenance of CD4 T cell fitness through regulation of Foxo1</t>
  </si>
  <si>
    <t xml:space="preserve">Newtom </t>
  </si>
  <si>
    <t>doi.org/10.1038/s41590-018-0157-4</t>
  </si>
  <si>
    <t>Note there is also a Nature Research Life Science Reporting Summary, that includes a Flow Cytometry Reporting Summmary with detailed instrument and software setting questions</t>
  </si>
  <si>
    <t>T cell cytolytic capacity is independent of initial stimulation strength</t>
  </si>
  <si>
    <t>Richard</t>
  </si>
  <si>
    <t>doi.org/10.1038/s41590-018-0160-9</t>
  </si>
  <si>
    <t>TCRs are randomly distributed on the plasma membrane of resting antigen-experienced T cells</t>
  </si>
  <si>
    <t>Rossboth</t>
  </si>
  <si>
    <t>Translational repression of pre-formed cytokineencoding mRNA prevents chronic activation of memory T cells</t>
  </si>
  <si>
    <t xml:space="preserve">Salerno </t>
  </si>
  <si>
    <t>doi.org/10.1038/s41590-018-0155-6</t>
  </si>
  <si>
    <t>Control of inducible gene expression links cohesin to hematopoietic progenitor self-renewal and differentiation</t>
  </si>
  <si>
    <t>Cuartero</t>
  </si>
  <si>
    <t>Endogenous glucocorticoids control host resistance to viral infection through the tissue-specific regulation of PD-1 expression on NK cells</t>
  </si>
  <si>
    <t>Cuatrini</t>
  </si>
  <si>
    <t>PLD3 and PLD4 are single-stranded acid exonucleases that regulate endosomal nucleic-acid sensing</t>
  </si>
  <si>
    <t>Gavin</t>
  </si>
  <si>
    <t>doi.org/10.1038/s41590-018-0179-y</t>
  </si>
  <si>
    <t>IgG3 regulates tissue-like memory B cells in HIV-infected individuals</t>
  </si>
  <si>
    <t>Kardava</t>
  </si>
  <si>
    <t>Disruption of an antimycobacterial circuit between dendritic and helper T cells in human SPPL2a deficiency</t>
  </si>
  <si>
    <t>Kong</t>
  </si>
  <si>
    <t>Epigenetic control of innate and adaptive immune memory</t>
  </si>
  <si>
    <t>Lau</t>
  </si>
  <si>
    <t>Human germinal center transcriptional programs are de-synchronized in B cell lymphoma</t>
  </si>
  <si>
    <t>Milpied</t>
  </si>
  <si>
    <t>Hyperactivated PI3Kδ promotes self and commensal reactivity at the expense of optimal humoral immunity</t>
  </si>
  <si>
    <t>Preite</t>
  </si>
  <si>
    <t>doi.org/10.1038/s41590-018-0182-3</t>
  </si>
  <si>
    <t>IL-9 receptor signaling in memory B cells regulates humoral recall responses</t>
  </si>
  <si>
    <t>Takatsuka</t>
  </si>
  <si>
    <t>An immunoregulatory and tissue-residency program modulated by c-MAF in human TH17 cells</t>
  </si>
  <si>
    <t>Aschenbrenner</t>
  </si>
  <si>
    <t>NKILA lncRNA promotes tumor immune evasion by sensitizing T cells to activation-induced cell death</t>
  </si>
  <si>
    <t>Huang</t>
  </si>
  <si>
    <t>NK cell receptor NKG2D sets activation threshold for the NCR1 receptor early in NK cell development</t>
  </si>
  <si>
    <t>Jelencic</t>
  </si>
  <si>
    <t>Infection perturbs Bach2- and Bach1-dependent erythroid lineage ‘choice’ to cause anemia</t>
  </si>
  <si>
    <t>Kato</t>
  </si>
  <si>
    <t>doi.org/10.1038/s41590-018-0202-3</t>
  </si>
  <si>
    <t>Tissue signals imprint ILC2 identity with anticipatory function</t>
  </si>
  <si>
    <t>Ricardo-Gonzalez</t>
  </si>
  <si>
    <t>Combating herpesvirus encephalitis by potentiating a TLR3–mTORC2 axis</t>
  </si>
  <si>
    <t>Sato</t>
  </si>
  <si>
    <t>Sex-hormone-driven innate antibodies protect females and infants against EPEC infection</t>
  </si>
  <si>
    <t>Zeng</t>
  </si>
  <si>
    <t>doi.org/10.1038/s41590-018-0211-2</t>
  </si>
  <si>
    <t>Arginine methylation controls the strength of γc-family cytokine signaling in T cell maintenance</t>
  </si>
  <si>
    <t>Inoue</t>
  </si>
  <si>
    <t>doi.org/10.1038/s41590-018-0222-z</t>
  </si>
  <si>
    <t>NIK signaling axis regulates dendritic cell function in intestinal immunity and homeostasis</t>
  </si>
  <si>
    <t>Jie</t>
  </si>
  <si>
    <t>Transcription-factor-mediated supervision of global genome architecture maintains B cell identity</t>
  </si>
  <si>
    <t>Johanson</t>
  </si>
  <si>
    <t>Unique pattern of neutrophil migration and function during tumor progression</t>
  </si>
  <si>
    <t xml:space="preserve">Patel </t>
  </si>
  <si>
    <t>Characterization of a potent and highly unusual minimally enhancing antibody directed against dengue virus</t>
  </si>
  <si>
    <t>Renner</t>
  </si>
  <si>
    <t>doi.org/10.1038/s41590-018-0227-7</t>
  </si>
  <si>
    <t>Fibrin-targeting immunotherapy protects against neuroinflammation and neurodegeneration</t>
  </si>
  <si>
    <t>Ryu</t>
  </si>
  <si>
    <t>doi.org/10.1016/j.ydbio.2018.06.017</t>
  </si>
  <si>
    <t>IF/F=25.24%</t>
  </si>
  <si>
    <t>IT/T=3.7%</t>
  </si>
  <si>
    <t>All articles (29):</t>
  </si>
  <si>
    <t xml:space="preserve">Articles containing imaging (18): </t>
  </si>
  <si>
    <t>IF/F=52/132=39.4%</t>
  </si>
  <si>
    <t>Articles with no imaging (10)</t>
  </si>
  <si>
    <t>Articles excluded (1), imaging X-ray we cannot evaluate</t>
  </si>
  <si>
    <t>IF/F=38/132=28.78%</t>
  </si>
  <si>
    <t>IT/T=5.52%</t>
  </si>
  <si>
    <t>Articles with no imaging (12)</t>
  </si>
  <si>
    <t>All articles (30):</t>
  </si>
  <si>
    <t>IF/I=37%</t>
  </si>
  <si>
    <t>MI/M=4.77%</t>
  </si>
  <si>
    <t>Articles excluded (3), imaging MRI we cannot evaluate</t>
  </si>
  <si>
    <t>IF/I=56.7%</t>
  </si>
  <si>
    <t>IF/I=55.3%</t>
  </si>
  <si>
    <t>MI/M=7.68%</t>
  </si>
  <si>
    <t>Bandyopahyay</t>
  </si>
  <si>
    <t>Contact Order Is a Determinant for the Dependence of GFP Folding on the Chaperonin GroEL</t>
  </si>
  <si>
    <t>doi.org/10.1016/j.bpj.2018.11.019</t>
  </si>
  <si>
    <t>Visualization of Dynamic Sub-microsecond Changes in Membrane Potential</t>
  </si>
  <si>
    <t>Beier</t>
  </si>
  <si>
    <t>Conformations of an RNA Helix-Junction-Helix Construct Revealed by SAXS Refinement of MD Simulations</t>
  </si>
  <si>
    <t>Constraints on GPCR Heterodimerization Revealed by the Type-4 Induced-Association BRET Assay</t>
  </si>
  <si>
    <t>Felce</t>
  </si>
  <si>
    <t>Architectural Dynamics of CaMKII-Actin Networks</t>
  </si>
  <si>
    <t>Khan</t>
  </si>
  <si>
    <t>Krishna</t>
  </si>
  <si>
    <t>Interplay between Membrane Curvature and Cholesterol- Role of Palmitoylated Caveolin-1.pdf</t>
  </si>
  <si>
    <t>Highly Efficient Protein-free Membrane Fusion- A Giant Vesicle Study</t>
  </si>
  <si>
    <t>Lira</t>
  </si>
  <si>
    <t>Accurate Prediction of Amide Exchange in the Fast Limit Reveals Thrombin Allostery</t>
  </si>
  <si>
    <t>Markwick</t>
  </si>
  <si>
    <t>Mouse ICM Organoids Reveal Three-Dimensional Cell Fate Clustering</t>
  </si>
  <si>
    <t xml:space="preserve">Mathew </t>
  </si>
  <si>
    <t>Experimental and Theoretical Explorations of Traveling Waves and Tuning in the Bushcricket Ear</t>
  </si>
  <si>
    <t xml:space="preserve">Olson </t>
  </si>
  <si>
    <t>Population Shift Mechanism for Partial Agonism of AMPA Receptor</t>
  </si>
  <si>
    <t xml:space="preserve">Oshima </t>
  </si>
  <si>
    <t>Biophysical Parameters of the Sec14 Phospholipid Exchange Cycle</t>
  </si>
  <si>
    <t>Sugiura</t>
  </si>
  <si>
    <t xml:space="preserve"> A Model of Piezo1-Based Regulation of Red Blood Cell Volume</t>
  </si>
  <si>
    <t>Svetina</t>
  </si>
  <si>
    <t>Convection-Induced Biased Distribution of Actin Probes in Live Cells</t>
  </si>
  <si>
    <t>Yamashiro</t>
  </si>
  <si>
    <t>Real-Time Insights into Biological Events- In-Cell Processes and Protein-Ligand Interactions</t>
  </si>
  <si>
    <t>Cerofolini</t>
  </si>
  <si>
    <t xml:space="preserve">Quantifying Shear-Induced Deformation and Detachment of Individual Adherent Sickle Red Blood Cells </t>
  </si>
  <si>
    <t>Deng</t>
  </si>
  <si>
    <t>Mechanisms for Benzene Dissociation through the Excited State of T4 Lysozyme L99A Mutant</t>
  </si>
  <si>
    <t xml:space="preserve">Feher </t>
  </si>
  <si>
    <t>Fosfomycin Permeation through the Outer Membrane Porin OmpF</t>
  </si>
  <si>
    <t xml:space="preserve">Golla </t>
  </si>
  <si>
    <t>Fatty Acids Compete with Aβ in Binding to Serum Albumin by Quenching Its Conformational Flexibility</t>
  </si>
  <si>
    <t>Molecular Mechanisms of Macular Degeneration Associated with the Complement Factor H Y402H Mutation</t>
  </si>
  <si>
    <t>Harrison</t>
  </si>
  <si>
    <t>Three-Dimensional Cell Geometry Controls Excitable Membrane Signaling in Dictyostelium Cells</t>
  </si>
  <si>
    <t>Horning</t>
  </si>
  <si>
    <t>SNARE-Mediated Fusion of Single Chromaffin Granules with Pore-Spanning Membranes</t>
  </si>
  <si>
    <t xml:space="preserve">Hubrich </t>
  </si>
  <si>
    <t>Statistical Mechanics of an Elastically Pinned Membrane- Static Profile and Correlations</t>
  </si>
  <si>
    <t>Janes</t>
  </si>
  <si>
    <t>Quantitative Analysis of the Correlation between Cell Size and Cellular Uptake of Particles</t>
  </si>
  <si>
    <t>Khetan</t>
  </si>
  <si>
    <t>Mansson</t>
  </si>
  <si>
    <t>Nonlinear Actomyosin Elasticity in Muscle?</t>
  </si>
  <si>
    <t>The Affinity of Sterols for Different Phospholipid Classes and Its Impact on Lateral Segregation</t>
  </si>
  <si>
    <t>Nyholm</t>
  </si>
  <si>
    <t>Predicting RNA-Metal Ion Binding with Ion Dehydration Effects</t>
  </si>
  <si>
    <t>Sun</t>
  </si>
  <si>
    <t>Wagele</t>
  </si>
  <si>
    <t>How Fluorescent Tags Modify Oligomer Size Distributions of the Alzheimer Peptide</t>
  </si>
  <si>
    <t>Revealing Nanoscale Morphology of the Primary Cilium Using Super-Resolution Fluorescence Microscopy</t>
  </si>
  <si>
    <t>Yoon</t>
  </si>
  <si>
    <t>The Mechanical Properties of RNA-DNA Hybrid Duplex Stretched by Magnetic Tweezers</t>
  </si>
  <si>
    <t xml:space="preserve">Articles containing imaging (14): </t>
  </si>
  <si>
    <t>Articles with no imaging (16)</t>
  </si>
  <si>
    <t>IF/F=25.89%</t>
  </si>
  <si>
    <t>IF/F=52/132=62.20%</t>
  </si>
  <si>
    <t>SIF/SF=30.67%</t>
  </si>
  <si>
    <t>IF/F=38/73=52.05%</t>
  </si>
  <si>
    <t>IT/T=5.84%</t>
  </si>
  <si>
    <t>IT/T=10.24%</t>
  </si>
  <si>
    <t>TIF/TF=27.96</t>
  </si>
  <si>
    <t>TIF/TF=21.79%</t>
  </si>
  <si>
    <t>SIF/SF=18.35</t>
  </si>
  <si>
    <t>CSF-1 in Inflammatory and Arthritic Pain Development</t>
  </si>
  <si>
    <t>Saleh</t>
  </si>
  <si>
    <t>doi: 10.4049/jimmunol.1800665</t>
  </si>
  <si>
    <t>Engineering a Single-Agent Cytokine-Antibody Fusion That Selectively Expands Regulatory T Cells for Autoimmune Disease Therapy</t>
  </si>
  <si>
    <t>Spangler</t>
  </si>
  <si>
    <t>doi: 10.4049/jimmunol.1800578</t>
  </si>
  <si>
    <t>Differential Influence on Regulatory B Cells by TH2 Cytokines Affects Protection in Allergic Airway Disease</t>
  </si>
  <si>
    <t>Taitano</t>
  </si>
  <si>
    <t>doi: 10.4049/jimmunol.1800206</t>
  </si>
  <si>
    <t>Autocrine IL-10 Signaling Promotes Dendritic Cell Type-2 Activation and Persistence of Murine Cryptococcal Lung Infection</t>
  </si>
  <si>
    <t>Teitz-Tennenbaum</t>
  </si>
  <si>
    <t>doi: 10.4049/jimmunol.1800070</t>
  </si>
  <si>
    <t>Cytosolic Processing Governs TAP-Independent Presentation of a Critical Melanoma Antigen</t>
  </si>
  <si>
    <t>Vigneron</t>
  </si>
  <si>
    <t>doi: 10.4049/jimmunol.1701479</t>
  </si>
  <si>
    <t>Human NK Cells Lyse Th2-Polarizing Dendritic Cells via NKp30 and DNAM-1</t>
  </si>
  <si>
    <t>Walwyn-Brown</t>
  </si>
  <si>
    <t>doi: 10.4049/jimmunol.1800475</t>
  </si>
  <si>
    <t>PPARγ Deficiency Suppresses the Release of IL-1β and IL-1α in Macrophages via a Type 1 IFN–Dependent Mechanism</t>
  </si>
  <si>
    <t>Weber</t>
  </si>
  <si>
    <t>doi: 10.4049/jimmunol.1800224</t>
  </si>
  <si>
    <t>Impaired Development and Expansion of Germinal Center Follicular Th Cells in Simian Immunodeficiency Virus–Infected Neonatal Macaques</t>
  </si>
  <si>
    <t>doi: 10.4049/jimmunol.1800235</t>
  </si>
  <si>
    <t>IL-2–Anti–IL-2 Monoclonal Antibody Immune Complexes Inhibit Collagen-Induced Arthritis by Augmenting Regulatory T Cell Functions</t>
  </si>
  <si>
    <t>Yokoyama</t>
  </si>
  <si>
    <t>doi: 10.4049/jimmunol.1701502</t>
  </si>
  <si>
    <t>miR-143 Regulates Memory T Cell Differentiation by Reprogramming T Cell Metabolism</t>
  </si>
  <si>
    <t>doi: 10.4049/jimmunol.1800230</t>
  </si>
  <si>
    <t>Three-Dimensional Ameliorated Biologics Elicit Thymic Renewal in Tumor-Bearing Hosts</t>
  </si>
  <si>
    <t>doi: 10.4049/jimmunol.1701727</t>
  </si>
  <si>
    <t>The PGI2 Analog Cicaprost Inhibits IL-33–Induced Th2 Responses, IL-2 Production, and CD25 Expression in Mouse CD4+ T Cells</t>
  </si>
  <si>
    <t>Zhou</t>
  </si>
  <si>
    <t>doi: 10.4049/jimmunol.1700605</t>
  </si>
  <si>
    <t>Absence of Surface IgD Does Not Impair Naive B Cell Homeostasis or Memory B Cell Formation in IGHD Haploinsufficient Humans</t>
  </si>
  <si>
    <t>Nechvatalova</t>
  </si>
  <si>
    <t>doi: 10.4049/jimmunol.1800767</t>
  </si>
  <si>
    <t>IL-21 Selectively Protects CD62L+ NKT Cells and Enhances Their Effector Functions for Adoptive Immunotherapy</t>
  </si>
  <si>
    <t>Ngai</t>
  </si>
  <si>
    <t>IF/I=28.89%</t>
  </si>
  <si>
    <t>doi: 10.4049/jimmunol.1800429</t>
  </si>
  <si>
    <t>All articles (31):</t>
  </si>
  <si>
    <t>IF/I=36.1%</t>
  </si>
  <si>
    <t>SIF/IF=22.08%</t>
  </si>
  <si>
    <t>SIF/IF=37.78%</t>
  </si>
  <si>
    <t>MI/M=1.23%</t>
  </si>
  <si>
    <t>TIF/TF=21.13%</t>
  </si>
  <si>
    <t>TIF/TF=37.04%</t>
  </si>
  <si>
    <t>P/F ratio: 50%</t>
  </si>
  <si>
    <t>IMM/MM=8.5%</t>
  </si>
  <si>
    <t>IMM/Article=51.3</t>
  </si>
  <si>
    <t>IMM/MM=3.9%</t>
  </si>
  <si>
    <t>IMM/MM=6.97%</t>
  </si>
  <si>
    <t>Imaging papers=29</t>
  </si>
  <si>
    <t xml:space="preserve">Articles containing imaging (17): </t>
  </si>
  <si>
    <t>Articles with no imaging (14)</t>
  </si>
  <si>
    <t>MI/M=2.31%</t>
  </si>
  <si>
    <t>Articles with no imaging (1)</t>
  </si>
  <si>
    <t>Imaging panels</t>
  </si>
  <si>
    <t>doi.org/10.1523/JNEUROSCI.0675-18.2018</t>
  </si>
  <si>
    <t>Total I Figures</t>
  </si>
  <si>
    <t>EM Score</t>
  </si>
  <si>
    <t>EM score</t>
  </si>
  <si>
    <t>IP/P=87.1%</t>
  </si>
  <si>
    <t>doi.org/10.1016/j.bpj.2018.11.3128</t>
  </si>
  <si>
    <t>doi.org/10.1016/j.bpj.2018.11.006</t>
  </si>
  <si>
    <t>doi.org/10.1016/j.bpj.2018.11.011</t>
  </si>
  <si>
    <t>doi.org/10.1016/j.bpj.2018.11.022</t>
  </si>
  <si>
    <t>doi.org/10.1016/j.bpj.2018.11.3131</t>
  </si>
  <si>
    <t>doi.org/10.1016/j.bpj.2018.11.3129</t>
  </si>
  <si>
    <t>doi.org/10.1016/j.bpj.2018.11.023</t>
  </si>
  <si>
    <t>doi.org/10.1016/j.bpj.2018.11.020</t>
  </si>
  <si>
    <t>doi.org/10.1016/j.bpj.2018.11.3122</t>
  </si>
  <si>
    <t>doi.org/10.1016/j.bpj.2018.11.3127</t>
  </si>
  <si>
    <t>doi.org/10.1016/j.bpj.2018.09.034</t>
  </si>
  <si>
    <t>doi.org/10.1016/j.bpj.2018.11.3124</t>
  </si>
  <si>
    <t>doi.org/10.1016/j.bpj.2018.11.3130</t>
  </si>
  <si>
    <t>doi.org/10.1016/j.bpj.2018.11.3136</t>
  </si>
  <si>
    <t>doi.org/10.1016/j.bpj.2018.11.3138</t>
  </si>
  <si>
    <t>doi.org/10.1016/j.bpj.2018.12.012</t>
  </si>
  <si>
    <t>doi.org/10.1016/j.bpj.2018.12.008</t>
  </si>
  <si>
    <t>doi.org/10.1016/j.bpj.2018.11.3132</t>
  </si>
  <si>
    <t>doi.org/10.1016/j.bpj.2018.12.005</t>
  </si>
  <si>
    <t>doi.org/10.1016/j.bpj.2018.11.3135</t>
  </si>
  <si>
    <t>doi.org/10.1016/j.bpj.2018.12.003</t>
  </si>
  <si>
    <t>doi.org/10.1016/j.bpj.2018.12.004</t>
  </si>
  <si>
    <t>doi.org/10.1016/j.bpj.2018.12.006</t>
  </si>
  <si>
    <t>doi.org/10.1016/j.bpj.2018.11.3134</t>
  </si>
  <si>
    <t>doi.org/10.1016/j.bpj.2018.12.010</t>
  </si>
  <si>
    <t>doi.org/10.1016/j.bpj.2018.12.007</t>
  </si>
  <si>
    <t>doi.org/10.1016/j.bpj.2018.11.3133</t>
  </si>
  <si>
    <t>doi.org/10.1016/j.bpj.2018.12.002</t>
  </si>
  <si>
    <t>Journal volume (issue)</t>
  </si>
  <si>
    <t>doi.org/10.1083/jcb.201710022</t>
  </si>
  <si>
    <t>doi.org/10.1083/jcb.201710094</t>
  </si>
  <si>
    <t>doi.org/10.1083/jcb.201703037</t>
  </si>
  <si>
    <t>10.1083/jcb.201709055</t>
  </si>
  <si>
    <t>doi.org/10.1083/jcb.201708091</t>
  </si>
  <si>
    <t>doi.org/10.1083/jcb.201706164</t>
  </si>
  <si>
    <t>doi.org/10.1083/jcb.201710132</t>
  </si>
  <si>
    <t>doi.org/10.1083/jcb.201712177</t>
  </si>
  <si>
    <t>doi.org/10.1083/jcb.201802138</t>
  </si>
  <si>
    <t>doi.org/10.1083/jcb.201711104</t>
  </si>
  <si>
    <t>doi.org/10.1083/jcb.201710170</t>
  </si>
  <si>
    <t>doi.org/10.1083/jcb.201712113</t>
  </si>
  <si>
    <t>doi.org/10.1083/jcb.201706041</t>
  </si>
  <si>
    <t>doi.org/10.1083/jcb.201710116</t>
  </si>
  <si>
    <t>doi.org/10.1083/jcb.201801039</t>
  </si>
  <si>
    <t>doi.org/10.1083/jcb.201712117</t>
  </si>
  <si>
    <t>doi.org/10.1083/jcb.201802080</t>
  </si>
  <si>
    <t>doi.org/10.1083/jcb.201804166</t>
  </si>
  <si>
    <t>doi.org/10.1083/jcb.201802023</t>
  </si>
  <si>
    <t>doi.org/10.1083/jcb.201711039</t>
  </si>
  <si>
    <t>doi.org/10.1083/jcb.201712085</t>
  </si>
  <si>
    <t>doi.org/10.1083/jcb.201710161</t>
  </si>
  <si>
    <t>doi.org/10.1083/jcb.201712029</t>
  </si>
  <si>
    <t>doi.org/10.1083/jcb.201802027</t>
  </si>
  <si>
    <t>doi.org/10.1083/jcb.201802088</t>
  </si>
  <si>
    <t>doi.org/10.1083/jcb.201710058</t>
  </si>
  <si>
    <t>doi.org/10.1083/jcb.201703196</t>
  </si>
  <si>
    <t>doi.org/10.1083/jcb.201703120</t>
  </si>
  <si>
    <t>doi.org/10.1083/jcb.201802102</t>
  </si>
  <si>
    <t>doi.org/10.1083/jcb.201711083</t>
  </si>
  <si>
    <t>J. Neuroscience 38(40)</t>
  </si>
  <si>
    <t>J. Neuroscience 38(41)</t>
  </si>
  <si>
    <t>Nature Immunology 19(8)</t>
  </si>
  <si>
    <t>Nature Immunology 19(9)</t>
  </si>
  <si>
    <t>Nature Immunology 19(10)</t>
  </si>
  <si>
    <t>Nature Immunology 19(11)</t>
  </si>
  <si>
    <t>doi.org/10.1038/s41590-018-0206-z</t>
  </si>
  <si>
    <t>doi.org/10.1038/s41590-018-0234-8</t>
  </si>
  <si>
    <t>doi.org/10.1038/s41590-018-0229-5</t>
  </si>
  <si>
    <t>doi.org/10.1038/s41590-018-0232-x</t>
  </si>
  <si>
    <t>doi.org/10.1038/s41590-018-0177-0</t>
  </si>
  <si>
    <t>doi.org/10.1038/s41590-018-0176-1</t>
  </si>
  <si>
    <t>doi.org/10.1038/s41590-018-0181-4</t>
  </si>
  <si>
    <t>doi.org/10.1038/s41590-018-0162-7</t>
  </si>
  <si>
    <t>doi.org/10.1038/s41590-018-0144-9</t>
  </si>
  <si>
    <t>doi.org/10.1038/s41590-018-0161-8</t>
  </si>
  <si>
    <t>doi.org/10.1038/s41590-018-0156-5</t>
  </si>
  <si>
    <t>doi.org/10.1038/s41590-018-0184-1</t>
  </si>
  <si>
    <t>doi.org/10.1038/s41590-018-0185-0</t>
  </si>
  <si>
    <t>doi.org/10.1038/s41590-018-0180-5</t>
  </si>
  <si>
    <t>doi.org/10.1038/s41590-018-0178-z</t>
  </si>
  <si>
    <t>doi.org/10.1038/s41590-018-0200-5</t>
  </si>
  <si>
    <t>doi.org/10.1038/s41590-018-0207-y</t>
  </si>
  <si>
    <t>doi.org/10.1038/s41590-018-0209-9</t>
  </si>
  <si>
    <t>doi.org/10.1038/s41590-018-0201-4</t>
  </si>
  <si>
    <t>doi.org/10.1038/s41590-018-0203-2</t>
  </si>
  <si>
    <t>Biophysical J. 116(1)</t>
  </si>
  <si>
    <t>Biophysical J. 116(2)</t>
  </si>
  <si>
    <t>J. of Immunology 201(7)</t>
  </si>
  <si>
    <t>doi.org/10.1016/j.ydbio.2018.07.001</t>
  </si>
  <si>
    <t>doi.org/10.1016/j.ydbio.2018.06.006</t>
  </si>
  <si>
    <t>Williams</t>
  </si>
  <si>
    <t>doi.org/10.1016/j.ydbio.2018.06.022</t>
  </si>
  <si>
    <t>doi.org/10.1016/j.ydbio.2018.07.003</t>
  </si>
  <si>
    <t>doi.org/10.1016/j.ydbio.2018.06.010</t>
  </si>
  <si>
    <t>doi.org/10.1016/j.ydbio.2018.07.002</t>
  </si>
  <si>
    <t>doi.org/10.1016/j.ydbio.2018.06.020</t>
  </si>
  <si>
    <t>doi.org/10.1016/j.ydbio.2018.05.021</t>
  </si>
  <si>
    <t>doi.org/10.1016/j.ydbio.2018.06.007</t>
  </si>
  <si>
    <t>doi.org/10.1016/j.ydbio.2018.05.007</t>
  </si>
  <si>
    <t>Xia</t>
  </si>
  <si>
    <t>doi.org/10.1016/j.ydbio.2018.04.010</t>
  </si>
  <si>
    <t>Sefton</t>
  </si>
  <si>
    <t>doi.org/10.1016/j.ydbio.2018.05.006</t>
  </si>
  <si>
    <t>Kline</t>
  </si>
  <si>
    <t>doi.org/10.1016/j.ydbio.2018.05.015</t>
  </si>
  <si>
    <t>doi.org/10.1016/j.ydbio.2018.05.004</t>
  </si>
  <si>
    <t>Dannenberg</t>
  </si>
  <si>
    <t>doi.org/10.1016/j.ydbio.2018.05.010</t>
  </si>
  <si>
    <t>Bernstein</t>
  </si>
  <si>
    <t>doi.org/10.1016/j.ydbio.2018.05.008</t>
  </si>
  <si>
    <t>doi.org/10.1016/j.ydbio.2018.04.028</t>
  </si>
  <si>
    <t>doi.org/10.1016/j.ydbio.2018.04.026</t>
  </si>
  <si>
    <t>doi.org/10.1016/j.ydbio.2018.04.014</t>
  </si>
  <si>
    <t>doi.org/10.1016/j.ydbio.2018.05.003</t>
  </si>
  <si>
    <t>doi.org/10.1016/j.ydbio.2018.04.020</t>
  </si>
  <si>
    <t>doi.org/10.1016/j.ydbio.2018.04.015</t>
  </si>
  <si>
    <t>doi.org/10.1016/j.ydbio.2018.04.021</t>
  </si>
  <si>
    <t>doi.org/10.1016/j.ydbio.2018.04.012</t>
  </si>
  <si>
    <t>doi.org/10.1016/j.ydbio.2018.04.022</t>
  </si>
  <si>
    <t>doi.org/10.1016/j.ydbio.2018.04.006</t>
  </si>
  <si>
    <t>doi.org/10.1016/j.ydbio.2018.04.007</t>
  </si>
  <si>
    <t>doi.org/10.1016/j.ydbio.2018.04.011</t>
  </si>
  <si>
    <t>doi.org/10.1016/j.ydbio.2018.04.005</t>
  </si>
  <si>
    <t>Development 145(18)</t>
  </si>
  <si>
    <t>doi:10.1242/dev.166462</t>
  </si>
  <si>
    <t>doi:10.1242/dev.162115</t>
  </si>
  <si>
    <t>doi:10.1242/dev.168112</t>
  </si>
  <si>
    <t>doi:10.1242/dev.147769</t>
  </si>
  <si>
    <t>doi:10.1242/dev.164830</t>
  </si>
  <si>
    <t>doi:10.1242/dev.167221</t>
  </si>
  <si>
    <t>doi:10.1242/dev.161398</t>
  </si>
  <si>
    <t>doi:10.1242/dev.164897</t>
  </si>
  <si>
    <t>doi:10.1242/dev.163303</t>
  </si>
  <si>
    <t>doi:10.1242/dev.162701</t>
  </si>
  <si>
    <t>doi:10.1242/dev.163568</t>
  </si>
  <si>
    <t>doi:10.1242/dev.168369</t>
  </si>
  <si>
    <t>doi:10.1242/dev.165340</t>
  </si>
  <si>
    <t>doi:10.1242/dev.163279</t>
  </si>
  <si>
    <t>doi:10.1242/dev.162529</t>
  </si>
  <si>
    <t>doi:10.1242/dev.163535</t>
  </si>
  <si>
    <t>doi:10.1242/dev.165092</t>
  </si>
  <si>
    <t>doi:10.1242/dev.167361</t>
  </si>
  <si>
    <t>doi:10.1242/dev.159558</t>
  </si>
  <si>
    <t>doi:10.1242/dev.166801</t>
  </si>
  <si>
    <t>doi:10.1242/dev.165597</t>
  </si>
  <si>
    <t>doi:10.1242/dev.160614</t>
  </si>
  <si>
    <t>doi:10.1242/dev.162305</t>
  </si>
  <si>
    <t>doi:10.1242/dev.164038</t>
  </si>
  <si>
    <t>doi:10.1242/dev.165431</t>
  </si>
  <si>
    <t>doi:10.1242/dev.162214</t>
  </si>
  <si>
    <t>doi:10.1242/dev.166215</t>
  </si>
  <si>
    <t>Development 145(17)</t>
  </si>
  <si>
    <t>Development 145(16)</t>
  </si>
  <si>
    <t xml:space="preserve"> doi:10.1242/dev.165480</t>
  </si>
  <si>
    <t>doi.org/10.1016/j.devcel.2018.08.001</t>
  </si>
  <si>
    <t>doi.org/10.1016/j.devcel.2018.05.028</t>
  </si>
  <si>
    <t>doi.org/10.1016/j.devcel.2018.07.023</t>
  </si>
  <si>
    <t>doi.org/10.1016/j.devcel.2018.08.006</t>
  </si>
  <si>
    <t>doi.org/10.1016/j.devcel.2018.08.008</t>
  </si>
  <si>
    <t>doi.org/10.1016/j.devcel.2018.07.014</t>
  </si>
  <si>
    <t>doi.org/10.1016/j.devcel.2018.07.015</t>
  </si>
  <si>
    <t>doi.org/10.1016/j.devcel.2018.08.024</t>
  </si>
  <si>
    <t>doi.org/10.1016/j.devcel.2018.07.008</t>
  </si>
  <si>
    <t>doi.org/10.1016/j.devcel.2018.07.006</t>
  </si>
  <si>
    <t>doi.org/10.1016/j.devcel.2018.08.009</t>
  </si>
  <si>
    <t>doi.org/10.1016/j.devcel.2018.08.002</t>
  </si>
  <si>
    <t>doi.org/10.1016/j.devcel.2018.07.022</t>
  </si>
  <si>
    <t>doi.org/10.1016/j.devcel.2018.07.020</t>
  </si>
  <si>
    <t>doi.org/10.1016/j.devcel.2018.08.005</t>
  </si>
  <si>
    <t>doi.org/10.1016/j.devcel.2018.06.025</t>
  </si>
  <si>
    <t>doi.org/10.1016/j.devcel.2018.06.024</t>
  </si>
  <si>
    <t>doi.org/10.1016/j.devcel.2018.07.011</t>
  </si>
  <si>
    <t>doi.org/10.1016/j.devcel.2018.07.003</t>
  </si>
  <si>
    <t>doi.org/10.1016/j.devcel.2018.07.012</t>
  </si>
  <si>
    <t>doi.org/10.1016/j.devcel.2018.07.007</t>
  </si>
  <si>
    <t>doi.org/10.1016/j.devcel.2018.06.023</t>
  </si>
  <si>
    <t>doi.org/10.1016/j.devcel.2018.07.021</t>
  </si>
  <si>
    <t>doi.org/10.1016/j.devcel.2018.07.004</t>
  </si>
  <si>
    <t>doi.org/10.1016/j.devcel.2018.07.001</t>
  </si>
  <si>
    <t>doi.org/10.1016/j.devcel.2018.06.019</t>
  </si>
  <si>
    <t>doi.org/10.1016/j.devcel.2018.07.009</t>
  </si>
  <si>
    <t>doi.org/10.1016/j.devcel.2018.06.020</t>
  </si>
  <si>
    <t>doi.org/10.1016/j.devcel.2018.06.028</t>
  </si>
  <si>
    <t>doi.org/10.1016/j.devcel.2018.04.023</t>
  </si>
  <si>
    <t>doi.org/10.1016/j.devcel.2018.07.002</t>
  </si>
  <si>
    <t>doi.org/10.1016/j.devcel.2018.06.017</t>
  </si>
  <si>
    <t>NOTE: DC has a lot of M&amp;M information in key resource tables not included in the M&amp;M word count</t>
  </si>
  <si>
    <t>Total 30 articles</t>
  </si>
  <si>
    <t>P/F ratio=3.5%</t>
  </si>
  <si>
    <t>P/F ratio=9.4%</t>
  </si>
  <si>
    <t>P/F ratio: 5.9%</t>
  </si>
  <si>
    <t>Imaging modalities</t>
  </si>
  <si>
    <t>LSC, F</t>
  </si>
  <si>
    <t>LSC, T</t>
  </si>
  <si>
    <t>SDC, D</t>
  </si>
  <si>
    <t>T</t>
  </si>
  <si>
    <t>F, T</t>
  </si>
  <si>
    <t>LSC</t>
  </si>
  <si>
    <t>SIM</t>
  </si>
  <si>
    <t>LSC, SDC, F, T</t>
  </si>
  <si>
    <t>F, TEM</t>
  </si>
  <si>
    <t xml:space="preserve">LSC, T, R, </t>
  </si>
  <si>
    <t>F (LSC?), T</t>
  </si>
  <si>
    <t>OPT, T</t>
  </si>
  <si>
    <t>LSC, F, MCT, SEM</t>
  </si>
  <si>
    <t>F, T, XRY</t>
  </si>
  <si>
    <t>LSC, SIM</t>
  </si>
  <si>
    <t xml:space="preserve">LSC, SDC, SIM, R, </t>
  </si>
  <si>
    <t>LSC, R, DIC</t>
  </si>
  <si>
    <t xml:space="preserve">Sidestep-induced neuromuscular miswiring causes severe locomotion defects in Drosophila larvae </t>
  </si>
  <si>
    <t>SDC</t>
  </si>
  <si>
    <t>LSC, SDC</t>
  </si>
  <si>
    <t>LSC, F, T, R</t>
  </si>
  <si>
    <t xml:space="preserve">LSC, F </t>
  </si>
  <si>
    <t>R</t>
  </si>
  <si>
    <t xml:space="preserve">LSC </t>
  </si>
  <si>
    <t>LSC, F, R, DIC</t>
  </si>
  <si>
    <t>LSC, F, T, FCS, SIM, RLSC, LS</t>
  </si>
  <si>
    <t>LSC, LS</t>
  </si>
  <si>
    <t>LSC, F, T, DIC</t>
  </si>
  <si>
    <t>LSC, F, SIM</t>
  </si>
  <si>
    <t>LSC, P</t>
  </si>
  <si>
    <t>LSC, F, T, R, DIC</t>
  </si>
  <si>
    <t>LSC, F, TEM</t>
  </si>
  <si>
    <t>SDC, F, DIC</t>
  </si>
  <si>
    <t>LSC, TEM</t>
  </si>
  <si>
    <t>LSC, F, P</t>
  </si>
  <si>
    <t>LSC, F, T</t>
  </si>
  <si>
    <t>LSC, RLSC</t>
  </si>
  <si>
    <t>T, SIM, STORM</t>
  </si>
  <si>
    <t>F, CryoEM</t>
  </si>
  <si>
    <t>T, F</t>
  </si>
  <si>
    <t>LSC, SDC, F</t>
  </si>
  <si>
    <t>LSC, T, P, R, SBF</t>
  </si>
  <si>
    <t>F, LSC, MPE</t>
  </si>
  <si>
    <t>CryoEM</t>
  </si>
  <si>
    <t>LSC, SIM-SR, TIRF, TEM</t>
  </si>
  <si>
    <t>SDC, F, SIM-SR, TEM, electron tomography</t>
  </si>
  <si>
    <t>F, TIRF, STORM</t>
  </si>
  <si>
    <t>SDC, F, P, D, TEM</t>
  </si>
  <si>
    <t>FLIM</t>
  </si>
  <si>
    <t>MPE</t>
  </si>
  <si>
    <t>MRI</t>
  </si>
  <si>
    <t>F, D</t>
  </si>
  <si>
    <t>LSC, MPE, F, TEM</t>
  </si>
  <si>
    <t>LSC, TIRF, STED, TEM</t>
  </si>
  <si>
    <t>Flow imaging</t>
  </si>
  <si>
    <t>F, TIRF</t>
  </si>
  <si>
    <t>TIRF, STORM, PALM,  STED</t>
  </si>
  <si>
    <t>Flow Imaging</t>
  </si>
  <si>
    <t>LSC, F, T, BLI, PET-CT</t>
  </si>
  <si>
    <t>LSC, T, R</t>
  </si>
  <si>
    <t>LSC, F, MPE, T</t>
  </si>
  <si>
    <t>LSC, SAXS</t>
  </si>
  <si>
    <t>LSC, F, TIRF, TEM</t>
  </si>
  <si>
    <t>LSC, F, FLIM, P</t>
  </si>
  <si>
    <t>F, STORM?</t>
  </si>
  <si>
    <t>FCS, TEM, AFM</t>
  </si>
  <si>
    <t>STED, STORM</t>
  </si>
  <si>
    <t>Imaging Modalities</t>
  </si>
  <si>
    <t>BLI</t>
  </si>
  <si>
    <t>SIM, F, T, TEM</t>
  </si>
  <si>
    <t>LSC, F, STED, IR</t>
  </si>
  <si>
    <t>T, FL</t>
  </si>
  <si>
    <t>LSC, R, MRI</t>
  </si>
  <si>
    <t>T, R, F, LSC</t>
  </si>
  <si>
    <t>P/F ratio=14.3%</t>
  </si>
  <si>
    <t>F, T, R</t>
  </si>
  <si>
    <t xml:space="preserve">LSC, F, R, P </t>
  </si>
  <si>
    <t>T, R</t>
  </si>
  <si>
    <t>T, reflected</t>
  </si>
  <si>
    <t>F, T, R, TEM</t>
  </si>
  <si>
    <t xml:space="preserve">Imaging containing articles (29) </t>
  </si>
  <si>
    <t xml:space="preserve"> Yorkie Functions at the Cell Cortex to Promote Myosin Activation in a Non-transcriptional Manner</t>
  </si>
  <si>
    <t>IMM/MM=4.81%</t>
  </si>
  <si>
    <t>T, P</t>
  </si>
  <si>
    <t>F, SDC</t>
  </si>
  <si>
    <t xml:space="preserve">P </t>
  </si>
  <si>
    <t>P/F ratio=37.9%</t>
  </si>
  <si>
    <t xml:space="preserve">Articles containing imaging we can evaluate (14): </t>
  </si>
  <si>
    <t>P/F ratio: 7.1%</t>
  </si>
  <si>
    <t xml:space="preserve">Articles containing imaging (19): </t>
  </si>
  <si>
    <t>XRY</t>
  </si>
  <si>
    <t>P/F ratio: 11.1%</t>
  </si>
  <si>
    <t>SDC, BLI, FL, XRY, R</t>
  </si>
  <si>
    <t>P, BLI</t>
  </si>
  <si>
    <t>18 LSC/SDC</t>
  </si>
  <si>
    <t>20 LSC</t>
  </si>
  <si>
    <t>8 LSC</t>
  </si>
  <si>
    <t>26 LSC</t>
  </si>
  <si>
    <t>11 LSC</t>
  </si>
  <si>
    <t>Journal</t>
  </si>
  <si>
    <t>Papers</t>
  </si>
  <si>
    <t>Imaging Figures</t>
  </si>
  <si>
    <t>% Imaging Figures</t>
  </si>
  <si>
    <t>Supplemental Figures</t>
  </si>
  <si>
    <t>Imaging Supplemental</t>
  </si>
  <si>
    <t>% Supplemental Imaging</t>
  </si>
  <si>
    <t>Total Imaging</t>
  </si>
  <si>
    <t>% Total Imaging</t>
  </si>
  <si>
    <t>Words M&amp;M</t>
  </si>
  <si>
    <t>% Imaging M&amp;M</t>
  </si>
  <si>
    <t>Developmental Biology</t>
  </si>
  <si>
    <t>Development</t>
  </si>
  <si>
    <t>Developmental Cell</t>
  </si>
  <si>
    <t>Total Dev Bio</t>
  </si>
  <si>
    <t>Journal of Cell Biology</t>
  </si>
  <si>
    <t>Journal of Neuroscience</t>
  </si>
  <si>
    <t>J. Neuroscience Image Containing</t>
  </si>
  <si>
    <t>Nature Immunology</t>
  </si>
  <si>
    <t>Nat Immunol Image Containing</t>
  </si>
  <si>
    <t>Biophysical J.</t>
  </si>
  <si>
    <t>Biophysical J. Image Containing</t>
  </si>
  <si>
    <t>Journal of Immunology</t>
  </si>
  <si>
    <t>J. Immunol. Image Containing</t>
  </si>
  <si>
    <t>Total Immunology</t>
  </si>
  <si>
    <t>Eligible articles</t>
  </si>
  <si>
    <t>Pass Objective</t>
  </si>
  <si>
    <t>Pass digitization</t>
  </si>
  <si>
    <t>Pass spectral</t>
  </si>
  <si>
    <t>Pass EM</t>
  </si>
  <si>
    <t>Pass global</t>
  </si>
  <si>
    <t>Digitization</t>
  </si>
  <si>
    <t>Pass Global Percentage</t>
  </si>
  <si>
    <t>Total</t>
  </si>
  <si>
    <t>11 F</t>
  </si>
  <si>
    <t>14 F</t>
  </si>
  <si>
    <t>13 F</t>
  </si>
  <si>
    <t>16 F</t>
  </si>
  <si>
    <t>7F</t>
  </si>
  <si>
    <t>5 F</t>
  </si>
  <si>
    <t>4 F</t>
  </si>
  <si>
    <t>7 LSC/SDC</t>
  </si>
  <si>
    <t>4 LSC/SDC</t>
  </si>
  <si>
    <t>Confocal 114</t>
  </si>
  <si>
    <t>Fluorescence 75</t>
  </si>
  <si>
    <t>14 T</t>
  </si>
  <si>
    <t>7 T</t>
  </si>
  <si>
    <t>11 T</t>
  </si>
  <si>
    <t>5 T</t>
  </si>
  <si>
    <t>1 T</t>
  </si>
  <si>
    <t>8 T</t>
  </si>
  <si>
    <t>10T</t>
  </si>
  <si>
    <t>Transmitted 57</t>
  </si>
  <si>
    <t xml:space="preserve">Red font: no imaging materials and methods </t>
  </si>
  <si>
    <t>Pink fill: no imaging articles</t>
  </si>
  <si>
    <t>Blue fill: imaging articles not evaluated</t>
  </si>
  <si>
    <t>Spectral settings</t>
  </si>
  <si>
    <t>Total text M&amp;M, words</t>
  </si>
  <si>
    <t>Text Imaging, words</t>
  </si>
  <si>
    <t>Objective lens</t>
  </si>
  <si>
    <t>spinning disk confocal</t>
  </si>
  <si>
    <t>apotome</t>
  </si>
  <si>
    <t xml:space="preserve"> F</t>
  </si>
  <si>
    <t>wide field fluorescence</t>
  </si>
  <si>
    <t>bright field transmitted light</t>
  </si>
  <si>
    <t>phase contrast</t>
  </si>
  <si>
    <t>D</t>
  </si>
  <si>
    <t>differential interference contrast</t>
  </si>
  <si>
    <t xml:space="preserve"> BLI</t>
  </si>
  <si>
    <t>whole animal imaging bioluminescence</t>
  </si>
  <si>
    <t>FL</t>
  </si>
  <si>
    <t>reflected light</t>
  </si>
  <si>
    <t>OPT</t>
  </si>
  <si>
    <t>optical projection  tomography</t>
  </si>
  <si>
    <t>X-ray</t>
  </si>
  <si>
    <t>MCT</t>
  </si>
  <si>
    <t>micro computerized tomography</t>
  </si>
  <si>
    <t>TEM</t>
  </si>
  <si>
    <t>transmitted electron microscopy</t>
  </si>
  <si>
    <t>SEM</t>
  </si>
  <si>
    <t>scanning electron microscopy</t>
  </si>
  <si>
    <t xml:space="preserve"> CryoEM</t>
  </si>
  <si>
    <t>electron tomography</t>
  </si>
  <si>
    <t xml:space="preserve"> LS</t>
  </si>
  <si>
    <t>light sheet</t>
  </si>
  <si>
    <t xml:space="preserve"> FCS</t>
  </si>
  <si>
    <t>fluorescence correlation spectroscopy</t>
  </si>
  <si>
    <t>RLSC</t>
  </si>
  <si>
    <t>reflectance laser scanning confocal</t>
  </si>
  <si>
    <t>fluorescence laser scanning confocal</t>
  </si>
  <si>
    <t>SBF</t>
  </si>
  <si>
    <t>serial block face SEM</t>
  </si>
  <si>
    <t>multi photon excitation fluorescence microsocopy</t>
  </si>
  <si>
    <t>TIRF</t>
  </si>
  <si>
    <t>total internal eflection fluorescence microscopy</t>
  </si>
  <si>
    <t>SIM-SR</t>
  </si>
  <si>
    <t>structured illumination super resolution</t>
  </si>
  <si>
    <t>SAXS</t>
  </si>
  <si>
    <t>Small angle X-Ray scattering</t>
  </si>
  <si>
    <t>IR</t>
  </si>
  <si>
    <t xml:space="preserve">:  ;  . </t>
  </si>
  <si>
    <t>interference reflectance</t>
  </si>
  <si>
    <t>Imaging modality</t>
  </si>
  <si>
    <t>Imaging modalities abbreviature</t>
  </si>
  <si>
    <t>Qualitiy Evaluation Code</t>
  </si>
  <si>
    <t>Pass</t>
  </si>
  <si>
    <t>Fail</t>
  </si>
  <si>
    <t>whole animal imaging fluorescence</t>
  </si>
  <si>
    <t>fluorescence lifetime imaging</t>
  </si>
  <si>
    <t>Words Imaging M&amp;M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</si>
</sst>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Helvetica"/>
      <family val="2"/>
    </font>
    <font>
      <sz val="10"/>
      <color rgb="FFFF0000"/>
      <name val="Helvetica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FF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B3F0"/>
        <bgColor indexed="64"/>
      </patternFill>
    </fill>
    <fill>
      <patternFill patternType="solid">
        <fgColor rgb="FF82FDF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B3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9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0" fillId="0" borderId="0" xfId="0" applyFont="1"/>
    <xf numFmtId="14" fontId="0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Font="1" applyFill="1"/>
    <xf numFmtId="0" fontId="0" fillId="3" borderId="0" xfId="0" applyFont="1" applyFill="1"/>
    <xf numFmtId="14" fontId="0" fillId="3" borderId="0" xfId="0" applyNumberFormat="1" applyFont="1" applyFill="1"/>
    <xf numFmtId="0" fontId="0" fillId="4" borderId="0" xfId="0" applyFont="1" applyFill="1"/>
    <xf numFmtId="0" fontId="11" fillId="4" borderId="0" xfId="0" applyFont="1" applyFill="1"/>
    <xf numFmtId="14" fontId="0" fillId="0" borderId="0" xfId="0" applyNumberFormat="1" applyFont="1" applyFill="1"/>
    <xf numFmtId="0" fontId="4" fillId="2" borderId="0" xfId="0" applyFont="1" applyFill="1"/>
    <xf numFmtId="0" fontId="0" fillId="5" borderId="0" xfId="0" applyFont="1" applyFill="1"/>
    <xf numFmtId="14" fontId="0" fillId="4" borderId="0" xfId="0" applyNumberFormat="1" applyFont="1" applyFill="1"/>
    <xf numFmtId="14" fontId="0" fillId="5" borderId="0" xfId="0" applyNumberFormat="1" applyFont="1" applyFill="1"/>
    <xf numFmtId="0" fontId="3" fillId="6" borderId="0" xfId="0" applyFont="1" applyFill="1"/>
    <xf numFmtId="14" fontId="5" fillId="0" borderId="0" xfId="0" applyNumberFormat="1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15" fillId="8" borderId="0" xfId="0" applyFont="1" applyFill="1"/>
    <xf numFmtId="14" fontId="16" fillId="0" borderId="0" xfId="0" applyNumberFormat="1" applyFont="1"/>
    <xf numFmtId="0" fontId="16" fillId="7" borderId="0" xfId="0" applyFont="1" applyFill="1"/>
    <xf numFmtId="14" fontId="16" fillId="7" borderId="0" xfId="0" applyNumberFormat="1" applyFont="1" applyFill="1"/>
    <xf numFmtId="0" fontId="14" fillId="8" borderId="0" xfId="0" applyFont="1" applyFill="1"/>
    <xf numFmtId="0" fontId="5" fillId="0" borderId="0" xfId="0" applyFont="1" applyFill="1"/>
    <xf numFmtId="0" fontId="16" fillId="0" borderId="0" xfId="0" applyFont="1" applyFill="1"/>
    <xf numFmtId="14" fontId="16" fillId="0" borderId="0" xfId="0" applyNumberFormat="1" applyFont="1" applyFill="1"/>
    <xf numFmtId="164" fontId="0" fillId="0" borderId="0" xfId="0" applyNumberFormat="1"/>
    <xf numFmtId="0" fontId="15" fillId="9" borderId="0" xfId="0" applyFont="1" applyFill="1"/>
    <xf numFmtId="164" fontId="15" fillId="9" borderId="0" xfId="0" applyNumberFormat="1" applyFont="1" applyFill="1"/>
    <xf numFmtId="2" fontId="0" fillId="0" borderId="0" xfId="0" applyNumberFormat="1"/>
    <xf numFmtId="2" fontId="15" fillId="9" borderId="0" xfId="0" applyNumberFormat="1" applyFont="1" applyFill="1"/>
    <xf numFmtId="0" fontId="15" fillId="0" borderId="0" xfId="0" applyFont="1"/>
    <xf numFmtId="2" fontId="15" fillId="0" borderId="0" xfId="0" applyNumberFormat="1" applyFont="1"/>
    <xf numFmtId="2" fontId="6" fillId="0" borderId="0" xfId="0" applyNumberFormat="1" applyFont="1"/>
    <xf numFmtId="0" fontId="4" fillId="0" borderId="0" xfId="0" applyFont="1" applyFill="1"/>
    <xf numFmtId="0" fontId="4" fillId="7" borderId="0" xfId="0" applyFont="1" applyFill="1"/>
    <xf numFmtId="2" fontId="4" fillId="2" borderId="0" xfId="0" applyNumberFormat="1" applyFont="1" applyFill="1"/>
    <xf numFmtId="164" fontId="4" fillId="2" borderId="0" xfId="0" applyNumberFormat="1" applyFont="1" applyFill="1"/>
  </cellXfs>
  <cellStyles count="1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Normal" xfId="0" builtinId="0"/>
  </cellStyles>
  <dxfs count="0"/>
  <tableStyles count="0" defaultTableStyle="TableStyleMedium2" defaultPivotStyle="PivotStyleLight16"/>
  <colors>
    <mruColors>
      <color rgb="FF82FDF3"/>
      <color rgb="FFFFB3F0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C1" zoomScale="80" zoomScaleNormal="80" zoomScalePageLayoutView="80" workbookViewId="0">
      <selection activeCell="C76" sqref="C76"/>
    </sheetView>
  </sheetViews>
  <sheetFormatPr baseColWidth="10" defaultColWidth="8.83203125" defaultRowHeight="14" x14ac:dyDescent="0"/>
  <cols>
    <col min="1" max="1" width="24.1640625" style="2" bestFit="1" customWidth="1"/>
    <col min="2" max="2" width="8.33203125" style="3" bestFit="1" customWidth="1"/>
    <col min="3" max="3" width="29.1640625" style="2" bestFit="1" customWidth="1"/>
    <col min="4" max="4" width="20" style="2" bestFit="1" customWidth="1"/>
    <col min="5" max="5" width="114" style="2" bestFit="1" customWidth="1"/>
    <col min="6" max="6" width="11.6640625" style="2" bestFit="1" customWidth="1"/>
    <col min="7" max="7" width="12.83203125" style="2" bestFit="1" customWidth="1"/>
    <col min="8" max="8" width="11.6640625" style="2" bestFit="1" customWidth="1"/>
    <col min="9" max="9" width="15" style="2" bestFit="1" customWidth="1"/>
    <col min="10" max="10" width="8.5" style="2" bestFit="1" customWidth="1"/>
    <col min="11" max="11" width="9.5" style="2" bestFit="1" customWidth="1"/>
    <col min="12" max="12" width="19" style="2" bestFit="1" customWidth="1"/>
    <col min="13" max="13" width="16.6640625" style="2" bestFit="1" customWidth="1"/>
    <col min="14" max="14" width="12" style="2" bestFit="1" customWidth="1"/>
    <col min="15" max="15" width="10" style="2" bestFit="1" customWidth="1"/>
    <col min="16" max="16" width="14" style="2" bestFit="1" customWidth="1"/>
    <col min="17" max="17" width="8.5" style="2" bestFit="1" customWidth="1"/>
    <col min="18" max="18" width="12.5" style="2" bestFit="1" customWidth="1"/>
    <col min="19" max="19" width="15.6640625" style="2" bestFit="1" customWidth="1"/>
    <col min="20" max="20" width="10.1640625" style="2" bestFit="1" customWidth="1"/>
    <col min="21" max="21" width="4.5" style="2" bestFit="1" customWidth="1"/>
    <col min="22" max="22" width="4.83203125" style="2" bestFit="1" customWidth="1"/>
    <col min="23" max="16384" width="8.83203125" style="2"/>
  </cols>
  <sheetData>
    <row r="1" spans="1:19">
      <c r="A1" s="2" t="s">
        <v>648</v>
      </c>
      <c r="B1" s="3" t="s">
        <v>2</v>
      </c>
      <c r="C1" s="2" t="s">
        <v>0</v>
      </c>
      <c r="D1" s="2" t="s">
        <v>35</v>
      </c>
      <c r="E1" s="2" t="s">
        <v>1</v>
      </c>
      <c r="F1" s="2" t="s">
        <v>3</v>
      </c>
      <c r="G1" s="2" t="s">
        <v>268</v>
      </c>
      <c r="H1" s="2" t="s">
        <v>4</v>
      </c>
      <c r="I1" s="2" t="s">
        <v>269</v>
      </c>
      <c r="J1" s="2" t="s">
        <v>259</v>
      </c>
      <c r="K1" s="2" t="s">
        <v>260</v>
      </c>
      <c r="L1" s="2" t="s">
        <v>968</v>
      </c>
      <c r="M1" s="2" t="s">
        <v>969</v>
      </c>
      <c r="N1" s="2" t="s">
        <v>970</v>
      </c>
      <c r="O1" s="2" t="s">
        <v>942</v>
      </c>
      <c r="P1" s="2" t="s">
        <v>967</v>
      </c>
      <c r="Q1" s="2" t="s">
        <v>618</v>
      </c>
      <c r="R1" s="2" t="s">
        <v>242</v>
      </c>
      <c r="S1" s="2" t="s">
        <v>811</v>
      </c>
    </row>
    <row r="3" spans="1:19">
      <c r="A3" s="2" t="s">
        <v>24</v>
      </c>
      <c r="B3" s="3">
        <v>43344</v>
      </c>
      <c r="C3" s="2" t="s">
        <v>470</v>
      </c>
      <c r="D3" s="2" t="s">
        <v>245</v>
      </c>
      <c r="E3" s="2" t="s">
        <v>5</v>
      </c>
      <c r="F3" s="2">
        <v>10</v>
      </c>
      <c r="G3" s="2">
        <v>10</v>
      </c>
      <c r="H3" s="2">
        <v>10</v>
      </c>
      <c r="I3" s="2">
        <v>8</v>
      </c>
      <c r="J3" s="2">
        <f t="shared" ref="J3:J32" si="0">F3+H3</f>
        <v>20</v>
      </c>
      <c r="K3" s="2">
        <f t="shared" ref="K3:K32" si="1">G3+I3</f>
        <v>18</v>
      </c>
      <c r="L3" s="2">
        <v>4347</v>
      </c>
      <c r="M3" s="2">
        <v>46</v>
      </c>
      <c r="N3" s="2" t="s">
        <v>22</v>
      </c>
      <c r="O3" s="2" t="s">
        <v>22</v>
      </c>
      <c r="P3" s="2" t="s">
        <v>22</v>
      </c>
      <c r="R3" s="2" t="s">
        <v>22</v>
      </c>
      <c r="S3" s="2" t="s">
        <v>812</v>
      </c>
    </row>
    <row r="4" spans="1:19">
      <c r="A4" s="2" t="s">
        <v>24</v>
      </c>
      <c r="B4" s="3">
        <v>43344</v>
      </c>
      <c r="C4" s="2" t="s">
        <v>708</v>
      </c>
      <c r="D4" s="2" t="s">
        <v>247</v>
      </c>
      <c r="E4" s="2" t="s">
        <v>6</v>
      </c>
      <c r="F4" s="2">
        <v>11</v>
      </c>
      <c r="G4" s="2">
        <v>10</v>
      </c>
      <c r="H4" s="2">
        <v>6</v>
      </c>
      <c r="I4" s="2">
        <v>5</v>
      </c>
      <c r="J4" s="2">
        <f t="shared" si="0"/>
        <v>17</v>
      </c>
      <c r="K4" s="2">
        <f t="shared" si="1"/>
        <v>15</v>
      </c>
      <c r="L4" s="2">
        <v>2047</v>
      </c>
      <c r="M4" s="2">
        <v>85</v>
      </c>
      <c r="N4" s="2" t="s">
        <v>22</v>
      </c>
      <c r="O4" s="2" t="s">
        <v>22</v>
      </c>
      <c r="P4" s="2" t="s">
        <v>22</v>
      </c>
      <c r="R4" s="2" t="s">
        <v>22</v>
      </c>
      <c r="S4" s="2" t="s">
        <v>813</v>
      </c>
    </row>
    <row r="5" spans="1:19">
      <c r="A5" s="2" t="s">
        <v>24</v>
      </c>
      <c r="B5" s="3">
        <v>43344</v>
      </c>
      <c r="C5" s="2" t="s">
        <v>709</v>
      </c>
      <c r="D5" s="2" t="s">
        <v>710</v>
      </c>
      <c r="E5" s="2" t="s">
        <v>7</v>
      </c>
      <c r="F5" s="2">
        <v>8</v>
      </c>
      <c r="G5" s="2">
        <v>6</v>
      </c>
      <c r="H5" s="2">
        <v>6</v>
      </c>
      <c r="I5" s="2">
        <v>4</v>
      </c>
      <c r="J5" s="2">
        <f t="shared" si="0"/>
        <v>14</v>
      </c>
      <c r="K5" s="2">
        <f t="shared" si="1"/>
        <v>10</v>
      </c>
      <c r="L5" s="2">
        <v>1568</v>
      </c>
      <c r="M5" s="2">
        <v>94</v>
      </c>
      <c r="N5" s="2" t="s">
        <v>23</v>
      </c>
      <c r="O5" s="2" t="s">
        <v>22</v>
      </c>
      <c r="P5" s="2" t="s">
        <v>22</v>
      </c>
      <c r="R5" s="2" t="s">
        <v>22</v>
      </c>
      <c r="S5" s="2" t="s">
        <v>814</v>
      </c>
    </row>
    <row r="6" spans="1:19">
      <c r="A6" s="2" t="s">
        <v>24</v>
      </c>
      <c r="B6" s="3">
        <v>43344</v>
      </c>
      <c r="C6" s="2" t="s">
        <v>711</v>
      </c>
      <c r="D6" s="2" t="s">
        <v>246</v>
      </c>
      <c r="E6" s="2" t="s">
        <v>8</v>
      </c>
      <c r="F6" s="2">
        <v>10</v>
      </c>
      <c r="G6" s="2">
        <v>2</v>
      </c>
      <c r="H6" s="2">
        <v>0</v>
      </c>
      <c r="I6" s="2">
        <v>0</v>
      </c>
      <c r="J6" s="2">
        <f t="shared" si="0"/>
        <v>10</v>
      </c>
      <c r="K6" s="2">
        <f t="shared" si="1"/>
        <v>2</v>
      </c>
      <c r="L6" s="2">
        <v>2184</v>
      </c>
      <c r="M6" s="2">
        <v>55</v>
      </c>
      <c r="N6" s="2" t="s">
        <v>22</v>
      </c>
      <c r="O6" s="2" t="s">
        <v>22</v>
      </c>
      <c r="P6" s="2" t="s">
        <v>241</v>
      </c>
      <c r="R6" s="2" t="s">
        <v>22</v>
      </c>
      <c r="S6" s="2" t="s">
        <v>815</v>
      </c>
    </row>
    <row r="7" spans="1:19">
      <c r="A7" s="2" t="s">
        <v>24</v>
      </c>
      <c r="B7" s="3">
        <v>43344</v>
      </c>
      <c r="C7" s="2" t="s">
        <v>712</v>
      </c>
      <c r="D7" s="2" t="s">
        <v>112</v>
      </c>
      <c r="E7" s="2" t="s">
        <v>9</v>
      </c>
      <c r="F7" s="2">
        <v>7</v>
      </c>
      <c r="G7" s="2">
        <v>6</v>
      </c>
      <c r="H7" s="2">
        <v>4</v>
      </c>
      <c r="I7" s="2">
        <v>4</v>
      </c>
      <c r="J7" s="2">
        <f t="shared" si="0"/>
        <v>11</v>
      </c>
      <c r="K7" s="2">
        <f t="shared" si="1"/>
        <v>10</v>
      </c>
      <c r="L7" s="2">
        <v>1320</v>
      </c>
      <c r="M7" s="2">
        <v>15</v>
      </c>
      <c r="N7" s="2" t="s">
        <v>22</v>
      </c>
      <c r="O7" s="2" t="s">
        <v>22</v>
      </c>
      <c r="P7" s="2" t="s">
        <v>23</v>
      </c>
      <c r="R7" s="2" t="s">
        <v>22</v>
      </c>
      <c r="S7" s="2" t="s">
        <v>816</v>
      </c>
    </row>
    <row r="8" spans="1:19">
      <c r="A8" s="2" t="s">
        <v>24</v>
      </c>
      <c r="B8" s="3">
        <v>43344</v>
      </c>
      <c r="C8" s="2" t="s">
        <v>713</v>
      </c>
      <c r="D8" s="2" t="s">
        <v>244</v>
      </c>
      <c r="E8" s="2" t="s">
        <v>10</v>
      </c>
      <c r="F8" s="2">
        <v>7</v>
      </c>
      <c r="G8" s="2">
        <v>5</v>
      </c>
      <c r="H8" s="2">
        <v>1</v>
      </c>
      <c r="I8" s="2">
        <v>1</v>
      </c>
      <c r="J8" s="2">
        <f t="shared" si="0"/>
        <v>8</v>
      </c>
      <c r="K8" s="2">
        <f t="shared" si="1"/>
        <v>6</v>
      </c>
      <c r="L8" s="2">
        <v>1379</v>
      </c>
      <c r="M8" s="2">
        <v>220</v>
      </c>
      <c r="N8" s="2" t="s">
        <v>23</v>
      </c>
      <c r="O8" s="2" t="s">
        <v>23</v>
      </c>
      <c r="P8" s="2" t="s">
        <v>23</v>
      </c>
      <c r="R8" s="2" t="s">
        <v>23</v>
      </c>
      <c r="S8" s="2" t="s">
        <v>817</v>
      </c>
    </row>
    <row r="9" spans="1:19">
      <c r="A9" s="2" t="s">
        <v>24</v>
      </c>
      <c r="B9" s="3">
        <v>43344</v>
      </c>
      <c r="C9" s="2" t="s">
        <v>714</v>
      </c>
      <c r="D9" s="2" t="s">
        <v>243</v>
      </c>
      <c r="E9" s="2" t="s">
        <v>11</v>
      </c>
      <c r="F9" s="2">
        <v>8</v>
      </c>
      <c r="G9" s="2">
        <v>6</v>
      </c>
      <c r="H9" s="2">
        <v>7</v>
      </c>
      <c r="I9" s="2">
        <v>5</v>
      </c>
      <c r="J9" s="2">
        <f t="shared" si="0"/>
        <v>15</v>
      </c>
      <c r="K9" s="2">
        <f t="shared" si="1"/>
        <v>11</v>
      </c>
      <c r="L9" s="2">
        <v>1161</v>
      </c>
      <c r="M9" s="2">
        <v>20</v>
      </c>
      <c r="N9" s="2" t="s">
        <v>22</v>
      </c>
      <c r="O9" s="2" t="s">
        <v>22</v>
      </c>
      <c r="P9" s="2" t="s">
        <v>22</v>
      </c>
      <c r="R9" s="2" t="s">
        <v>22</v>
      </c>
      <c r="S9" s="2" t="s">
        <v>818</v>
      </c>
    </row>
    <row r="10" spans="1:19">
      <c r="A10" s="2" t="s">
        <v>24</v>
      </c>
      <c r="B10" s="3">
        <v>43344</v>
      </c>
      <c r="C10" s="2" t="s">
        <v>715</v>
      </c>
      <c r="D10" s="2" t="s">
        <v>248</v>
      </c>
      <c r="E10" s="2" t="s">
        <v>12</v>
      </c>
      <c r="F10" s="2">
        <v>7</v>
      </c>
      <c r="G10" s="2">
        <v>7</v>
      </c>
      <c r="H10" s="2">
        <v>5</v>
      </c>
      <c r="I10" s="2">
        <v>5</v>
      </c>
      <c r="J10" s="2">
        <f t="shared" si="0"/>
        <v>12</v>
      </c>
      <c r="K10" s="2">
        <f t="shared" si="1"/>
        <v>12</v>
      </c>
      <c r="L10" s="2">
        <v>1224</v>
      </c>
      <c r="M10" s="2">
        <v>14</v>
      </c>
      <c r="N10" s="2" t="s">
        <v>22</v>
      </c>
      <c r="O10" s="2" t="s">
        <v>22</v>
      </c>
      <c r="P10" s="2" t="s">
        <v>22</v>
      </c>
      <c r="R10" s="2" t="s">
        <v>22</v>
      </c>
      <c r="S10" s="2" t="s">
        <v>812</v>
      </c>
    </row>
    <row r="11" spans="1:19">
      <c r="A11" s="2" t="s">
        <v>24</v>
      </c>
      <c r="B11" s="3">
        <v>43344</v>
      </c>
      <c r="C11" s="2" t="s">
        <v>716</v>
      </c>
      <c r="D11" s="2" t="s">
        <v>249</v>
      </c>
      <c r="E11" s="2" t="s">
        <v>250</v>
      </c>
      <c r="F11" s="2">
        <v>7</v>
      </c>
      <c r="G11" s="2">
        <v>7</v>
      </c>
      <c r="H11" s="2">
        <v>12</v>
      </c>
      <c r="I11" s="2">
        <v>10</v>
      </c>
      <c r="J11" s="2">
        <f t="shared" si="0"/>
        <v>19</v>
      </c>
      <c r="K11" s="2">
        <f t="shared" si="1"/>
        <v>17</v>
      </c>
      <c r="L11" s="2">
        <v>928</v>
      </c>
      <c r="M11" s="2">
        <v>19</v>
      </c>
      <c r="N11" s="2" t="s">
        <v>22</v>
      </c>
      <c r="O11" s="2" t="s">
        <v>22</v>
      </c>
      <c r="P11" s="2" t="s">
        <v>22</v>
      </c>
      <c r="R11" s="2" t="s">
        <v>22</v>
      </c>
      <c r="S11" s="2" t="s">
        <v>817</v>
      </c>
    </row>
    <row r="12" spans="1:19">
      <c r="A12" s="2" t="s">
        <v>24</v>
      </c>
      <c r="B12" s="3">
        <v>43344</v>
      </c>
      <c r="C12" s="2" t="s">
        <v>717</v>
      </c>
      <c r="D12" s="2" t="s">
        <v>121</v>
      </c>
      <c r="E12" s="2" t="s">
        <v>13</v>
      </c>
      <c r="F12" s="2">
        <v>9</v>
      </c>
      <c r="G12" s="2">
        <v>7</v>
      </c>
      <c r="H12" s="2">
        <v>1</v>
      </c>
      <c r="I12" s="2">
        <v>1</v>
      </c>
      <c r="J12" s="2">
        <f t="shared" si="0"/>
        <v>10</v>
      </c>
      <c r="K12" s="2">
        <f t="shared" si="1"/>
        <v>8</v>
      </c>
      <c r="L12" s="2">
        <v>1535</v>
      </c>
      <c r="M12" s="2">
        <v>30</v>
      </c>
      <c r="N12" s="2" t="s">
        <v>22</v>
      </c>
      <c r="O12" s="2" t="s">
        <v>22</v>
      </c>
      <c r="P12" s="2" t="s">
        <v>22</v>
      </c>
      <c r="R12" s="2" t="s">
        <v>22</v>
      </c>
      <c r="S12" s="2" t="s">
        <v>812</v>
      </c>
    </row>
    <row r="13" spans="1:19">
      <c r="A13" s="2" t="s">
        <v>25</v>
      </c>
      <c r="B13" s="3">
        <v>43327</v>
      </c>
      <c r="C13" s="2" t="s">
        <v>727</v>
      </c>
      <c r="D13" s="2" t="s">
        <v>728</v>
      </c>
      <c r="E13" s="2" t="s">
        <v>26</v>
      </c>
      <c r="F13" s="2">
        <v>8</v>
      </c>
      <c r="G13" s="2">
        <v>7</v>
      </c>
      <c r="H13" s="2">
        <v>8</v>
      </c>
      <c r="I13" s="2">
        <v>8</v>
      </c>
      <c r="J13" s="2">
        <f t="shared" si="0"/>
        <v>16</v>
      </c>
      <c r="K13" s="2">
        <f t="shared" si="1"/>
        <v>15</v>
      </c>
      <c r="L13" s="2">
        <v>427</v>
      </c>
      <c r="M13" s="2">
        <v>74</v>
      </c>
      <c r="N13" s="2" t="s">
        <v>22</v>
      </c>
      <c r="O13" s="2" t="s">
        <v>22</v>
      </c>
      <c r="P13" s="2" t="s">
        <v>22</v>
      </c>
      <c r="R13" s="2" t="s">
        <v>22</v>
      </c>
      <c r="S13" s="2" t="s">
        <v>819</v>
      </c>
    </row>
    <row r="14" spans="1:19">
      <c r="A14" s="2" t="s">
        <v>25</v>
      </c>
      <c r="B14" s="3">
        <v>43327</v>
      </c>
      <c r="C14" s="2" t="s">
        <v>724</v>
      </c>
      <c r="D14" s="2" t="s">
        <v>178</v>
      </c>
      <c r="E14" s="2" t="s">
        <v>27</v>
      </c>
      <c r="F14" s="2">
        <v>8</v>
      </c>
      <c r="G14" s="2">
        <v>8</v>
      </c>
      <c r="H14" s="2">
        <v>2</v>
      </c>
      <c r="I14" s="2">
        <v>1</v>
      </c>
      <c r="J14" s="2">
        <f t="shared" si="0"/>
        <v>10</v>
      </c>
      <c r="K14" s="2">
        <f t="shared" si="1"/>
        <v>9</v>
      </c>
      <c r="L14" s="2">
        <v>788</v>
      </c>
      <c r="M14" s="2">
        <v>34</v>
      </c>
      <c r="N14" s="2" t="s">
        <v>22</v>
      </c>
      <c r="O14" s="2" t="s">
        <v>22</v>
      </c>
      <c r="P14" s="2" t="s">
        <v>241</v>
      </c>
      <c r="R14" s="2" t="s">
        <v>22</v>
      </c>
      <c r="S14" s="2" t="s">
        <v>815</v>
      </c>
    </row>
    <row r="15" spans="1:19">
      <c r="A15" s="2" t="s">
        <v>25</v>
      </c>
      <c r="B15" s="3">
        <v>43327</v>
      </c>
      <c r="C15" s="2" t="s">
        <v>725</v>
      </c>
      <c r="D15" s="2" t="s">
        <v>726</v>
      </c>
      <c r="E15" s="2" t="s">
        <v>28</v>
      </c>
      <c r="F15" s="2">
        <v>9</v>
      </c>
      <c r="G15" s="2">
        <v>7</v>
      </c>
      <c r="H15" s="2">
        <v>5</v>
      </c>
      <c r="I15" s="2">
        <v>1</v>
      </c>
      <c r="J15" s="2">
        <f t="shared" si="0"/>
        <v>14</v>
      </c>
      <c r="K15" s="2">
        <f t="shared" si="1"/>
        <v>8</v>
      </c>
      <c r="L15" s="2">
        <v>1291</v>
      </c>
      <c r="M15" s="2">
        <v>85</v>
      </c>
      <c r="N15" s="2" t="s">
        <v>22</v>
      </c>
      <c r="O15" s="2" t="s">
        <v>22</v>
      </c>
      <c r="P15" s="2" t="s">
        <v>241</v>
      </c>
      <c r="R15" s="2" t="s">
        <v>22</v>
      </c>
      <c r="S15" s="2" t="s">
        <v>815</v>
      </c>
    </row>
    <row r="16" spans="1:19">
      <c r="A16" s="2" t="s">
        <v>25</v>
      </c>
      <c r="B16" s="3">
        <v>43327</v>
      </c>
      <c r="C16" s="2" t="s">
        <v>722</v>
      </c>
      <c r="D16" s="2" t="s">
        <v>723</v>
      </c>
      <c r="E16" s="2" t="s">
        <v>29</v>
      </c>
      <c r="F16" s="2">
        <v>5</v>
      </c>
      <c r="G16" s="2">
        <v>5</v>
      </c>
      <c r="H16" s="2">
        <v>2</v>
      </c>
      <c r="I16" s="2">
        <v>2</v>
      </c>
      <c r="J16" s="2">
        <f t="shared" si="0"/>
        <v>7</v>
      </c>
      <c r="K16" s="2">
        <f t="shared" si="1"/>
        <v>7</v>
      </c>
      <c r="L16" s="2">
        <v>1213</v>
      </c>
      <c r="M16" s="2">
        <v>122</v>
      </c>
      <c r="N16" s="2" t="s">
        <v>23</v>
      </c>
      <c r="O16" s="2" t="s">
        <v>22</v>
      </c>
      <c r="P16" s="2" t="s">
        <v>22</v>
      </c>
      <c r="R16" s="2" t="s">
        <v>22</v>
      </c>
      <c r="S16" s="2" t="s">
        <v>812</v>
      </c>
    </row>
    <row r="17" spans="1:19">
      <c r="A17" s="2" t="s">
        <v>25</v>
      </c>
      <c r="B17" s="3">
        <v>43327</v>
      </c>
      <c r="C17" s="2" t="s">
        <v>729</v>
      </c>
      <c r="D17" s="2" t="s">
        <v>223</v>
      </c>
      <c r="E17" s="2" t="s">
        <v>30</v>
      </c>
      <c r="F17" s="2">
        <v>6</v>
      </c>
      <c r="G17" s="2">
        <v>3</v>
      </c>
      <c r="H17" s="2">
        <v>0</v>
      </c>
      <c r="I17" s="2">
        <v>0</v>
      </c>
      <c r="J17" s="2">
        <f t="shared" si="0"/>
        <v>6</v>
      </c>
      <c r="K17" s="2">
        <f t="shared" si="1"/>
        <v>3</v>
      </c>
      <c r="L17" s="2">
        <v>576</v>
      </c>
      <c r="M17" s="2">
        <v>19</v>
      </c>
      <c r="N17" s="2" t="s">
        <v>22</v>
      </c>
      <c r="O17" s="2" t="s">
        <v>22</v>
      </c>
      <c r="P17" s="2" t="s">
        <v>241</v>
      </c>
      <c r="R17" s="2" t="s">
        <v>22</v>
      </c>
      <c r="S17" s="24" t="s">
        <v>889</v>
      </c>
    </row>
    <row r="18" spans="1:19">
      <c r="A18" s="2" t="s">
        <v>25</v>
      </c>
      <c r="B18" s="3">
        <v>43327</v>
      </c>
      <c r="C18" s="2" t="s">
        <v>720</v>
      </c>
      <c r="D18" s="2" t="s">
        <v>721</v>
      </c>
      <c r="E18" s="2" t="s">
        <v>31</v>
      </c>
      <c r="F18" s="2">
        <v>7</v>
      </c>
      <c r="G18" s="2">
        <v>5</v>
      </c>
      <c r="H18" s="2">
        <v>5</v>
      </c>
      <c r="I18" s="2">
        <v>5</v>
      </c>
      <c r="J18" s="2">
        <f t="shared" si="0"/>
        <v>12</v>
      </c>
      <c r="K18" s="2">
        <f t="shared" si="1"/>
        <v>10</v>
      </c>
      <c r="L18" s="2">
        <v>514</v>
      </c>
      <c r="M18" s="2">
        <v>19</v>
      </c>
      <c r="N18" s="2" t="s">
        <v>22</v>
      </c>
      <c r="O18" s="2" t="s">
        <v>22</v>
      </c>
      <c r="P18" s="2" t="s">
        <v>22</v>
      </c>
      <c r="R18" s="2" t="s">
        <v>22</v>
      </c>
      <c r="S18" s="2" t="s">
        <v>817</v>
      </c>
    </row>
    <row r="19" spans="1:19">
      <c r="A19" s="2" t="s">
        <v>25</v>
      </c>
      <c r="B19" s="3">
        <v>43327</v>
      </c>
      <c r="C19" s="2" t="s">
        <v>718</v>
      </c>
      <c r="D19" s="2" t="s">
        <v>719</v>
      </c>
      <c r="E19" s="2" t="s">
        <v>32</v>
      </c>
      <c r="F19" s="2">
        <v>10</v>
      </c>
      <c r="G19" s="2">
        <v>7</v>
      </c>
      <c r="H19" s="2">
        <v>5</v>
      </c>
      <c r="I19" s="2">
        <v>5</v>
      </c>
      <c r="J19" s="2">
        <f t="shared" si="0"/>
        <v>15</v>
      </c>
      <c r="K19" s="2">
        <f t="shared" si="1"/>
        <v>12</v>
      </c>
      <c r="L19" s="2">
        <v>1590</v>
      </c>
      <c r="M19" s="2">
        <v>22</v>
      </c>
      <c r="N19" s="2" t="s">
        <v>22</v>
      </c>
      <c r="O19" s="2" t="s">
        <v>22</v>
      </c>
      <c r="P19" s="2" t="s">
        <v>22</v>
      </c>
      <c r="R19" s="2" t="s">
        <v>22</v>
      </c>
      <c r="S19" s="2" t="s">
        <v>22</v>
      </c>
    </row>
    <row r="20" spans="1:19">
      <c r="A20" s="2" t="s">
        <v>33</v>
      </c>
      <c r="B20" s="3">
        <v>43313</v>
      </c>
      <c r="C20" s="2" t="s">
        <v>730</v>
      </c>
      <c r="D20" s="2" t="s">
        <v>143</v>
      </c>
      <c r="E20" s="2" t="s">
        <v>142</v>
      </c>
      <c r="F20" s="2">
        <v>6</v>
      </c>
      <c r="G20" s="2">
        <v>5</v>
      </c>
      <c r="H20" s="2">
        <v>4</v>
      </c>
      <c r="I20" s="2">
        <v>2</v>
      </c>
      <c r="J20" s="2">
        <f t="shared" si="0"/>
        <v>10</v>
      </c>
      <c r="K20" s="2">
        <f t="shared" si="1"/>
        <v>7</v>
      </c>
      <c r="L20" s="2">
        <v>1254</v>
      </c>
      <c r="M20" s="2">
        <v>15</v>
      </c>
      <c r="N20" s="2" t="s">
        <v>22</v>
      </c>
      <c r="O20" s="2" t="s">
        <v>22</v>
      </c>
      <c r="P20" s="2" t="s">
        <v>22</v>
      </c>
      <c r="R20" s="2" t="s">
        <v>22</v>
      </c>
      <c r="S20" s="2" t="s">
        <v>812</v>
      </c>
    </row>
    <row r="21" spans="1:19">
      <c r="A21" s="2" t="s">
        <v>33</v>
      </c>
      <c r="B21" s="3">
        <v>43313</v>
      </c>
      <c r="C21" s="2" t="s">
        <v>731</v>
      </c>
      <c r="D21" s="2" t="s">
        <v>144</v>
      </c>
      <c r="E21" s="2" t="s">
        <v>145</v>
      </c>
      <c r="F21" s="2">
        <v>6</v>
      </c>
      <c r="G21" s="2">
        <v>5</v>
      </c>
      <c r="H21" s="2">
        <v>3</v>
      </c>
      <c r="I21" s="2">
        <v>3</v>
      </c>
      <c r="J21" s="2">
        <f t="shared" si="0"/>
        <v>9</v>
      </c>
      <c r="K21" s="2">
        <f t="shared" si="1"/>
        <v>8</v>
      </c>
      <c r="L21" s="2">
        <v>939</v>
      </c>
      <c r="M21" s="2">
        <v>31</v>
      </c>
      <c r="N21" s="2" t="s">
        <v>22</v>
      </c>
      <c r="O21" s="2" t="s">
        <v>22</v>
      </c>
      <c r="P21" s="2" t="s">
        <v>22</v>
      </c>
      <c r="R21" s="2" t="s">
        <v>22</v>
      </c>
      <c r="S21" s="24" t="s">
        <v>832</v>
      </c>
    </row>
    <row r="22" spans="1:19">
      <c r="A22" s="2" t="s">
        <v>33</v>
      </c>
      <c r="B22" s="3">
        <v>43313</v>
      </c>
      <c r="C22" s="2" t="s">
        <v>733</v>
      </c>
      <c r="D22" s="2" t="s">
        <v>146</v>
      </c>
      <c r="E22" s="2" t="s">
        <v>147</v>
      </c>
      <c r="F22" s="2">
        <v>9</v>
      </c>
      <c r="G22" s="2">
        <v>8</v>
      </c>
      <c r="H22" s="2">
        <v>9</v>
      </c>
      <c r="I22" s="2">
        <v>5</v>
      </c>
      <c r="J22" s="2">
        <f t="shared" si="0"/>
        <v>18</v>
      </c>
      <c r="K22" s="2">
        <f t="shared" si="1"/>
        <v>13</v>
      </c>
      <c r="L22" s="2">
        <v>1634</v>
      </c>
      <c r="M22" s="2">
        <v>297</v>
      </c>
      <c r="N22" s="2" t="s">
        <v>22</v>
      </c>
      <c r="O22" s="2" t="s">
        <v>22</v>
      </c>
      <c r="P22" s="2" t="s">
        <v>22</v>
      </c>
      <c r="R22" s="2" t="s">
        <v>22</v>
      </c>
      <c r="S22" s="2" t="s">
        <v>813</v>
      </c>
    </row>
    <row r="23" spans="1:19">
      <c r="A23" s="2" t="s">
        <v>33</v>
      </c>
      <c r="B23" s="3">
        <v>43313</v>
      </c>
      <c r="C23" s="2" t="s">
        <v>732</v>
      </c>
      <c r="D23" s="2" t="s">
        <v>148</v>
      </c>
      <c r="E23" s="2" t="s">
        <v>149</v>
      </c>
      <c r="F23" s="2">
        <v>8</v>
      </c>
      <c r="G23" s="2">
        <v>8</v>
      </c>
      <c r="H23" s="2">
        <v>0</v>
      </c>
      <c r="I23" s="2">
        <v>0</v>
      </c>
      <c r="J23" s="2">
        <f t="shared" si="0"/>
        <v>8</v>
      </c>
      <c r="K23" s="2">
        <f t="shared" si="1"/>
        <v>8</v>
      </c>
      <c r="L23" s="2">
        <v>469</v>
      </c>
      <c r="M23" s="2">
        <v>33</v>
      </c>
      <c r="N23" s="2" t="s">
        <v>22</v>
      </c>
      <c r="O23" s="2" t="s">
        <v>22</v>
      </c>
      <c r="P23" s="2" t="s">
        <v>22</v>
      </c>
      <c r="R23" s="2" t="s">
        <v>22</v>
      </c>
      <c r="S23" s="2" t="s">
        <v>817</v>
      </c>
    </row>
    <row r="24" spans="1:19" s="4" customFormat="1">
      <c r="A24" s="4" t="s">
        <v>33</v>
      </c>
      <c r="B24" s="21">
        <v>43313</v>
      </c>
      <c r="C24" s="4" t="s">
        <v>734</v>
      </c>
      <c r="D24" s="4" t="s">
        <v>150</v>
      </c>
      <c r="E24" s="4" t="s">
        <v>151</v>
      </c>
      <c r="F24" s="4">
        <v>7</v>
      </c>
      <c r="G24" s="4">
        <v>7</v>
      </c>
      <c r="H24" s="4">
        <v>10</v>
      </c>
      <c r="I24" s="4">
        <v>10</v>
      </c>
      <c r="J24" s="4">
        <f t="shared" si="0"/>
        <v>17</v>
      </c>
      <c r="K24" s="4">
        <f t="shared" si="1"/>
        <v>17</v>
      </c>
      <c r="L24" s="4">
        <v>702</v>
      </c>
      <c r="M24" s="30">
        <v>0</v>
      </c>
      <c r="N24" s="4" t="s">
        <v>22</v>
      </c>
      <c r="O24" s="4" t="s">
        <v>22</v>
      </c>
      <c r="P24" s="4" t="s">
        <v>22</v>
      </c>
      <c r="R24" s="4" t="s">
        <v>22</v>
      </c>
      <c r="S24" s="4" t="s">
        <v>871</v>
      </c>
    </row>
    <row r="25" spans="1:19" s="4" customFormat="1">
      <c r="A25" s="4" t="s">
        <v>152</v>
      </c>
      <c r="B25" s="21">
        <v>43296</v>
      </c>
      <c r="C25" s="4" t="s">
        <v>738</v>
      </c>
      <c r="D25" s="4" t="s">
        <v>153</v>
      </c>
      <c r="E25" s="4" t="s">
        <v>154</v>
      </c>
      <c r="F25" s="4">
        <v>6</v>
      </c>
      <c r="G25" s="4">
        <v>2</v>
      </c>
      <c r="H25" s="4">
        <v>4</v>
      </c>
      <c r="I25" s="4">
        <v>1</v>
      </c>
      <c r="J25" s="4">
        <f t="shared" si="0"/>
        <v>10</v>
      </c>
      <c r="K25" s="4">
        <f t="shared" si="1"/>
        <v>3</v>
      </c>
      <c r="L25" s="4">
        <v>1400</v>
      </c>
      <c r="M25" s="30">
        <v>0</v>
      </c>
      <c r="N25" s="4" t="s">
        <v>22</v>
      </c>
      <c r="O25" s="4" t="s">
        <v>22</v>
      </c>
      <c r="P25" s="4" t="s">
        <v>241</v>
      </c>
      <c r="R25" s="4" t="s">
        <v>22</v>
      </c>
      <c r="S25" s="4" t="s">
        <v>890</v>
      </c>
    </row>
    <row r="26" spans="1:19">
      <c r="A26" s="2" t="s">
        <v>152</v>
      </c>
      <c r="B26" s="3">
        <v>43296</v>
      </c>
      <c r="C26" s="2" t="s">
        <v>737</v>
      </c>
      <c r="D26" s="2" t="s">
        <v>155</v>
      </c>
      <c r="E26" s="2" t="s">
        <v>156</v>
      </c>
      <c r="F26" s="2">
        <v>6</v>
      </c>
      <c r="G26" s="2">
        <v>5</v>
      </c>
      <c r="H26" s="2">
        <v>2</v>
      </c>
      <c r="I26" s="2">
        <v>2</v>
      </c>
      <c r="J26" s="2">
        <f t="shared" si="0"/>
        <v>8</v>
      </c>
      <c r="K26" s="2">
        <f t="shared" si="1"/>
        <v>7</v>
      </c>
      <c r="L26" s="2">
        <v>1123</v>
      </c>
      <c r="M26" s="2">
        <v>20</v>
      </c>
      <c r="N26" s="2" t="s">
        <v>22</v>
      </c>
      <c r="O26" s="2" t="s">
        <v>22</v>
      </c>
      <c r="P26" s="2" t="s">
        <v>22</v>
      </c>
      <c r="R26" s="2" t="s">
        <v>22</v>
      </c>
      <c r="S26" s="24" t="s">
        <v>887</v>
      </c>
    </row>
    <row r="27" spans="1:19">
      <c r="A27" s="2" t="s">
        <v>152</v>
      </c>
      <c r="B27" s="3">
        <v>43296</v>
      </c>
      <c r="C27" s="2" t="s">
        <v>735</v>
      </c>
      <c r="D27" s="2" t="s">
        <v>157</v>
      </c>
      <c r="E27" s="2" t="s">
        <v>158</v>
      </c>
      <c r="F27" s="2">
        <v>6</v>
      </c>
      <c r="G27" s="2">
        <v>6</v>
      </c>
      <c r="H27" s="2">
        <v>2</v>
      </c>
      <c r="I27" s="2">
        <v>2</v>
      </c>
      <c r="J27" s="2">
        <f t="shared" si="0"/>
        <v>8</v>
      </c>
      <c r="K27" s="2">
        <f t="shared" si="1"/>
        <v>8</v>
      </c>
      <c r="L27" s="2">
        <v>1327</v>
      </c>
      <c r="M27" s="2">
        <v>245</v>
      </c>
      <c r="N27" s="2" t="s">
        <v>23</v>
      </c>
      <c r="O27" s="2" t="s">
        <v>23</v>
      </c>
      <c r="P27" s="2" t="s">
        <v>22</v>
      </c>
      <c r="Q27" s="2" t="s">
        <v>22</v>
      </c>
      <c r="R27" s="2" t="s">
        <v>22</v>
      </c>
      <c r="S27" s="24" t="s">
        <v>891</v>
      </c>
    </row>
    <row r="28" spans="1:19">
      <c r="A28" s="2" t="s">
        <v>152</v>
      </c>
      <c r="B28" s="3">
        <v>43296</v>
      </c>
      <c r="C28" s="2" t="s">
        <v>736</v>
      </c>
      <c r="D28" s="2" t="s">
        <v>159</v>
      </c>
      <c r="E28" s="2" t="s">
        <v>160</v>
      </c>
      <c r="F28" s="2">
        <v>9</v>
      </c>
      <c r="G28" s="2">
        <v>8</v>
      </c>
      <c r="H28" s="2">
        <v>0</v>
      </c>
      <c r="I28" s="2">
        <v>0</v>
      </c>
      <c r="J28" s="2">
        <f t="shared" si="0"/>
        <v>9</v>
      </c>
      <c r="K28" s="2">
        <f t="shared" si="1"/>
        <v>8</v>
      </c>
      <c r="L28" s="2">
        <v>859</v>
      </c>
      <c r="M28" s="2">
        <v>27</v>
      </c>
      <c r="N28" s="2" t="s">
        <v>22</v>
      </c>
      <c r="O28" s="2" t="s">
        <v>22</v>
      </c>
      <c r="P28" s="2" t="s">
        <v>22</v>
      </c>
      <c r="R28" s="2" t="s">
        <v>22</v>
      </c>
      <c r="S28" s="2" t="s">
        <v>821</v>
      </c>
    </row>
    <row r="29" spans="1:19" s="4" customFormat="1">
      <c r="A29" s="4" t="s">
        <v>161</v>
      </c>
      <c r="B29" s="21">
        <v>43282</v>
      </c>
      <c r="C29" s="4" t="s">
        <v>739</v>
      </c>
      <c r="D29" s="4" t="s">
        <v>162</v>
      </c>
      <c r="E29" s="4" t="s">
        <v>163</v>
      </c>
      <c r="F29" s="4">
        <v>5</v>
      </c>
      <c r="G29" s="4">
        <v>4</v>
      </c>
      <c r="H29" s="4">
        <v>2</v>
      </c>
      <c r="I29" s="4">
        <v>0</v>
      </c>
      <c r="J29" s="4">
        <f t="shared" si="0"/>
        <v>7</v>
      </c>
      <c r="K29" s="4">
        <f t="shared" si="1"/>
        <v>4</v>
      </c>
      <c r="L29" s="4">
        <v>1075</v>
      </c>
      <c r="M29" s="30">
        <v>0</v>
      </c>
      <c r="N29" s="4" t="s">
        <v>22</v>
      </c>
      <c r="O29" s="4" t="s">
        <v>22</v>
      </c>
      <c r="P29" s="4" t="s">
        <v>22</v>
      </c>
      <c r="R29" s="4" t="s">
        <v>22</v>
      </c>
      <c r="S29" s="4" t="s">
        <v>822</v>
      </c>
    </row>
    <row r="30" spans="1:19" s="11" customFormat="1">
      <c r="A30" s="11" t="s">
        <v>161</v>
      </c>
      <c r="B30" s="12">
        <v>43282</v>
      </c>
      <c r="C30" s="11" t="s">
        <v>740</v>
      </c>
      <c r="D30" s="11" t="s">
        <v>164</v>
      </c>
      <c r="E30" s="11" t="s">
        <v>165</v>
      </c>
      <c r="F30" s="11">
        <v>6</v>
      </c>
      <c r="G30" s="11">
        <v>0</v>
      </c>
      <c r="H30" s="11">
        <v>3</v>
      </c>
      <c r="I30" s="11">
        <v>0</v>
      </c>
      <c r="J30" s="11">
        <f t="shared" si="0"/>
        <v>9</v>
      </c>
      <c r="K30" s="11">
        <f t="shared" si="1"/>
        <v>0</v>
      </c>
      <c r="L30" s="11">
        <v>1789</v>
      </c>
      <c r="M30" s="11">
        <v>0</v>
      </c>
      <c r="N30" s="11" t="s">
        <v>241</v>
      </c>
      <c r="O30" s="11" t="s">
        <v>241</v>
      </c>
      <c r="P30" s="11" t="s">
        <v>241</v>
      </c>
      <c r="R30" s="11" t="s">
        <v>241</v>
      </c>
    </row>
    <row r="31" spans="1:19">
      <c r="A31" s="2" t="s">
        <v>161</v>
      </c>
      <c r="B31" s="3">
        <v>43282</v>
      </c>
      <c r="C31" s="2" t="s">
        <v>742</v>
      </c>
      <c r="D31" s="2" t="s">
        <v>166</v>
      </c>
      <c r="E31" s="2" t="s">
        <v>167</v>
      </c>
      <c r="F31" s="2">
        <v>10</v>
      </c>
      <c r="G31" s="2">
        <v>9</v>
      </c>
      <c r="H31" s="2">
        <v>0</v>
      </c>
      <c r="I31" s="2">
        <v>0</v>
      </c>
      <c r="J31" s="2">
        <f t="shared" si="0"/>
        <v>10</v>
      </c>
      <c r="K31" s="2">
        <f t="shared" si="1"/>
        <v>9</v>
      </c>
      <c r="L31" s="2">
        <v>2002</v>
      </c>
      <c r="M31" s="2">
        <v>27</v>
      </c>
      <c r="N31" s="2" t="s">
        <v>22</v>
      </c>
      <c r="O31" s="2" t="s">
        <v>22</v>
      </c>
      <c r="P31" s="2" t="s">
        <v>241</v>
      </c>
      <c r="R31" s="2" t="s">
        <v>22</v>
      </c>
      <c r="S31" s="2" t="s">
        <v>823</v>
      </c>
    </row>
    <row r="32" spans="1:19">
      <c r="A32" s="2" t="s">
        <v>161</v>
      </c>
      <c r="B32" s="3">
        <v>43282</v>
      </c>
      <c r="C32" s="2" t="s">
        <v>741</v>
      </c>
      <c r="D32" s="2" t="s">
        <v>137</v>
      </c>
      <c r="E32" s="2" t="s">
        <v>168</v>
      </c>
      <c r="F32" s="2">
        <v>4</v>
      </c>
      <c r="G32" s="2">
        <v>4</v>
      </c>
      <c r="H32" s="2">
        <v>6</v>
      </c>
      <c r="I32" s="2">
        <v>6</v>
      </c>
      <c r="J32" s="2">
        <f t="shared" si="0"/>
        <v>10</v>
      </c>
      <c r="K32" s="2">
        <f t="shared" si="1"/>
        <v>10</v>
      </c>
      <c r="L32" s="2">
        <v>1084</v>
      </c>
      <c r="M32" s="2">
        <v>19</v>
      </c>
      <c r="N32" s="2" t="s">
        <v>22</v>
      </c>
      <c r="O32" s="2" t="s">
        <v>22</v>
      </c>
      <c r="P32" s="2" t="s">
        <v>22</v>
      </c>
      <c r="R32" s="2" t="s">
        <v>22</v>
      </c>
      <c r="S32" s="2" t="s">
        <v>817</v>
      </c>
    </row>
    <row r="33" spans="5:22">
      <c r="T33" s="2" t="s">
        <v>906</v>
      </c>
      <c r="U33" s="2" t="s">
        <v>945</v>
      </c>
      <c r="V33" s="2" t="s">
        <v>956</v>
      </c>
    </row>
    <row r="37" spans="5:22">
      <c r="E37" s="2" t="s">
        <v>807</v>
      </c>
      <c r="F37" s="2">
        <f t="shared" ref="F37:M37" si="2">SUM(F3:F36)</f>
        <v>225</v>
      </c>
      <c r="G37" s="2">
        <f t="shared" si="2"/>
        <v>179</v>
      </c>
      <c r="H37" s="2">
        <f t="shared" si="2"/>
        <v>124</v>
      </c>
      <c r="I37" s="2">
        <f t="shared" si="2"/>
        <v>96</v>
      </c>
      <c r="J37" s="2">
        <f>SUM(J3:J36)</f>
        <v>349</v>
      </c>
      <c r="K37" s="2">
        <f>SUM(K3:K36)</f>
        <v>275</v>
      </c>
      <c r="L37" s="2">
        <f t="shared" si="2"/>
        <v>39749</v>
      </c>
      <c r="M37" s="2">
        <f t="shared" si="2"/>
        <v>1687</v>
      </c>
      <c r="R37" s="25" t="s">
        <v>808</v>
      </c>
    </row>
    <row r="38" spans="5:22">
      <c r="E38" s="2" t="s">
        <v>892</v>
      </c>
      <c r="F38" s="2">
        <v>219</v>
      </c>
      <c r="G38" s="2">
        <v>179</v>
      </c>
      <c r="H38" s="2">
        <v>121</v>
      </c>
      <c r="I38" s="2">
        <v>96</v>
      </c>
      <c r="L38" s="2">
        <v>37960</v>
      </c>
      <c r="M38" s="2">
        <v>1687</v>
      </c>
    </row>
    <row r="41" spans="5:22">
      <c r="F41" s="2" t="s">
        <v>169</v>
      </c>
      <c r="H41" s="2" t="s">
        <v>170</v>
      </c>
    </row>
    <row r="42" spans="5:22">
      <c r="F42" s="2" t="s">
        <v>171</v>
      </c>
      <c r="L42" s="2" t="s">
        <v>607</v>
      </c>
      <c r="M42" s="2" t="s">
        <v>606</v>
      </c>
    </row>
    <row r="51" spans="5:5">
      <c r="E51" s="2" t="s">
        <v>964</v>
      </c>
    </row>
    <row r="53" spans="5:5">
      <c r="E53" s="11" t="s">
        <v>965</v>
      </c>
    </row>
    <row r="56" spans="5:5">
      <c r="E56" s="13" t="s">
        <v>966</v>
      </c>
    </row>
  </sheetData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sqref="A1:XFD1048576"/>
    </sheetView>
  </sheetViews>
  <sheetFormatPr baseColWidth="10" defaultRowHeight="14" x14ac:dyDescent="0"/>
  <cols>
    <col min="1" max="1" width="25.5" bestFit="1" customWidth="1"/>
    <col min="2" max="2" width="38.6640625" bestFit="1" customWidth="1"/>
    <col min="5" max="5" width="19.5" bestFit="1" customWidth="1"/>
    <col min="6" max="6" width="4.5" bestFit="1" customWidth="1"/>
    <col min="13" max="13" width="4.83203125" bestFit="1" customWidth="1"/>
  </cols>
  <sheetData>
    <row r="1" spans="1:6">
      <c r="A1" s="4" t="s">
        <v>1014</v>
      </c>
      <c r="B1" s="4" t="s">
        <v>1013</v>
      </c>
      <c r="E1" s="4" t="s">
        <v>1015</v>
      </c>
      <c r="F1" s="4"/>
    </row>
    <row r="2" spans="1:6">
      <c r="A2" t="s">
        <v>817</v>
      </c>
      <c r="B2" t="s">
        <v>1000</v>
      </c>
      <c r="E2" t="s">
        <v>23</v>
      </c>
      <c r="F2" t="s">
        <v>1016</v>
      </c>
    </row>
    <row r="3" spans="1:6">
      <c r="A3" t="s">
        <v>830</v>
      </c>
      <c r="B3" t="s">
        <v>971</v>
      </c>
      <c r="E3" t="s">
        <v>22</v>
      </c>
      <c r="F3" t="s">
        <v>1017</v>
      </c>
    </row>
    <row r="4" spans="1:6">
      <c r="A4" t="s">
        <v>818</v>
      </c>
      <c r="B4" t="s">
        <v>972</v>
      </c>
    </row>
    <row r="5" spans="1:6">
      <c r="A5" t="s">
        <v>973</v>
      </c>
      <c r="B5" t="s">
        <v>974</v>
      </c>
    </row>
    <row r="6" spans="1:6">
      <c r="A6" t="s">
        <v>815</v>
      </c>
      <c r="B6" t="s">
        <v>975</v>
      </c>
    </row>
    <row r="7" spans="1:6">
      <c r="A7" t="s">
        <v>23</v>
      </c>
      <c r="B7" t="s">
        <v>976</v>
      </c>
    </row>
    <row r="8" spans="1:6">
      <c r="A8" t="s">
        <v>977</v>
      </c>
      <c r="B8" t="s">
        <v>978</v>
      </c>
    </row>
    <row r="9" spans="1:6">
      <c r="A9" t="s">
        <v>979</v>
      </c>
      <c r="B9" t="s">
        <v>980</v>
      </c>
    </row>
    <row r="10" spans="1:6">
      <c r="A10" t="s">
        <v>981</v>
      </c>
      <c r="B10" t="s">
        <v>1018</v>
      </c>
    </row>
    <row r="11" spans="1:6">
      <c r="A11" t="s">
        <v>834</v>
      </c>
      <c r="B11" t="s">
        <v>982</v>
      </c>
    </row>
    <row r="12" spans="1:6">
      <c r="A12" t="s">
        <v>983</v>
      </c>
      <c r="B12" t="s">
        <v>984</v>
      </c>
    </row>
    <row r="13" spans="1:6">
      <c r="A13" t="s">
        <v>902</v>
      </c>
      <c r="B13" t="s">
        <v>985</v>
      </c>
    </row>
    <row r="14" spans="1:6">
      <c r="A14" t="s">
        <v>986</v>
      </c>
      <c r="B14" t="s">
        <v>987</v>
      </c>
    </row>
    <row r="15" spans="1:6">
      <c r="A15" t="s">
        <v>988</v>
      </c>
      <c r="B15" t="s">
        <v>989</v>
      </c>
    </row>
    <row r="16" spans="1:6">
      <c r="A16" t="s">
        <v>990</v>
      </c>
      <c r="B16" t="s">
        <v>991</v>
      </c>
    </row>
    <row r="17" spans="1:13">
      <c r="A17" t="s">
        <v>992</v>
      </c>
      <c r="B17" t="s">
        <v>993</v>
      </c>
    </row>
    <row r="18" spans="1:13">
      <c r="A18" t="s">
        <v>994</v>
      </c>
      <c r="B18" t="s">
        <v>995</v>
      </c>
    </row>
    <row r="19" spans="1:13">
      <c r="A19" t="s">
        <v>996</v>
      </c>
      <c r="B19" t="s">
        <v>997</v>
      </c>
      <c r="M19" s="1" t="s">
        <v>1011</v>
      </c>
    </row>
    <row r="20" spans="1:13">
      <c r="A20" t="s">
        <v>998</v>
      </c>
      <c r="B20" t="s">
        <v>999</v>
      </c>
    </row>
    <row r="21" spans="1:13">
      <c r="A21" t="s">
        <v>1001</v>
      </c>
      <c r="B21" t="s">
        <v>1002</v>
      </c>
    </row>
    <row r="22" spans="1:13">
      <c r="A22" t="s">
        <v>861</v>
      </c>
      <c r="B22" t="s">
        <v>1003</v>
      </c>
    </row>
    <row r="23" spans="1:13">
      <c r="A23" t="s">
        <v>1004</v>
      </c>
      <c r="B23" t="s">
        <v>1005</v>
      </c>
    </row>
    <row r="24" spans="1:13">
      <c r="A24" t="s">
        <v>1006</v>
      </c>
      <c r="B24" t="s">
        <v>1007</v>
      </c>
    </row>
    <row r="25" spans="1:13">
      <c r="A25" t="s">
        <v>860</v>
      </c>
      <c r="B25" t="s">
        <v>1019</v>
      </c>
    </row>
    <row r="26" spans="1:13">
      <c r="A26" t="s">
        <v>1008</v>
      </c>
      <c r="B26" t="s">
        <v>1009</v>
      </c>
    </row>
    <row r="27" spans="1:13">
      <c r="A27" t="s">
        <v>1010</v>
      </c>
      <c r="B27" t="s">
        <v>1012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E1" zoomScale="97" zoomScaleNormal="97" zoomScalePageLayoutView="97" workbookViewId="0">
      <selection activeCell="C1" sqref="A1:XFD1048576"/>
    </sheetView>
  </sheetViews>
  <sheetFormatPr baseColWidth="10" defaultColWidth="10.83203125" defaultRowHeight="14" x14ac:dyDescent="0"/>
  <cols>
    <col min="1" max="1" width="18" style="2" bestFit="1" customWidth="1"/>
    <col min="2" max="2" width="8.1640625" style="2" bestFit="1" customWidth="1"/>
    <col min="3" max="3" width="20.1640625" style="2" bestFit="1" customWidth="1"/>
    <col min="4" max="4" width="10.33203125" style="2" bestFit="1" customWidth="1"/>
    <col min="5" max="5" width="104.6640625" style="2" bestFit="1" customWidth="1"/>
    <col min="6" max="6" width="11.5" style="2" bestFit="1" customWidth="1"/>
    <col min="7" max="7" width="12.6640625" style="2" bestFit="1" customWidth="1"/>
    <col min="8" max="8" width="8.1640625" style="2" bestFit="1" customWidth="1"/>
    <col min="9" max="9" width="14.6640625" style="2" bestFit="1" customWidth="1"/>
    <col min="10" max="10" width="8.33203125" style="2" bestFit="1" customWidth="1"/>
    <col min="11" max="11" width="9.33203125" style="2" bestFit="1" customWidth="1"/>
    <col min="12" max="12" width="18.6640625" style="2" bestFit="1" customWidth="1"/>
    <col min="13" max="13" width="16.33203125" style="2" bestFit="1" customWidth="1"/>
    <col min="14" max="14" width="11.83203125" style="2" bestFit="1" customWidth="1"/>
    <col min="15" max="15" width="9.83203125" style="2" bestFit="1" customWidth="1"/>
    <col min="16" max="16" width="13.5" style="2" bestFit="1" customWidth="1"/>
    <col min="17" max="17" width="8.33203125" style="2" bestFit="1" customWidth="1"/>
    <col min="18" max="18" width="13.1640625" style="2" bestFit="1" customWidth="1"/>
    <col min="19" max="19" width="15.5" style="2" bestFit="1" customWidth="1"/>
    <col min="20" max="20" width="9.1640625" style="9" bestFit="1" customWidth="1"/>
    <col min="21" max="21" width="11.5" style="9" bestFit="1" customWidth="1"/>
    <col min="22" max="22" width="3.6640625" style="2" bestFit="1" customWidth="1"/>
    <col min="23" max="16384" width="10.83203125" style="2"/>
  </cols>
  <sheetData>
    <row r="1" spans="1:21">
      <c r="A1" s="1" t="s">
        <v>648</v>
      </c>
      <c r="B1" s="1" t="s">
        <v>2</v>
      </c>
      <c r="C1" s="1" t="s">
        <v>0</v>
      </c>
      <c r="D1" s="2" t="s">
        <v>35</v>
      </c>
      <c r="E1" s="1" t="s">
        <v>1</v>
      </c>
      <c r="F1" s="1" t="s">
        <v>3</v>
      </c>
      <c r="G1" s="1" t="s">
        <v>268</v>
      </c>
      <c r="H1" s="1" t="s">
        <v>4</v>
      </c>
      <c r="I1" s="1" t="s">
        <v>269</v>
      </c>
      <c r="J1" s="2" t="s">
        <v>259</v>
      </c>
      <c r="K1" s="2" t="s">
        <v>260</v>
      </c>
      <c r="L1" s="2" t="s">
        <v>968</v>
      </c>
      <c r="M1" s="2" t="s">
        <v>969</v>
      </c>
      <c r="N1" s="2" t="s">
        <v>970</v>
      </c>
      <c r="O1" s="2" t="s">
        <v>942</v>
      </c>
      <c r="P1" s="2" t="s">
        <v>967</v>
      </c>
      <c r="Q1" s="2" t="s">
        <v>617</v>
      </c>
      <c r="R1" s="2" t="s">
        <v>242</v>
      </c>
      <c r="S1" s="2" t="s">
        <v>811</v>
      </c>
      <c r="T1" s="8" t="s">
        <v>261</v>
      </c>
      <c r="U1" s="8" t="s">
        <v>614</v>
      </c>
    </row>
    <row r="2" spans="1:21">
      <c r="A2" s="2" t="s">
        <v>743</v>
      </c>
      <c r="B2" s="3">
        <v>43358</v>
      </c>
      <c r="C2" s="2" t="s">
        <v>750</v>
      </c>
      <c r="D2" s="6" t="s">
        <v>258</v>
      </c>
      <c r="E2" s="2" t="s">
        <v>14</v>
      </c>
      <c r="F2" s="2">
        <v>7</v>
      </c>
      <c r="G2" s="2">
        <v>6</v>
      </c>
      <c r="H2" s="2">
        <v>14</v>
      </c>
      <c r="I2" s="2">
        <v>12</v>
      </c>
      <c r="J2" s="2">
        <f t="shared" ref="J2:J29" si="0">F2+H2</f>
        <v>21</v>
      </c>
      <c r="K2" s="2">
        <f t="shared" ref="K2:K29" si="1">G2+I2</f>
        <v>18</v>
      </c>
      <c r="L2" s="2">
        <v>2152</v>
      </c>
      <c r="M2" s="2">
        <v>144</v>
      </c>
      <c r="N2" s="2" t="s">
        <v>22</v>
      </c>
      <c r="O2" s="2" t="s">
        <v>22</v>
      </c>
      <c r="P2" s="2" t="s">
        <v>23</v>
      </c>
      <c r="Q2" s="2" t="s">
        <v>22</v>
      </c>
      <c r="R2" s="2" t="s">
        <v>22</v>
      </c>
      <c r="S2" s="2" t="s">
        <v>824</v>
      </c>
    </row>
    <row r="3" spans="1:21">
      <c r="A3" s="2" t="s">
        <v>743</v>
      </c>
      <c r="B3" s="3">
        <v>43358</v>
      </c>
      <c r="C3" s="2" t="s">
        <v>749</v>
      </c>
      <c r="D3" s="2" t="s">
        <v>255</v>
      </c>
      <c r="E3" s="2" t="s">
        <v>15</v>
      </c>
      <c r="F3" s="2">
        <v>9</v>
      </c>
      <c r="G3" s="2">
        <v>7</v>
      </c>
      <c r="H3" s="2">
        <v>9</v>
      </c>
      <c r="I3" s="2">
        <v>7</v>
      </c>
      <c r="J3" s="2">
        <f t="shared" si="0"/>
        <v>18</v>
      </c>
      <c r="K3" s="2">
        <f t="shared" si="1"/>
        <v>14</v>
      </c>
      <c r="L3" s="2">
        <v>1131</v>
      </c>
      <c r="M3" s="2">
        <v>22</v>
      </c>
      <c r="N3" s="2" t="s">
        <v>22</v>
      </c>
      <c r="O3" s="2" t="s">
        <v>22</v>
      </c>
      <c r="P3" s="2" t="s">
        <v>22</v>
      </c>
      <c r="R3" s="2" t="s">
        <v>22</v>
      </c>
      <c r="S3" s="2" t="s">
        <v>817</v>
      </c>
    </row>
    <row r="4" spans="1:21">
      <c r="A4" s="2" t="s">
        <v>743</v>
      </c>
      <c r="B4" s="3">
        <v>43358</v>
      </c>
      <c r="C4" s="2" t="s">
        <v>748</v>
      </c>
      <c r="D4" s="2" t="s">
        <v>254</v>
      </c>
      <c r="E4" s="2" t="s">
        <v>16</v>
      </c>
      <c r="F4" s="2">
        <v>6</v>
      </c>
      <c r="G4" s="2">
        <v>6</v>
      </c>
      <c r="H4" s="2">
        <v>4</v>
      </c>
      <c r="I4" s="2">
        <v>4</v>
      </c>
      <c r="J4" s="2">
        <f t="shared" si="0"/>
        <v>10</v>
      </c>
      <c r="K4" s="2">
        <f t="shared" si="1"/>
        <v>10</v>
      </c>
      <c r="L4" s="2">
        <v>1290</v>
      </c>
      <c r="M4" s="2">
        <v>18</v>
      </c>
      <c r="N4" s="2" t="s">
        <v>22</v>
      </c>
      <c r="O4" s="2" t="s">
        <v>22</v>
      </c>
      <c r="P4" s="2" t="s">
        <v>22</v>
      </c>
      <c r="R4" s="2" t="s">
        <v>22</v>
      </c>
      <c r="S4" s="2" t="s">
        <v>825</v>
      </c>
    </row>
    <row r="5" spans="1:21">
      <c r="A5" s="2" t="s">
        <v>743</v>
      </c>
      <c r="B5" s="3">
        <v>43358</v>
      </c>
      <c r="C5" s="2" t="s">
        <v>746</v>
      </c>
      <c r="D5" s="2" t="s">
        <v>252</v>
      </c>
      <c r="E5" s="2" t="s">
        <v>17</v>
      </c>
      <c r="F5" s="2">
        <v>7</v>
      </c>
      <c r="G5" s="2">
        <v>7</v>
      </c>
      <c r="H5" s="2">
        <v>6</v>
      </c>
      <c r="I5" s="2">
        <v>4</v>
      </c>
      <c r="J5" s="2">
        <f t="shared" si="0"/>
        <v>13</v>
      </c>
      <c r="K5" s="2">
        <f t="shared" si="1"/>
        <v>11</v>
      </c>
      <c r="L5" s="2">
        <v>273</v>
      </c>
      <c r="M5" s="2">
        <v>35</v>
      </c>
      <c r="N5" s="2" t="s">
        <v>22</v>
      </c>
      <c r="O5" s="2" t="s">
        <v>22</v>
      </c>
      <c r="P5" s="2" t="s">
        <v>241</v>
      </c>
      <c r="R5" s="2" t="s">
        <v>22</v>
      </c>
      <c r="S5" s="2" t="s">
        <v>815</v>
      </c>
    </row>
    <row r="6" spans="1:21">
      <c r="A6" s="2" t="s">
        <v>743</v>
      </c>
      <c r="B6" s="3">
        <v>43358</v>
      </c>
      <c r="C6" s="2" t="s">
        <v>747</v>
      </c>
      <c r="D6" s="2" t="s">
        <v>253</v>
      </c>
      <c r="E6" s="2" t="s">
        <v>18</v>
      </c>
      <c r="F6" s="2">
        <v>6</v>
      </c>
      <c r="G6" s="2">
        <v>5</v>
      </c>
      <c r="H6" s="2">
        <v>5</v>
      </c>
      <c r="I6" s="2">
        <v>4</v>
      </c>
      <c r="J6" s="2">
        <f t="shared" si="0"/>
        <v>11</v>
      </c>
      <c r="K6" s="2">
        <f t="shared" si="1"/>
        <v>9</v>
      </c>
      <c r="L6" s="2">
        <v>876</v>
      </c>
      <c r="M6" s="2">
        <v>29</v>
      </c>
      <c r="N6" s="2" t="s">
        <v>23</v>
      </c>
      <c r="O6" s="2" t="s">
        <v>22</v>
      </c>
      <c r="P6" s="2" t="s">
        <v>22</v>
      </c>
      <c r="R6" s="24" t="s">
        <v>22</v>
      </c>
      <c r="S6" s="2" t="s">
        <v>817</v>
      </c>
    </row>
    <row r="7" spans="1:21">
      <c r="A7" s="2" t="s">
        <v>743</v>
      </c>
      <c r="B7" s="3">
        <v>43358</v>
      </c>
      <c r="C7" s="2" t="s">
        <v>745</v>
      </c>
      <c r="D7" s="2" t="s">
        <v>251</v>
      </c>
      <c r="E7" s="2" t="s">
        <v>19</v>
      </c>
      <c r="F7" s="2">
        <v>7</v>
      </c>
      <c r="G7" s="2">
        <v>7</v>
      </c>
      <c r="H7" s="2">
        <v>17</v>
      </c>
      <c r="I7" s="2">
        <v>16</v>
      </c>
      <c r="J7" s="2">
        <f t="shared" si="0"/>
        <v>24</v>
      </c>
      <c r="K7" s="2">
        <f t="shared" si="1"/>
        <v>23</v>
      </c>
      <c r="L7" s="2">
        <v>539</v>
      </c>
      <c r="M7" s="2">
        <v>66</v>
      </c>
      <c r="N7" s="2" t="s">
        <v>22</v>
      </c>
      <c r="O7" s="2" t="s">
        <v>22</v>
      </c>
      <c r="P7" s="2" t="s">
        <v>22</v>
      </c>
      <c r="R7" s="2" t="s">
        <v>22</v>
      </c>
      <c r="S7" s="2" t="s">
        <v>826</v>
      </c>
    </row>
    <row r="8" spans="1:21" s="4" customFormat="1">
      <c r="A8" s="4" t="s">
        <v>743</v>
      </c>
      <c r="B8" s="21">
        <v>43358</v>
      </c>
      <c r="C8" s="4" t="s">
        <v>744</v>
      </c>
      <c r="D8" s="7" t="s">
        <v>257</v>
      </c>
      <c r="E8" s="4" t="s">
        <v>20</v>
      </c>
      <c r="F8" s="4">
        <v>6</v>
      </c>
      <c r="G8" s="4">
        <v>3</v>
      </c>
      <c r="H8" s="4">
        <v>3</v>
      </c>
      <c r="I8" s="4">
        <v>2</v>
      </c>
      <c r="J8" s="4">
        <f t="shared" si="0"/>
        <v>9</v>
      </c>
      <c r="K8" s="4">
        <f t="shared" si="1"/>
        <v>5</v>
      </c>
      <c r="L8" s="4">
        <v>1306</v>
      </c>
      <c r="M8" s="30">
        <v>0</v>
      </c>
      <c r="N8" s="4" t="s">
        <v>22</v>
      </c>
      <c r="O8" s="4" t="s">
        <v>22</v>
      </c>
      <c r="P8" s="4" t="s">
        <v>22</v>
      </c>
      <c r="R8" s="4" t="s">
        <v>22</v>
      </c>
      <c r="S8" s="4" t="s">
        <v>885</v>
      </c>
      <c r="T8" s="22"/>
      <c r="U8" s="22"/>
    </row>
    <row r="9" spans="1:21">
      <c r="A9" s="2" t="s">
        <v>743</v>
      </c>
      <c r="B9" s="3">
        <v>43358</v>
      </c>
      <c r="C9" s="2" t="s">
        <v>751</v>
      </c>
      <c r="D9" s="2" t="s">
        <v>256</v>
      </c>
      <c r="E9" s="2" t="s">
        <v>21</v>
      </c>
      <c r="F9" s="2">
        <v>8</v>
      </c>
      <c r="G9" s="2">
        <v>5</v>
      </c>
      <c r="H9" s="2">
        <v>1</v>
      </c>
      <c r="I9" s="2">
        <v>0</v>
      </c>
      <c r="J9" s="2">
        <f t="shared" si="0"/>
        <v>9</v>
      </c>
      <c r="K9" s="2">
        <f t="shared" si="1"/>
        <v>5</v>
      </c>
      <c r="L9" s="2">
        <v>678</v>
      </c>
      <c r="M9" s="2">
        <v>76</v>
      </c>
      <c r="N9" s="2" t="s">
        <v>23</v>
      </c>
      <c r="O9" s="2" t="s">
        <v>23</v>
      </c>
      <c r="P9" s="2" t="s">
        <v>22</v>
      </c>
      <c r="R9" s="2" t="s">
        <v>23</v>
      </c>
      <c r="S9" s="2" t="s">
        <v>22</v>
      </c>
    </row>
    <row r="10" spans="1:21">
      <c r="A10" s="2" t="s">
        <v>771</v>
      </c>
      <c r="B10" s="3">
        <v>43344</v>
      </c>
      <c r="C10" s="2" t="s">
        <v>752</v>
      </c>
      <c r="D10" s="2" t="s">
        <v>36</v>
      </c>
      <c r="E10" s="2" t="s">
        <v>34</v>
      </c>
      <c r="F10" s="2">
        <v>8</v>
      </c>
      <c r="G10" s="2">
        <v>8</v>
      </c>
      <c r="H10" s="2">
        <v>8</v>
      </c>
      <c r="I10" s="2">
        <v>8</v>
      </c>
      <c r="J10" s="2">
        <f t="shared" si="0"/>
        <v>16</v>
      </c>
      <c r="K10" s="2">
        <f t="shared" si="1"/>
        <v>16</v>
      </c>
      <c r="L10" s="2">
        <v>1851</v>
      </c>
      <c r="M10" s="2">
        <v>281</v>
      </c>
      <c r="N10" s="2" t="s">
        <v>23</v>
      </c>
      <c r="O10" s="2" t="s">
        <v>23</v>
      </c>
      <c r="P10" s="2" t="s">
        <v>22</v>
      </c>
      <c r="R10" s="2" t="s">
        <v>23</v>
      </c>
      <c r="S10" s="2" t="s">
        <v>832</v>
      </c>
      <c r="T10" s="9">
        <v>59</v>
      </c>
      <c r="U10" s="9">
        <v>55</v>
      </c>
    </row>
    <row r="11" spans="1:21">
      <c r="A11" s="2" t="s">
        <v>771</v>
      </c>
      <c r="B11" s="3">
        <v>43344</v>
      </c>
      <c r="C11" s="2" t="s">
        <v>753</v>
      </c>
      <c r="D11" s="2" t="s">
        <v>37</v>
      </c>
      <c r="E11" s="2" t="s">
        <v>40</v>
      </c>
      <c r="F11" s="2">
        <v>7</v>
      </c>
      <c r="G11" s="2">
        <v>7</v>
      </c>
      <c r="H11" s="2">
        <v>2</v>
      </c>
      <c r="I11" s="2">
        <v>2</v>
      </c>
      <c r="J11" s="2">
        <f t="shared" si="0"/>
        <v>9</v>
      </c>
      <c r="K11" s="2">
        <f t="shared" si="1"/>
        <v>9</v>
      </c>
      <c r="L11" s="2">
        <v>1924</v>
      </c>
      <c r="M11" s="2">
        <v>221</v>
      </c>
      <c r="N11" s="2" t="s">
        <v>23</v>
      </c>
      <c r="O11" s="2" t="s">
        <v>22</v>
      </c>
      <c r="P11" s="2" t="s">
        <v>22</v>
      </c>
      <c r="R11" s="2" t="s">
        <v>22</v>
      </c>
      <c r="S11" s="2" t="s">
        <v>827</v>
      </c>
      <c r="T11" s="9">
        <v>75</v>
      </c>
      <c r="U11" s="9">
        <v>63</v>
      </c>
    </row>
    <row r="12" spans="1:21">
      <c r="A12" s="2" t="s">
        <v>771</v>
      </c>
      <c r="B12" s="3">
        <v>43344</v>
      </c>
      <c r="C12" s="2" t="s">
        <v>754</v>
      </c>
      <c r="D12" s="2" t="s">
        <v>39</v>
      </c>
      <c r="E12" s="2" t="s">
        <v>38</v>
      </c>
      <c r="F12" s="2">
        <v>6</v>
      </c>
      <c r="G12" s="2">
        <v>6</v>
      </c>
      <c r="H12" s="2">
        <v>5</v>
      </c>
      <c r="I12" s="2">
        <v>5</v>
      </c>
      <c r="J12" s="2">
        <f t="shared" si="0"/>
        <v>11</v>
      </c>
      <c r="K12" s="2">
        <f t="shared" si="1"/>
        <v>11</v>
      </c>
      <c r="M12" s="2">
        <v>74</v>
      </c>
      <c r="N12" s="2" t="s">
        <v>23</v>
      </c>
      <c r="O12" s="2" t="s">
        <v>22</v>
      </c>
      <c r="P12" s="2" t="s">
        <v>22</v>
      </c>
      <c r="R12" s="2" t="s">
        <v>22</v>
      </c>
      <c r="S12" s="2" t="s">
        <v>817</v>
      </c>
      <c r="T12" s="9">
        <v>61</v>
      </c>
      <c r="U12" s="9">
        <v>58</v>
      </c>
    </row>
    <row r="13" spans="1:21">
      <c r="A13" s="2" t="s">
        <v>771</v>
      </c>
      <c r="B13" s="3">
        <v>43344</v>
      </c>
      <c r="C13" s="2" t="s">
        <v>755</v>
      </c>
      <c r="D13" s="2" t="s">
        <v>41</v>
      </c>
      <c r="E13" s="2" t="s">
        <v>42</v>
      </c>
      <c r="F13" s="2">
        <v>7</v>
      </c>
      <c r="G13" s="2">
        <v>6</v>
      </c>
      <c r="H13" s="2">
        <v>9</v>
      </c>
      <c r="I13" s="2">
        <v>6</v>
      </c>
      <c r="J13" s="2">
        <f t="shared" si="0"/>
        <v>16</v>
      </c>
      <c r="K13" s="2">
        <f t="shared" si="1"/>
        <v>12</v>
      </c>
      <c r="L13" s="2">
        <v>1071</v>
      </c>
      <c r="M13" s="2">
        <v>101</v>
      </c>
      <c r="N13" s="2" t="s">
        <v>22</v>
      </c>
      <c r="O13" s="2" t="s">
        <v>22</v>
      </c>
      <c r="P13" s="2" t="s">
        <v>22</v>
      </c>
      <c r="R13" s="2" t="s">
        <v>22</v>
      </c>
      <c r="S13" s="2" t="s">
        <v>828</v>
      </c>
      <c r="T13" s="9">
        <v>88</v>
      </c>
      <c r="U13" s="9">
        <v>83</v>
      </c>
    </row>
    <row r="14" spans="1:21">
      <c r="A14" s="2" t="s">
        <v>771</v>
      </c>
      <c r="B14" s="3">
        <v>43344</v>
      </c>
      <c r="C14" s="2" t="s">
        <v>756</v>
      </c>
      <c r="D14" s="2" t="s">
        <v>43</v>
      </c>
      <c r="E14" s="2" t="s">
        <v>44</v>
      </c>
      <c r="F14" s="2">
        <v>10</v>
      </c>
      <c r="G14" s="2">
        <v>7</v>
      </c>
      <c r="H14" s="2">
        <v>5</v>
      </c>
      <c r="I14" s="2">
        <v>2</v>
      </c>
      <c r="J14" s="2">
        <f t="shared" si="0"/>
        <v>15</v>
      </c>
      <c r="K14" s="2">
        <f t="shared" si="1"/>
        <v>9</v>
      </c>
      <c r="L14" s="2">
        <v>1112</v>
      </c>
      <c r="M14" s="2">
        <v>12</v>
      </c>
      <c r="N14" s="2" t="s">
        <v>22</v>
      </c>
      <c r="O14" s="2" t="s">
        <v>22</v>
      </c>
      <c r="P14" s="2" t="s">
        <v>22</v>
      </c>
      <c r="R14" s="2" t="s">
        <v>22</v>
      </c>
      <c r="S14" s="2" t="s">
        <v>816</v>
      </c>
      <c r="T14" s="9">
        <v>41</v>
      </c>
      <c r="U14" s="9">
        <v>19</v>
      </c>
    </row>
    <row r="15" spans="1:21">
      <c r="A15" s="2" t="s">
        <v>771</v>
      </c>
      <c r="B15" s="3">
        <v>43344</v>
      </c>
      <c r="C15" s="2" t="s">
        <v>757</v>
      </c>
      <c r="D15" s="2" t="s">
        <v>45</v>
      </c>
      <c r="E15" s="2" t="s">
        <v>829</v>
      </c>
      <c r="F15" s="2">
        <v>7</v>
      </c>
      <c r="G15" s="2">
        <v>7</v>
      </c>
      <c r="H15" s="2">
        <v>3</v>
      </c>
      <c r="I15" s="2">
        <v>3</v>
      </c>
      <c r="J15" s="2">
        <f t="shared" si="0"/>
        <v>10</v>
      </c>
      <c r="K15" s="2">
        <f t="shared" si="1"/>
        <v>10</v>
      </c>
      <c r="L15" s="2">
        <v>1211</v>
      </c>
      <c r="M15" s="2">
        <v>355</v>
      </c>
      <c r="N15" s="2" t="s">
        <v>23</v>
      </c>
      <c r="O15" s="2" t="s">
        <v>23</v>
      </c>
      <c r="P15" s="2" t="s">
        <v>22</v>
      </c>
      <c r="R15" s="24" t="s">
        <v>23</v>
      </c>
      <c r="S15" s="2" t="s">
        <v>871</v>
      </c>
      <c r="T15" s="9">
        <v>52</v>
      </c>
      <c r="U15" s="9">
        <v>52</v>
      </c>
    </row>
    <row r="16" spans="1:21">
      <c r="A16" s="2" t="s">
        <v>771</v>
      </c>
      <c r="B16" s="3">
        <v>43344</v>
      </c>
      <c r="C16" s="2" t="s">
        <v>758</v>
      </c>
      <c r="D16" s="2" t="s">
        <v>46</v>
      </c>
      <c r="E16" s="2" t="s">
        <v>47</v>
      </c>
      <c r="F16" s="2">
        <v>9</v>
      </c>
      <c r="G16" s="2">
        <v>9</v>
      </c>
      <c r="H16" s="2">
        <v>12</v>
      </c>
      <c r="I16" s="2">
        <v>11</v>
      </c>
      <c r="J16" s="2">
        <f t="shared" si="0"/>
        <v>21</v>
      </c>
      <c r="K16" s="2">
        <f t="shared" si="1"/>
        <v>20</v>
      </c>
      <c r="L16" s="2">
        <v>1736</v>
      </c>
      <c r="M16" s="2">
        <v>80</v>
      </c>
      <c r="N16" s="2" t="s">
        <v>22</v>
      </c>
      <c r="O16" s="2" t="s">
        <v>22</v>
      </c>
      <c r="P16" s="2" t="s">
        <v>22</v>
      </c>
      <c r="R16" s="2" t="s">
        <v>22</v>
      </c>
      <c r="S16" s="2" t="s">
        <v>812</v>
      </c>
      <c r="T16" s="9">
        <v>41</v>
      </c>
      <c r="U16" s="9">
        <v>39</v>
      </c>
    </row>
    <row r="17" spans="1:22">
      <c r="A17" s="2" t="s">
        <v>771</v>
      </c>
      <c r="B17" s="3">
        <v>43344</v>
      </c>
      <c r="C17" s="2" t="s">
        <v>759</v>
      </c>
      <c r="D17" s="2" t="s">
        <v>48</v>
      </c>
      <c r="E17" s="2" t="s">
        <v>49</v>
      </c>
      <c r="F17" s="2">
        <v>5</v>
      </c>
      <c r="G17" s="2">
        <v>5</v>
      </c>
      <c r="H17" s="2">
        <v>10</v>
      </c>
      <c r="I17" s="2">
        <v>6</v>
      </c>
      <c r="J17" s="2">
        <f t="shared" si="0"/>
        <v>15</v>
      </c>
      <c r="K17" s="2">
        <f t="shared" si="1"/>
        <v>11</v>
      </c>
      <c r="L17" s="2">
        <v>1418</v>
      </c>
      <c r="M17" s="2">
        <v>183</v>
      </c>
      <c r="N17" s="2" t="s">
        <v>23</v>
      </c>
      <c r="O17" s="2" t="s">
        <v>23</v>
      </c>
      <c r="P17" s="2" t="s">
        <v>22</v>
      </c>
      <c r="R17" s="2" t="s">
        <v>23</v>
      </c>
      <c r="S17" s="2" t="s">
        <v>830</v>
      </c>
      <c r="T17" s="9">
        <v>42</v>
      </c>
      <c r="U17" s="9">
        <v>24</v>
      </c>
    </row>
    <row r="18" spans="1:22">
      <c r="A18" s="2" t="s">
        <v>771</v>
      </c>
      <c r="B18" s="3">
        <v>43344</v>
      </c>
      <c r="C18" s="2" t="s">
        <v>760</v>
      </c>
      <c r="D18" s="2" t="s">
        <v>48</v>
      </c>
      <c r="E18" s="2" t="s">
        <v>50</v>
      </c>
      <c r="F18" s="2">
        <v>10</v>
      </c>
      <c r="G18" s="2">
        <v>9</v>
      </c>
      <c r="H18" s="2">
        <v>13</v>
      </c>
      <c r="I18" s="2">
        <v>12</v>
      </c>
      <c r="J18" s="2">
        <f t="shared" si="0"/>
        <v>23</v>
      </c>
      <c r="K18" s="2">
        <f t="shared" si="1"/>
        <v>21</v>
      </c>
      <c r="L18" s="2">
        <v>1189</v>
      </c>
      <c r="M18" s="2">
        <v>40</v>
      </c>
      <c r="N18" s="2" t="s">
        <v>22</v>
      </c>
      <c r="O18" s="2" t="s">
        <v>22</v>
      </c>
      <c r="P18" s="2" t="s">
        <v>22</v>
      </c>
      <c r="R18" s="2" t="s">
        <v>22</v>
      </c>
      <c r="S18" s="2" t="s">
        <v>817</v>
      </c>
      <c r="T18" s="9">
        <v>58</v>
      </c>
      <c r="U18" s="9">
        <v>54</v>
      </c>
    </row>
    <row r="19" spans="1:22">
      <c r="A19" s="2" t="s">
        <v>771</v>
      </c>
      <c r="B19" s="3">
        <v>43344</v>
      </c>
      <c r="C19" s="2" t="s">
        <v>761</v>
      </c>
      <c r="D19" s="2" t="s">
        <v>51</v>
      </c>
      <c r="E19" s="2" t="s">
        <v>52</v>
      </c>
      <c r="F19" s="2">
        <v>9</v>
      </c>
      <c r="G19" s="2">
        <v>8</v>
      </c>
      <c r="H19" s="2">
        <v>8</v>
      </c>
      <c r="I19" s="2">
        <v>7</v>
      </c>
      <c r="J19" s="2">
        <f t="shared" si="0"/>
        <v>17</v>
      </c>
      <c r="K19" s="2">
        <f t="shared" si="1"/>
        <v>15</v>
      </c>
      <c r="L19" s="2">
        <v>2164</v>
      </c>
      <c r="M19" s="2">
        <v>52</v>
      </c>
      <c r="N19" s="2" t="s">
        <v>22</v>
      </c>
      <c r="O19" s="2" t="s">
        <v>22</v>
      </c>
      <c r="P19" s="2" t="s">
        <v>22</v>
      </c>
      <c r="R19" s="2" t="s">
        <v>22</v>
      </c>
      <c r="S19" s="2" t="s">
        <v>812</v>
      </c>
      <c r="T19" s="9">
        <v>38</v>
      </c>
      <c r="U19" s="9">
        <v>30</v>
      </c>
    </row>
    <row r="20" spans="1:22">
      <c r="A20" s="2" t="s">
        <v>771</v>
      </c>
      <c r="B20" s="3">
        <v>43344</v>
      </c>
      <c r="C20" s="2" t="s">
        <v>762</v>
      </c>
      <c r="D20" s="2" t="s">
        <v>53</v>
      </c>
      <c r="E20" s="2" t="s">
        <v>54</v>
      </c>
      <c r="F20" s="2">
        <v>8</v>
      </c>
      <c r="G20" s="2">
        <v>7</v>
      </c>
      <c r="H20" s="2">
        <v>4</v>
      </c>
      <c r="I20" s="2">
        <v>2</v>
      </c>
      <c r="J20" s="2">
        <f t="shared" si="0"/>
        <v>12</v>
      </c>
      <c r="K20" s="2">
        <f t="shared" si="1"/>
        <v>9</v>
      </c>
      <c r="L20" s="2">
        <v>1218</v>
      </c>
      <c r="M20" s="2">
        <v>192</v>
      </c>
      <c r="N20" s="2" t="s">
        <v>23</v>
      </c>
      <c r="O20" s="2" t="s">
        <v>22</v>
      </c>
      <c r="P20" s="2" t="s">
        <v>22</v>
      </c>
      <c r="R20" s="2" t="s">
        <v>22</v>
      </c>
      <c r="S20" s="2" t="s">
        <v>831</v>
      </c>
      <c r="T20" s="9">
        <v>39</v>
      </c>
      <c r="U20" s="9">
        <v>36</v>
      </c>
    </row>
    <row r="21" spans="1:22">
      <c r="A21" s="2" t="s">
        <v>771</v>
      </c>
      <c r="B21" s="3">
        <v>43344</v>
      </c>
      <c r="C21" s="2" t="s">
        <v>763</v>
      </c>
      <c r="D21" s="2" t="s">
        <v>55</v>
      </c>
      <c r="E21" s="2" t="s">
        <v>56</v>
      </c>
      <c r="F21" s="2">
        <v>8</v>
      </c>
      <c r="G21" s="2">
        <v>6</v>
      </c>
      <c r="H21" s="2">
        <v>6</v>
      </c>
      <c r="I21" s="2">
        <v>3</v>
      </c>
      <c r="J21" s="2">
        <f t="shared" si="0"/>
        <v>14</v>
      </c>
      <c r="K21" s="2">
        <f t="shared" si="1"/>
        <v>9</v>
      </c>
      <c r="L21" s="2">
        <v>707</v>
      </c>
      <c r="M21" s="2">
        <v>84</v>
      </c>
      <c r="N21" s="2" t="s">
        <v>22</v>
      </c>
      <c r="O21" s="2" t="s">
        <v>22</v>
      </c>
      <c r="P21" s="2" t="s">
        <v>22</v>
      </c>
      <c r="R21" s="2" t="s">
        <v>22</v>
      </c>
      <c r="S21" s="2" t="s">
        <v>817</v>
      </c>
      <c r="T21" s="9">
        <v>47</v>
      </c>
      <c r="U21" s="9">
        <v>45</v>
      </c>
    </row>
    <row r="22" spans="1:22">
      <c r="A22" s="2" t="s">
        <v>772</v>
      </c>
      <c r="B22" s="3">
        <v>43327</v>
      </c>
      <c r="C22" s="2" t="s">
        <v>764</v>
      </c>
      <c r="D22" s="2" t="s">
        <v>57</v>
      </c>
      <c r="E22" s="2" t="s">
        <v>58</v>
      </c>
      <c r="F22" s="2">
        <v>7</v>
      </c>
      <c r="G22" s="2">
        <v>7</v>
      </c>
      <c r="H22" s="2">
        <v>3</v>
      </c>
      <c r="I22" s="2">
        <v>3</v>
      </c>
      <c r="J22" s="2">
        <f t="shared" si="0"/>
        <v>10</v>
      </c>
      <c r="K22" s="2">
        <f t="shared" si="1"/>
        <v>10</v>
      </c>
      <c r="L22" s="2">
        <v>699</v>
      </c>
      <c r="M22" s="2">
        <v>89</v>
      </c>
      <c r="N22" s="2" t="s">
        <v>23</v>
      </c>
      <c r="O22" s="2" t="s">
        <v>22</v>
      </c>
      <c r="P22" s="2" t="s">
        <v>22</v>
      </c>
      <c r="R22" s="2" t="s">
        <v>22</v>
      </c>
      <c r="S22" s="2" t="s">
        <v>817</v>
      </c>
    </row>
    <row r="23" spans="1:22">
      <c r="A23" s="2" t="s">
        <v>772</v>
      </c>
      <c r="B23" s="3">
        <v>43327</v>
      </c>
      <c r="C23" s="2" t="s">
        <v>765</v>
      </c>
      <c r="D23" s="2" t="s">
        <v>60</v>
      </c>
      <c r="E23" s="2" t="s">
        <v>59</v>
      </c>
      <c r="F23" s="2">
        <v>6</v>
      </c>
      <c r="G23" s="2">
        <v>2</v>
      </c>
      <c r="H23" s="2">
        <v>2</v>
      </c>
      <c r="I23" s="2">
        <v>2</v>
      </c>
      <c r="J23" s="2">
        <f t="shared" si="0"/>
        <v>8</v>
      </c>
      <c r="K23" s="2">
        <f t="shared" si="1"/>
        <v>4</v>
      </c>
      <c r="L23" s="2">
        <v>1298</v>
      </c>
      <c r="M23" s="2">
        <v>49</v>
      </c>
      <c r="N23" s="2" t="s">
        <v>22</v>
      </c>
      <c r="O23" s="23" t="s">
        <v>23</v>
      </c>
      <c r="P23" s="2" t="s">
        <v>22</v>
      </c>
      <c r="R23" s="2" t="s">
        <v>22</v>
      </c>
      <c r="S23" s="2" t="s">
        <v>816</v>
      </c>
    </row>
    <row r="24" spans="1:22">
      <c r="A24" s="2" t="s">
        <v>772</v>
      </c>
      <c r="B24" s="3">
        <v>43327</v>
      </c>
      <c r="C24" s="2" t="s">
        <v>766</v>
      </c>
      <c r="D24" s="2" t="s">
        <v>62</v>
      </c>
      <c r="E24" s="2" t="s">
        <v>61</v>
      </c>
      <c r="F24" s="2">
        <v>6</v>
      </c>
      <c r="G24" s="2">
        <v>4</v>
      </c>
      <c r="H24" s="2">
        <v>3</v>
      </c>
      <c r="I24" s="2">
        <v>1</v>
      </c>
      <c r="J24" s="2">
        <f t="shared" si="0"/>
        <v>9</v>
      </c>
      <c r="K24" s="2">
        <f t="shared" si="1"/>
        <v>5</v>
      </c>
      <c r="L24" s="2">
        <v>1119</v>
      </c>
      <c r="M24" s="2">
        <v>21</v>
      </c>
      <c r="N24" s="2" t="s">
        <v>22</v>
      </c>
      <c r="O24" s="2" t="s">
        <v>22</v>
      </c>
      <c r="P24" s="2" t="s">
        <v>22</v>
      </c>
      <c r="R24" s="2" t="s">
        <v>22</v>
      </c>
      <c r="S24" s="2" t="s">
        <v>817</v>
      </c>
    </row>
    <row r="25" spans="1:22">
      <c r="A25" s="2" t="s">
        <v>772</v>
      </c>
      <c r="B25" s="3">
        <v>43327</v>
      </c>
      <c r="C25" s="2" t="s">
        <v>767</v>
      </c>
      <c r="D25" s="2" t="s">
        <v>63</v>
      </c>
      <c r="E25" s="2" t="s">
        <v>64</v>
      </c>
      <c r="F25" s="2">
        <v>4</v>
      </c>
      <c r="G25" s="2">
        <v>2</v>
      </c>
      <c r="H25" s="2">
        <v>4</v>
      </c>
      <c r="I25" s="2">
        <v>2</v>
      </c>
      <c r="J25" s="2">
        <f t="shared" si="0"/>
        <v>8</v>
      </c>
      <c r="K25" s="2">
        <f t="shared" si="1"/>
        <v>4</v>
      </c>
      <c r="L25" s="2">
        <v>1523</v>
      </c>
      <c r="M25" s="2">
        <v>15</v>
      </c>
      <c r="N25" s="2" t="s">
        <v>22</v>
      </c>
      <c r="O25" s="2" t="s">
        <v>22</v>
      </c>
      <c r="P25" s="2" t="s">
        <v>22</v>
      </c>
      <c r="R25" s="2" t="s">
        <v>22</v>
      </c>
      <c r="S25" s="2" t="s">
        <v>22</v>
      </c>
    </row>
    <row r="26" spans="1:22">
      <c r="A26" s="2" t="s">
        <v>772</v>
      </c>
      <c r="B26" s="3">
        <v>43327</v>
      </c>
      <c r="C26" s="2" t="s">
        <v>768</v>
      </c>
      <c r="D26" s="2" t="s">
        <v>65</v>
      </c>
      <c r="E26" s="2" t="s">
        <v>66</v>
      </c>
      <c r="F26" s="2">
        <v>6</v>
      </c>
      <c r="G26" s="2">
        <v>5</v>
      </c>
      <c r="H26" s="24">
        <v>27</v>
      </c>
      <c r="I26" s="2">
        <v>11</v>
      </c>
      <c r="J26" s="2">
        <f t="shared" si="0"/>
        <v>33</v>
      </c>
      <c r="K26" s="2">
        <f t="shared" si="1"/>
        <v>16</v>
      </c>
      <c r="L26" s="2">
        <v>1902</v>
      </c>
      <c r="M26" s="2">
        <v>34</v>
      </c>
      <c r="N26" s="2" t="s">
        <v>22</v>
      </c>
      <c r="O26" s="2" t="s">
        <v>22</v>
      </c>
      <c r="P26" s="2" t="s">
        <v>22</v>
      </c>
      <c r="R26" s="2" t="s">
        <v>22</v>
      </c>
      <c r="S26" s="2" t="s">
        <v>887</v>
      </c>
    </row>
    <row r="27" spans="1:22">
      <c r="A27" s="2" t="s">
        <v>772</v>
      </c>
      <c r="B27" s="3">
        <v>43327</v>
      </c>
      <c r="C27" s="2" t="s">
        <v>769</v>
      </c>
      <c r="D27" s="2" t="s">
        <v>67</v>
      </c>
      <c r="E27" s="2" t="s">
        <v>68</v>
      </c>
      <c r="F27" s="2">
        <v>6</v>
      </c>
      <c r="G27" s="2">
        <v>6</v>
      </c>
      <c r="H27" s="2">
        <v>8</v>
      </c>
      <c r="I27" s="2">
        <v>6</v>
      </c>
      <c r="J27" s="2">
        <f t="shared" si="0"/>
        <v>14</v>
      </c>
      <c r="K27" s="2">
        <f t="shared" si="1"/>
        <v>12</v>
      </c>
      <c r="L27" s="2">
        <v>1337</v>
      </c>
      <c r="M27" s="2">
        <v>78</v>
      </c>
      <c r="N27" s="2" t="s">
        <v>22</v>
      </c>
      <c r="O27" s="2" t="s">
        <v>22</v>
      </c>
      <c r="P27" s="2" t="s">
        <v>22</v>
      </c>
      <c r="R27" s="2" t="s">
        <v>22</v>
      </c>
      <c r="S27" s="2" t="s">
        <v>888</v>
      </c>
    </row>
    <row r="28" spans="1:22" s="4" customFormat="1">
      <c r="A28" s="4" t="s">
        <v>772</v>
      </c>
      <c r="B28" s="21">
        <v>43327</v>
      </c>
      <c r="C28" s="4" t="s">
        <v>773</v>
      </c>
      <c r="D28" s="4" t="s">
        <v>69</v>
      </c>
      <c r="E28" s="4" t="s">
        <v>70</v>
      </c>
      <c r="F28" s="4">
        <v>7</v>
      </c>
      <c r="G28" s="4">
        <v>0</v>
      </c>
      <c r="H28" s="4">
        <v>12</v>
      </c>
      <c r="I28" s="4">
        <v>3</v>
      </c>
      <c r="J28" s="4">
        <f t="shared" si="0"/>
        <v>19</v>
      </c>
      <c r="K28" s="4">
        <f t="shared" si="1"/>
        <v>3</v>
      </c>
      <c r="L28" s="4">
        <v>2049</v>
      </c>
      <c r="M28" s="30">
        <v>0</v>
      </c>
      <c r="N28" s="4" t="s">
        <v>22</v>
      </c>
      <c r="O28" s="4" t="s">
        <v>22</v>
      </c>
      <c r="P28" s="4" t="s">
        <v>22</v>
      </c>
      <c r="R28" s="4" t="s">
        <v>22</v>
      </c>
      <c r="S28" s="4" t="s">
        <v>22</v>
      </c>
      <c r="T28" s="22"/>
      <c r="U28" s="22"/>
    </row>
    <row r="29" spans="1:22">
      <c r="A29" s="2" t="s">
        <v>772</v>
      </c>
      <c r="B29" s="3">
        <v>43327</v>
      </c>
      <c r="C29" s="2" t="s">
        <v>770</v>
      </c>
      <c r="D29" s="2" t="s">
        <v>71</v>
      </c>
      <c r="E29" s="2" t="s">
        <v>72</v>
      </c>
      <c r="F29" s="2">
        <v>4</v>
      </c>
      <c r="G29" s="2">
        <v>1</v>
      </c>
      <c r="H29" s="2">
        <v>8</v>
      </c>
      <c r="I29" s="2">
        <v>3</v>
      </c>
      <c r="J29" s="2">
        <f t="shared" si="0"/>
        <v>12</v>
      </c>
      <c r="K29" s="2">
        <f t="shared" si="1"/>
        <v>4</v>
      </c>
      <c r="L29" s="2">
        <v>2290</v>
      </c>
      <c r="M29" s="2">
        <v>163</v>
      </c>
      <c r="N29" s="2" t="s">
        <v>22</v>
      </c>
      <c r="O29" s="2" t="s">
        <v>23</v>
      </c>
      <c r="P29" s="2" t="s">
        <v>22</v>
      </c>
      <c r="R29" s="2" t="s">
        <v>22</v>
      </c>
      <c r="S29" s="2" t="s">
        <v>833</v>
      </c>
    </row>
    <row r="30" spans="1:22">
      <c r="F30" s="2">
        <f>SUM(F10:F21)</f>
        <v>94</v>
      </c>
      <c r="G30" s="2">
        <f>SUM(G10:G21)</f>
        <v>85</v>
      </c>
      <c r="T30" s="9" t="s">
        <v>907</v>
      </c>
      <c r="U30" s="9" t="s">
        <v>946</v>
      </c>
      <c r="V30" s="2" t="s">
        <v>957</v>
      </c>
    </row>
    <row r="33" spans="6:21">
      <c r="F33" s="2">
        <f t="shared" ref="F33:M33" si="2">SUM(F2:F32)</f>
        <v>290</v>
      </c>
      <c r="G33" s="2">
        <f t="shared" si="2"/>
        <v>243</v>
      </c>
      <c r="H33" s="2">
        <f t="shared" si="2"/>
        <v>211</v>
      </c>
      <c r="I33" s="2">
        <f t="shared" si="2"/>
        <v>147</v>
      </c>
      <c r="J33" s="2">
        <f>SUM(J2:J32)</f>
        <v>407</v>
      </c>
      <c r="K33" s="2">
        <f>SUM(K2:K32)</f>
        <v>305</v>
      </c>
      <c r="L33" s="2">
        <f t="shared" si="2"/>
        <v>36063</v>
      </c>
      <c r="M33" s="2">
        <f t="shared" si="2"/>
        <v>2514</v>
      </c>
      <c r="R33" s="25" t="s">
        <v>886</v>
      </c>
      <c r="T33" s="9">
        <f>SUM(T10:T21)</f>
        <v>641</v>
      </c>
      <c r="U33" s="9">
        <f>SUM(U10:U21)</f>
        <v>558</v>
      </c>
    </row>
    <row r="35" spans="6:21">
      <c r="T35" s="9" t="s">
        <v>619</v>
      </c>
    </row>
    <row r="36" spans="6:21">
      <c r="F36" s="2" t="s">
        <v>174</v>
      </c>
      <c r="I36" s="2" t="s">
        <v>175</v>
      </c>
      <c r="M36" s="2" t="s">
        <v>608</v>
      </c>
    </row>
    <row r="38" spans="6:21">
      <c r="F38" s="2" t="s">
        <v>173</v>
      </c>
    </row>
    <row r="40" spans="6:21">
      <c r="F40" s="2" t="s">
        <v>176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opLeftCell="F1" zoomScale="95" zoomScaleNormal="95" zoomScalePageLayoutView="95" workbookViewId="0">
      <selection sqref="A1:XFD1048576"/>
    </sheetView>
  </sheetViews>
  <sheetFormatPr baseColWidth="10" defaultColWidth="10.83203125" defaultRowHeight="14" x14ac:dyDescent="0"/>
  <cols>
    <col min="1" max="1" width="20.6640625" style="2" bestFit="1" customWidth="1"/>
    <col min="2" max="2" width="8.1640625" style="3" bestFit="1" customWidth="1"/>
    <col min="3" max="3" width="29.6640625" style="2" bestFit="1" customWidth="1"/>
    <col min="4" max="4" width="11.5" style="2" bestFit="1" customWidth="1"/>
    <col min="5" max="5" width="104.6640625" style="2" bestFit="1" customWidth="1"/>
    <col min="6" max="6" width="76.33203125" style="2" bestFit="1" customWidth="1"/>
    <col min="7" max="7" width="12.83203125" style="2" bestFit="1" customWidth="1"/>
    <col min="8" max="8" width="11.33203125" style="2" bestFit="1" customWidth="1"/>
    <col min="9" max="9" width="14.6640625" style="2" bestFit="1" customWidth="1"/>
    <col min="10" max="10" width="8.33203125" style="2" bestFit="1" customWidth="1"/>
    <col min="11" max="11" width="9.33203125" style="2" bestFit="1" customWidth="1"/>
    <col min="12" max="12" width="18.83203125" style="2" bestFit="1" customWidth="1"/>
    <col min="13" max="13" width="16.33203125" style="2" bestFit="1" customWidth="1"/>
    <col min="14" max="14" width="12" style="2" bestFit="1" customWidth="1"/>
    <col min="15" max="15" width="9.83203125" style="2" bestFit="1" customWidth="1"/>
    <col min="16" max="16" width="13.6640625" style="2" bestFit="1" customWidth="1"/>
    <col min="17" max="17" width="8.1640625" style="2" bestFit="1" customWidth="1"/>
    <col min="18" max="18" width="12.6640625" style="2" bestFit="1" customWidth="1"/>
    <col min="19" max="19" width="21.6640625" style="2" bestFit="1" customWidth="1"/>
    <col min="20" max="20" width="6.33203125" style="2" bestFit="1" customWidth="1"/>
    <col min="21" max="21" width="4.33203125" style="2" bestFit="1" customWidth="1"/>
    <col min="22" max="22" width="4.5" style="2" bestFit="1" customWidth="1"/>
    <col min="23" max="16384" width="10.83203125" style="2"/>
  </cols>
  <sheetData>
    <row r="1" spans="1:19">
      <c r="A1" s="2" t="s">
        <v>648</v>
      </c>
      <c r="B1" s="3" t="s">
        <v>2</v>
      </c>
      <c r="C1" s="2" t="s">
        <v>0</v>
      </c>
      <c r="D1" s="2" t="s">
        <v>35</v>
      </c>
      <c r="E1" s="2" t="s">
        <v>1</v>
      </c>
      <c r="F1" s="2" t="s">
        <v>3</v>
      </c>
      <c r="G1" s="2" t="s">
        <v>268</v>
      </c>
      <c r="H1" s="2" t="s">
        <v>4</v>
      </c>
      <c r="I1" s="2" t="s">
        <v>269</v>
      </c>
      <c r="J1" s="2" t="s">
        <v>259</v>
      </c>
      <c r="K1" s="2" t="s">
        <v>260</v>
      </c>
      <c r="L1" s="2" t="s">
        <v>968</v>
      </c>
      <c r="M1" s="2" t="s">
        <v>969</v>
      </c>
      <c r="N1" s="2" t="s">
        <v>970</v>
      </c>
      <c r="O1" s="2" t="s">
        <v>942</v>
      </c>
      <c r="P1" s="2" t="s">
        <v>967</v>
      </c>
      <c r="Q1" s="2" t="s">
        <v>618</v>
      </c>
      <c r="R1" s="2" t="s">
        <v>242</v>
      </c>
      <c r="S1" s="2" t="s">
        <v>811</v>
      </c>
    </row>
    <row r="4" spans="1:19">
      <c r="A4" s="2" t="s">
        <v>73</v>
      </c>
      <c r="B4" s="3">
        <v>43367</v>
      </c>
      <c r="C4" s="2" t="s">
        <v>774</v>
      </c>
      <c r="D4" s="2" t="s">
        <v>74</v>
      </c>
      <c r="E4" s="2" t="s">
        <v>75</v>
      </c>
      <c r="F4" s="2">
        <v>6</v>
      </c>
      <c r="G4" s="2">
        <v>5</v>
      </c>
      <c r="H4" s="2">
        <v>7</v>
      </c>
      <c r="I4" s="2">
        <v>6</v>
      </c>
      <c r="J4" s="2">
        <f t="shared" ref="J4:J35" si="0">F4+H4</f>
        <v>13</v>
      </c>
      <c r="K4" s="2">
        <f t="shared" ref="K4:K35" si="1">G4+I4</f>
        <v>11</v>
      </c>
      <c r="L4" s="2">
        <v>2464</v>
      </c>
      <c r="M4" s="2">
        <v>33</v>
      </c>
      <c r="N4" s="2" t="s">
        <v>22</v>
      </c>
      <c r="O4" s="2" t="s">
        <v>22</v>
      </c>
      <c r="P4" s="2" t="s">
        <v>22</v>
      </c>
      <c r="R4" s="2" t="s">
        <v>22</v>
      </c>
      <c r="S4" s="2" t="s">
        <v>813</v>
      </c>
    </row>
    <row r="5" spans="1:19" s="24" customFormat="1">
      <c r="A5" s="24" t="s">
        <v>73</v>
      </c>
      <c r="B5" s="26">
        <v>43367</v>
      </c>
      <c r="C5" s="24" t="s">
        <v>775</v>
      </c>
      <c r="D5" s="24" t="s">
        <v>76</v>
      </c>
      <c r="E5" s="24" t="s">
        <v>77</v>
      </c>
      <c r="F5" s="24">
        <v>4</v>
      </c>
      <c r="G5" s="24">
        <v>1</v>
      </c>
      <c r="H5" s="24">
        <v>4</v>
      </c>
      <c r="I5" s="24">
        <v>1</v>
      </c>
      <c r="J5" s="24">
        <f t="shared" si="0"/>
        <v>8</v>
      </c>
      <c r="K5" s="24">
        <f t="shared" si="1"/>
        <v>2</v>
      </c>
      <c r="L5" s="24">
        <v>1955</v>
      </c>
      <c r="M5" s="27">
        <v>16</v>
      </c>
      <c r="N5" s="24" t="s">
        <v>22</v>
      </c>
      <c r="O5" s="24" t="s">
        <v>22</v>
      </c>
      <c r="P5" s="24" t="s">
        <v>241</v>
      </c>
      <c r="R5" s="24" t="s">
        <v>22</v>
      </c>
      <c r="S5" s="24" t="s">
        <v>834</v>
      </c>
    </row>
    <row r="6" spans="1:19">
      <c r="A6" s="2" t="s">
        <v>73</v>
      </c>
      <c r="B6" s="3">
        <v>43367</v>
      </c>
      <c r="C6" s="2" t="s">
        <v>776</v>
      </c>
      <c r="D6" s="2" t="s">
        <v>78</v>
      </c>
      <c r="E6" s="2" t="s">
        <v>79</v>
      </c>
      <c r="F6" s="2">
        <v>7</v>
      </c>
      <c r="G6" s="2">
        <v>5</v>
      </c>
      <c r="H6" s="2">
        <v>3</v>
      </c>
      <c r="I6" s="2">
        <v>3</v>
      </c>
      <c r="J6" s="2">
        <f t="shared" si="0"/>
        <v>10</v>
      </c>
      <c r="K6" s="2">
        <f t="shared" si="1"/>
        <v>8</v>
      </c>
      <c r="L6" s="2">
        <v>1879</v>
      </c>
      <c r="M6" s="2">
        <v>112</v>
      </c>
      <c r="N6" s="2" t="s">
        <v>22</v>
      </c>
      <c r="O6" s="2" t="s">
        <v>22</v>
      </c>
      <c r="P6" s="2" t="s">
        <v>22</v>
      </c>
      <c r="R6" s="2" t="s">
        <v>22</v>
      </c>
      <c r="S6" s="2" t="s">
        <v>813</v>
      </c>
    </row>
    <row r="7" spans="1:19">
      <c r="A7" s="2" t="s">
        <v>73</v>
      </c>
      <c r="B7" s="3">
        <v>43367</v>
      </c>
      <c r="C7" s="2" t="s">
        <v>777</v>
      </c>
      <c r="D7" s="2" t="s">
        <v>80</v>
      </c>
      <c r="E7" s="2" t="s">
        <v>81</v>
      </c>
      <c r="F7" s="2">
        <v>7</v>
      </c>
      <c r="G7" s="2">
        <v>6</v>
      </c>
      <c r="H7" s="2">
        <v>7</v>
      </c>
      <c r="I7" s="2">
        <v>6</v>
      </c>
      <c r="J7" s="2">
        <f t="shared" si="0"/>
        <v>14</v>
      </c>
      <c r="K7" s="2">
        <f t="shared" si="1"/>
        <v>12</v>
      </c>
      <c r="L7" s="2">
        <v>4440</v>
      </c>
      <c r="M7" s="2">
        <v>121</v>
      </c>
      <c r="N7" s="2" t="s">
        <v>22</v>
      </c>
      <c r="O7" s="2" t="s">
        <v>22</v>
      </c>
      <c r="P7" s="2" t="s">
        <v>22</v>
      </c>
      <c r="R7" s="2" t="s">
        <v>22</v>
      </c>
      <c r="S7" s="2" t="s">
        <v>835</v>
      </c>
    </row>
    <row r="8" spans="1:19">
      <c r="A8" s="2" t="s">
        <v>73</v>
      </c>
      <c r="B8" s="3">
        <v>43367</v>
      </c>
      <c r="C8" s="2" t="s">
        <v>778</v>
      </c>
      <c r="D8" s="2" t="s">
        <v>82</v>
      </c>
      <c r="E8" s="2" t="s">
        <v>83</v>
      </c>
      <c r="F8" s="2">
        <v>6</v>
      </c>
      <c r="G8" s="2">
        <v>5</v>
      </c>
      <c r="H8" s="2">
        <v>0</v>
      </c>
      <c r="I8" s="2">
        <v>0</v>
      </c>
      <c r="J8" s="2">
        <f t="shared" si="0"/>
        <v>6</v>
      </c>
      <c r="K8" s="2">
        <f t="shared" si="1"/>
        <v>5</v>
      </c>
      <c r="L8" s="2">
        <v>1946</v>
      </c>
      <c r="M8" s="2">
        <v>47</v>
      </c>
      <c r="N8" s="2" t="s">
        <v>23</v>
      </c>
      <c r="O8" s="2" t="s">
        <v>22</v>
      </c>
      <c r="P8" s="2" t="s">
        <v>22</v>
      </c>
      <c r="R8" s="2" t="s">
        <v>22</v>
      </c>
      <c r="S8" s="2" t="s">
        <v>817</v>
      </c>
    </row>
    <row r="9" spans="1:19">
      <c r="A9" s="2" t="s">
        <v>73</v>
      </c>
      <c r="B9" s="3">
        <v>43367</v>
      </c>
      <c r="C9" s="2" t="s">
        <v>779</v>
      </c>
      <c r="D9" s="2" t="s">
        <v>84</v>
      </c>
      <c r="E9" s="2" t="s">
        <v>85</v>
      </c>
      <c r="F9" s="2">
        <v>8</v>
      </c>
      <c r="G9" s="2">
        <v>4</v>
      </c>
      <c r="H9" s="2">
        <v>5</v>
      </c>
      <c r="I9" s="2">
        <v>4</v>
      </c>
      <c r="J9" s="2">
        <f t="shared" si="0"/>
        <v>13</v>
      </c>
      <c r="K9" s="2">
        <f t="shared" si="1"/>
        <v>8</v>
      </c>
      <c r="L9" s="2">
        <v>1825</v>
      </c>
      <c r="M9" s="2">
        <v>107</v>
      </c>
      <c r="N9" s="2" t="s">
        <v>22</v>
      </c>
      <c r="O9" s="2" t="s">
        <v>22</v>
      </c>
      <c r="P9" s="2" t="s">
        <v>23</v>
      </c>
      <c r="R9" s="2" t="s">
        <v>22</v>
      </c>
      <c r="S9" s="2" t="s">
        <v>836</v>
      </c>
    </row>
    <row r="10" spans="1:19">
      <c r="A10" s="2" t="s">
        <v>73</v>
      </c>
      <c r="B10" s="3">
        <v>43367</v>
      </c>
      <c r="C10" s="2" t="s">
        <v>780</v>
      </c>
      <c r="D10" s="2" t="s">
        <v>84</v>
      </c>
      <c r="E10" s="2" t="s">
        <v>86</v>
      </c>
      <c r="F10" s="2">
        <v>8</v>
      </c>
      <c r="G10" s="2">
        <v>7</v>
      </c>
      <c r="H10" s="2">
        <v>8</v>
      </c>
      <c r="I10" s="2">
        <v>7</v>
      </c>
      <c r="J10" s="2">
        <f t="shared" si="0"/>
        <v>16</v>
      </c>
      <c r="K10" s="2">
        <f t="shared" si="1"/>
        <v>14</v>
      </c>
      <c r="L10" s="2">
        <v>7825</v>
      </c>
      <c r="M10" s="2">
        <v>1172</v>
      </c>
      <c r="N10" s="2" t="s">
        <v>23</v>
      </c>
      <c r="O10" s="2" t="s">
        <v>22</v>
      </c>
      <c r="P10" s="2" t="s">
        <v>23</v>
      </c>
      <c r="R10" s="2" t="s">
        <v>23</v>
      </c>
      <c r="S10" s="2" t="s">
        <v>837</v>
      </c>
    </row>
    <row r="11" spans="1:19">
      <c r="A11" s="2" t="s">
        <v>73</v>
      </c>
      <c r="B11" s="3">
        <v>43367</v>
      </c>
      <c r="C11" s="2" t="s">
        <v>781</v>
      </c>
      <c r="D11" s="2" t="s">
        <v>87</v>
      </c>
      <c r="E11" s="2" t="s">
        <v>88</v>
      </c>
      <c r="F11" s="2">
        <v>7</v>
      </c>
      <c r="G11" s="2">
        <v>6</v>
      </c>
      <c r="H11" s="2">
        <v>7</v>
      </c>
      <c r="I11" s="2">
        <v>7</v>
      </c>
      <c r="J11" s="2">
        <f t="shared" si="0"/>
        <v>14</v>
      </c>
      <c r="K11" s="2">
        <f t="shared" si="1"/>
        <v>13</v>
      </c>
      <c r="L11" s="2">
        <v>1005</v>
      </c>
      <c r="M11" s="2">
        <v>129</v>
      </c>
      <c r="N11" s="2" t="s">
        <v>22</v>
      </c>
      <c r="O11" s="2" t="s">
        <v>22</v>
      </c>
      <c r="P11" s="2" t="s">
        <v>22</v>
      </c>
      <c r="R11" s="2" t="s">
        <v>22</v>
      </c>
      <c r="S11" s="2" t="s">
        <v>838</v>
      </c>
    </row>
    <row r="12" spans="1:19">
      <c r="A12" s="2" t="s">
        <v>89</v>
      </c>
      <c r="B12" s="3">
        <v>43353</v>
      </c>
      <c r="C12" s="2" t="s">
        <v>782</v>
      </c>
      <c r="D12" s="2" t="s">
        <v>90</v>
      </c>
      <c r="E12" s="2" t="s">
        <v>91</v>
      </c>
      <c r="F12" s="2">
        <v>4</v>
      </c>
      <c r="G12" s="2">
        <v>4</v>
      </c>
      <c r="H12" s="2">
        <v>4</v>
      </c>
      <c r="I12" s="2">
        <v>4</v>
      </c>
      <c r="J12" s="2">
        <f t="shared" si="0"/>
        <v>8</v>
      </c>
      <c r="K12" s="2">
        <f t="shared" si="1"/>
        <v>8</v>
      </c>
      <c r="L12" s="2">
        <v>2195</v>
      </c>
      <c r="M12" s="2">
        <v>79</v>
      </c>
      <c r="N12" s="2" t="s">
        <v>23</v>
      </c>
      <c r="O12" s="2" t="s">
        <v>23</v>
      </c>
      <c r="P12" s="2" t="s">
        <v>22</v>
      </c>
      <c r="R12" s="2" t="s">
        <v>23</v>
      </c>
      <c r="S12" s="2" t="s">
        <v>896</v>
      </c>
    </row>
    <row r="13" spans="1:19" s="4" customFormat="1">
      <c r="A13" s="4" t="s">
        <v>89</v>
      </c>
      <c r="B13" s="21">
        <v>43353</v>
      </c>
      <c r="C13" s="4" t="s">
        <v>783</v>
      </c>
      <c r="D13" s="4" t="s">
        <v>93</v>
      </c>
      <c r="E13" s="4" t="s">
        <v>92</v>
      </c>
      <c r="F13" s="4">
        <v>6</v>
      </c>
      <c r="G13" s="4">
        <v>5</v>
      </c>
      <c r="H13" s="4">
        <v>6</v>
      </c>
      <c r="I13" s="4">
        <v>3</v>
      </c>
      <c r="J13" s="4">
        <f t="shared" si="0"/>
        <v>12</v>
      </c>
      <c r="K13" s="4">
        <f t="shared" si="1"/>
        <v>8</v>
      </c>
      <c r="L13" s="4">
        <v>5735</v>
      </c>
      <c r="M13" s="41">
        <v>0</v>
      </c>
      <c r="N13" s="4" t="s">
        <v>22</v>
      </c>
      <c r="O13" s="4" t="s">
        <v>22</v>
      </c>
      <c r="P13" s="4" t="s">
        <v>22</v>
      </c>
      <c r="R13" s="4" t="s">
        <v>22</v>
      </c>
      <c r="S13" s="4" t="s">
        <v>839</v>
      </c>
    </row>
    <row r="14" spans="1:19">
      <c r="A14" s="2" t="s">
        <v>89</v>
      </c>
      <c r="B14" s="3">
        <v>43353</v>
      </c>
      <c r="C14" s="2" t="s">
        <v>784</v>
      </c>
      <c r="D14" s="2" t="s">
        <v>94</v>
      </c>
      <c r="E14" s="2" t="s">
        <v>95</v>
      </c>
      <c r="F14" s="2">
        <v>7</v>
      </c>
      <c r="G14" s="2">
        <v>7</v>
      </c>
      <c r="H14" s="2">
        <v>7</v>
      </c>
      <c r="I14" s="2">
        <v>6</v>
      </c>
      <c r="J14" s="2">
        <f t="shared" si="0"/>
        <v>14</v>
      </c>
      <c r="K14" s="2">
        <f t="shared" si="1"/>
        <v>13</v>
      </c>
      <c r="L14" s="2">
        <v>824</v>
      </c>
      <c r="M14" s="2">
        <v>13</v>
      </c>
      <c r="N14" s="2" t="s">
        <v>22</v>
      </c>
      <c r="O14" s="2" t="s">
        <v>22</v>
      </c>
      <c r="P14" s="2" t="s">
        <v>22</v>
      </c>
      <c r="R14" s="2" t="s">
        <v>22</v>
      </c>
      <c r="S14" s="2" t="s">
        <v>817</v>
      </c>
    </row>
    <row r="15" spans="1:19">
      <c r="A15" s="2" t="s">
        <v>89</v>
      </c>
      <c r="B15" s="3">
        <v>43353</v>
      </c>
      <c r="C15" s="2" t="s">
        <v>785</v>
      </c>
      <c r="D15" s="2" t="s">
        <v>96</v>
      </c>
      <c r="E15" s="2" t="s">
        <v>97</v>
      </c>
      <c r="F15" s="2">
        <v>8</v>
      </c>
      <c r="G15" s="2">
        <v>8</v>
      </c>
      <c r="H15" s="2">
        <v>8</v>
      </c>
      <c r="I15" s="2">
        <v>8</v>
      </c>
      <c r="J15" s="2">
        <f t="shared" si="0"/>
        <v>16</v>
      </c>
      <c r="K15" s="2">
        <f t="shared" si="1"/>
        <v>16</v>
      </c>
      <c r="L15" s="2">
        <v>1761</v>
      </c>
      <c r="M15" s="2">
        <v>38</v>
      </c>
      <c r="N15" s="2" t="s">
        <v>22</v>
      </c>
      <c r="O15" s="2" t="s">
        <v>22</v>
      </c>
      <c r="P15" s="2" t="s">
        <v>22</v>
      </c>
      <c r="R15" s="2" t="s">
        <v>22</v>
      </c>
      <c r="S15" s="2" t="s">
        <v>840</v>
      </c>
    </row>
    <row r="16" spans="1:19">
      <c r="A16" s="2" t="s">
        <v>89</v>
      </c>
      <c r="B16" s="3">
        <v>43353</v>
      </c>
      <c r="C16" s="2" t="s">
        <v>786</v>
      </c>
      <c r="D16" s="2" t="s">
        <v>98</v>
      </c>
      <c r="E16" s="2" t="s">
        <v>99</v>
      </c>
      <c r="F16" s="2">
        <v>7</v>
      </c>
      <c r="G16" s="2">
        <v>1</v>
      </c>
      <c r="H16" s="2">
        <v>7</v>
      </c>
      <c r="I16" s="2">
        <v>1</v>
      </c>
      <c r="J16" s="2">
        <f t="shared" si="0"/>
        <v>14</v>
      </c>
      <c r="K16" s="2">
        <f t="shared" si="1"/>
        <v>2</v>
      </c>
      <c r="L16" s="2">
        <v>1998</v>
      </c>
      <c r="M16" s="2">
        <v>0</v>
      </c>
      <c r="N16" s="2" t="s">
        <v>22</v>
      </c>
      <c r="O16" s="2" t="s">
        <v>22</v>
      </c>
      <c r="P16" s="2" t="s">
        <v>22</v>
      </c>
      <c r="R16" s="2" t="s">
        <v>22</v>
      </c>
      <c r="S16" s="2" t="s">
        <v>815</v>
      </c>
    </row>
    <row r="17" spans="1:19">
      <c r="A17" s="2" t="s">
        <v>89</v>
      </c>
      <c r="B17" s="3">
        <v>43353</v>
      </c>
      <c r="C17" s="2" t="s">
        <v>787</v>
      </c>
      <c r="D17" s="2" t="s">
        <v>100</v>
      </c>
      <c r="E17" s="2" t="s">
        <v>101</v>
      </c>
      <c r="F17" s="2">
        <v>7</v>
      </c>
      <c r="G17" s="2">
        <v>7</v>
      </c>
      <c r="H17" s="2">
        <v>4</v>
      </c>
      <c r="I17" s="2">
        <v>2</v>
      </c>
      <c r="J17" s="2">
        <f t="shared" si="0"/>
        <v>11</v>
      </c>
      <c r="K17" s="2">
        <f t="shared" si="1"/>
        <v>9</v>
      </c>
      <c r="L17" s="2">
        <v>2183</v>
      </c>
      <c r="M17" s="2">
        <v>134</v>
      </c>
      <c r="N17" s="2" t="s">
        <v>22</v>
      </c>
      <c r="O17" s="2" t="s">
        <v>22</v>
      </c>
      <c r="P17" s="2" t="s">
        <v>22</v>
      </c>
      <c r="R17" s="2" t="s">
        <v>22</v>
      </c>
      <c r="S17" s="2" t="s">
        <v>817</v>
      </c>
    </row>
    <row r="18" spans="1:19">
      <c r="A18" s="2" t="s">
        <v>89</v>
      </c>
      <c r="B18" s="3">
        <v>43353</v>
      </c>
      <c r="C18" s="2" t="s">
        <v>788</v>
      </c>
      <c r="D18" s="2" t="s">
        <v>102</v>
      </c>
      <c r="E18" s="2" t="s">
        <v>103</v>
      </c>
      <c r="F18" s="2">
        <v>5</v>
      </c>
      <c r="G18" s="2">
        <v>5</v>
      </c>
      <c r="H18" s="2">
        <v>5</v>
      </c>
      <c r="I18" s="2">
        <v>5</v>
      </c>
      <c r="J18" s="2">
        <f t="shared" si="0"/>
        <v>10</v>
      </c>
      <c r="K18" s="2">
        <f t="shared" si="1"/>
        <v>10</v>
      </c>
      <c r="L18" s="2">
        <v>1931</v>
      </c>
      <c r="M18" s="2">
        <v>229</v>
      </c>
      <c r="N18" s="2" t="s">
        <v>22</v>
      </c>
      <c r="O18" s="2" t="s">
        <v>22</v>
      </c>
      <c r="P18" s="2" t="s">
        <v>22</v>
      </c>
      <c r="R18" s="2" t="s">
        <v>22</v>
      </c>
      <c r="S18" s="2" t="s">
        <v>813</v>
      </c>
    </row>
    <row r="19" spans="1:19">
      <c r="A19" s="2" t="s">
        <v>104</v>
      </c>
      <c r="B19" s="3">
        <v>43332</v>
      </c>
      <c r="C19" s="2" t="s">
        <v>789</v>
      </c>
      <c r="D19" s="2" t="s">
        <v>105</v>
      </c>
      <c r="E19" s="2" t="s">
        <v>106</v>
      </c>
      <c r="F19" s="2">
        <v>7</v>
      </c>
      <c r="G19" s="2">
        <v>3</v>
      </c>
      <c r="H19" s="2">
        <v>5</v>
      </c>
      <c r="I19" s="2">
        <v>0</v>
      </c>
      <c r="J19" s="2">
        <f t="shared" si="0"/>
        <v>12</v>
      </c>
      <c r="K19" s="2">
        <f t="shared" si="1"/>
        <v>3</v>
      </c>
      <c r="L19" s="2">
        <v>2154</v>
      </c>
      <c r="M19" s="2">
        <v>16</v>
      </c>
      <c r="N19" s="2" t="s">
        <v>22</v>
      </c>
      <c r="O19" s="2" t="s">
        <v>22</v>
      </c>
      <c r="P19" s="2" t="s">
        <v>22</v>
      </c>
      <c r="R19" s="2" t="s">
        <v>22</v>
      </c>
      <c r="S19" s="2" t="s">
        <v>835</v>
      </c>
    </row>
    <row r="20" spans="1:19">
      <c r="A20" s="2" t="s">
        <v>104</v>
      </c>
      <c r="B20" s="3">
        <v>43332</v>
      </c>
      <c r="C20" s="2" t="s">
        <v>790</v>
      </c>
      <c r="D20" s="2" t="s">
        <v>107</v>
      </c>
      <c r="E20" s="2" t="s">
        <v>108</v>
      </c>
      <c r="F20" s="2">
        <v>7</v>
      </c>
      <c r="G20" s="2">
        <v>2</v>
      </c>
      <c r="H20" s="2">
        <v>6</v>
      </c>
      <c r="I20" s="2">
        <v>0</v>
      </c>
      <c r="J20" s="2">
        <f t="shared" si="0"/>
        <v>13</v>
      </c>
      <c r="K20" s="2">
        <f t="shared" si="1"/>
        <v>2</v>
      </c>
      <c r="L20" s="2">
        <v>1868</v>
      </c>
      <c r="M20" s="2">
        <v>12</v>
      </c>
      <c r="N20" s="2" t="s">
        <v>22</v>
      </c>
      <c r="O20" s="2" t="s">
        <v>22</v>
      </c>
      <c r="P20" s="2" t="s">
        <v>241</v>
      </c>
      <c r="R20" s="2" t="s">
        <v>22</v>
      </c>
      <c r="S20" s="2" t="s">
        <v>889</v>
      </c>
    </row>
    <row r="21" spans="1:19">
      <c r="A21" s="2" t="s">
        <v>104</v>
      </c>
      <c r="B21" s="3">
        <v>43332</v>
      </c>
      <c r="C21" s="2" t="s">
        <v>791</v>
      </c>
      <c r="D21" s="2" t="s">
        <v>109</v>
      </c>
      <c r="E21" s="2" t="s">
        <v>110</v>
      </c>
      <c r="F21" s="2">
        <v>4</v>
      </c>
      <c r="G21" s="2">
        <v>1</v>
      </c>
      <c r="H21" s="2">
        <v>3</v>
      </c>
      <c r="I21" s="2">
        <v>1</v>
      </c>
      <c r="J21" s="2">
        <f t="shared" si="0"/>
        <v>7</v>
      </c>
      <c r="K21" s="2">
        <f t="shared" si="1"/>
        <v>2</v>
      </c>
      <c r="L21" s="2">
        <v>457</v>
      </c>
      <c r="M21" s="2">
        <v>22</v>
      </c>
      <c r="N21" s="2" t="s">
        <v>23</v>
      </c>
      <c r="O21" s="2" t="s">
        <v>23</v>
      </c>
      <c r="P21" s="2" t="s">
        <v>22</v>
      </c>
      <c r="R21" s="2" t="s">
        <v>23</v>
      </c>
      <c r="S21" s="2" t="s">
        <v>22</v>
      </c>
    </row>
    <row r="22" spans="1:19">
      <c r="A22" s="2" t="s">
        <v>104</v>
      </c>
      <c r="B22" s="3">
        <v>43332</v>
      </c>
      <c r="C22" s="2" t="s">
        <v>792</v>
      </c>
      <c r="D22" s="2" t="s">
        <v>62</v>
      </c>
      <c r="E22" s="2" t="s">
        <v>111</v>
      </c>
      <c r="F22" s="2">
        <v>7</v>
      </c>
      <c r="G22" s="2">
        <v>5</v>
      </c>
      <c r="H22" s="2">
        <v>5</v>
      </c>
      <c r="I22" s="2">
        <v>4</v>
      </c>
      <c r="J22" s="2">
        <f t="shared" si="0"/>
        <v>12</v>
      </c>
      <c r="K22" s="2">
        <f t="shared" si="1"/>
        <v>9</v>
      </c>
      <c r="L22" s="2">
        <v>1593</v>
      </c>
      <c r="M22" s="2">
        <v>84</v>
      </c>
      <c r="N22" s="2" t="s">
        <v>22</v>
      </c>
      <c r="O22" s="2" t="s">
        <v>22</v>
      </c>
      <c r="P22" s="2" t="s">
        <v>22</v>
      </c>
      <c r="R22" s="2" t="s">
        <v>22</v>
      </c>
      <c r="S22" s="2" t="s">
        <v>813</v>
      </c>
    </row>
    <row r="23" spans="1:19">
      <c r="A23" s="2" t="s">
        <v>104</v>
      </c>
      <c r="B23" s="3">
        <v>43332</v>
      </c>
      <c r="C23" s="2" t="s">
        <v>793</v>
      </c>
      <c r="D23" s="2" t="s">
        <v>112</v>
      </c>
      <c r="E23" s="2" t="s">
        <v>113</v>
      </c>
      <c r="F23" s="2">
        <v>7</v>
      </c>
      <c r="G23" s="2">
        <v>2</v>
      </c>
      <c r="H23" s="2">
        <v>7</v>
      </c>
      <c r="I23" s="2">
        <v>3</v>
      </c>
      <c r="J23" s="2">
        <f t="shared" si="0"/>
        <v>14</v>
      </c>
      <c r="K23" s="2">
        <f t="shared" si="1"/>
        <v>5</v>
      </c>
      <c r="L23" s="2">
        <v>2332</v>
      </c>
      <c r="M23" s="2">
        <v>44</v>
      </c>
      <c r="N23" s="2" t="s">
        <v>22</v>
      </c>
      <c r="O23" s="2" t="s">
        <v>22</v>
      </c>
      <c r="P23" s="2" t="s">
        <v>22</v>
      </c>
      <c r="R23" s="2" t="s">
        <v>22</v>
      </c>
      <c r="S23" s="2" t="s">
        <v>813</v>
      </c>
    </row>
    <row r="24" spans="1:19">
      <c r="A24" s="2" t="s">
        <v>104</v>
      </c>
      <c r="B24" s="3">
        <v>43332</v>
      </c>
      <c r="C24" s="2" t="s">
        <v>794</v>
      </c>
      <c r="D24" s="2" t="s">
        <v>114</v>
      </c>
      <c r="E24" s="2" t="s">
        <v>115</v>
      </c>
      <c r="F24" s="2">
        <v>7</v>
      </c>
      <c r="G24" s="2">
        <v>6</v>
      </c>
      <c r="H24" s="2">
        <v>6</v>
      </c>
      <c r="I24" s="2">
        <v>1</v>
      </c>
      <c r="J24" s="2">
        <f t="shared" si="0"/>
        <v>13</v>
      </c>
      <c r="K24" s="2">
        <f t="shared" si="1"/>
        <v>7</v>
      </c>
      <c r="L24" s="2">
        <v>2509</v>
      </c>
      <c r="M24" s="2">
        <v>87</v>
      </c>
      <c r="N24" s="2" t="s">
        <v>22</v>
      </c>
      <c r="O24" s="2" t="s">
        <v>22</v>
      </c>
      <c r="P24" s="2" t="s">
        <v>22</v>
      </c>
      <c r="R24" s="2" t="s">
        <v>22</v>
      </c>
      <c r="S24" s="2" t="s">
        <v>841</v>
      </c>
    </row>
    <row r="25" spans="1:19" s="4" customFormat="1">
      <c r="A25" s="4" t="s">
        <v>104</v>
      </c>
      <c r="B25" s="21">
        <v>43332</v>
      </c>
      <c r="C25" s="4" t="s">
        <v>795</v>
      </c>
      <c r="D25" s="4" t="s">
        <v>116</v>
      </c>
      <c r="E25" s="4" t="s">
        <v>117</v>
      </c>
      <c r="F25" s="4">
        <v>6</v>
      </c>
      <c r="G25" s="4">
        <v>1</v>
      </c>
      <c r="H25" s="4">
        <v>5</v>
      </c>
      <c r="I25" s="4">
        <v>1</v>
      </c>
      <c r="J25" s="4">
        <f t="shared" si="0"/>
        <v>11</v>
      </c>
      <c r="K25" s="4">
        <f t="shared" si="1"/>
        <v>2</v>
      </c>
      <c r="L25" s="4">
        <v>3791</v>
      </c>
      <c r="M25" s="41">
        <v>0</v>
      </c>
      <c r="N25" s="4" t="s">
        <v>22</v>
      </c>
      <c r="O25" s="4" t="s">
        <v>22</v>
      </c>
      <c r="P25" s="4" t="s">
        <v>241</v>
      </c>
      <c r="R25" s="4" t="s">
        <v>22</v>
      </c>
      <c r="S25" s="4" t="s">
        <v>895</v>
      </c>
    </row>
    <row r="26" spans="1:19" s="27" customFormat="1">
      <c r="A26" s="27" t="s">
        <v>104</v>
      </c>
      <c r="B26" s="28">
        <v>43332</v>
      </c>
      <c r="C26" s="27" t="s">
        <v>796</v>
      </c>
      <c r="D26" s="27" t="s">
        <v>118</v>
      </c>
      <c r="E26" s="27" t="s">
        <v>119</v>
      </c>
      <c r="F26" s="27">
        <v>7</v>
      </c>
      <c r="G26" s="27">
        <v>5</v>
      </c>
      <c r="H26" s="27">
        <v>7</v>
      </c>
      <c r="I26" s="27">
        <v>6</v>
      </c>
      <c r="J26" s="27">
        <f t="shared" si="0"/>
        <v>14</v>
      </c>
      <c r="K26" s="27">
        <f t="shared" si="1"/>
        <v>11</v>
      </c>
      <c r="L26" s="27">
        <v>2384</v>
      </c>
      <c r="M26" s="27">
        <v>28</v>
      </c>
      <c r="N26" s="27" t="s">
        <v>22</v>
      </c>
      <c r="O26" s="27" t="s">
        <v>22</v>
      </c>
      <c r="P26" s="27" t="s">
        <v>22</v>
      </c>
      <c r="R26" s="27" t="s">
        <v>22</v>
      </c>
      <c r="S26" s="27" t="s">
        <v>842</v>
      </c>
    </row>
    <row r="27" spans="1:19">
      <c r="A27" s="2" t="s">
        <v>120</v>
      </c>
      <c r="B27" s="3">
        <v>43318</v>
      </c>
      <c r="C27" s="2" t="s">
        <v>797</v>
      </c>
      <c r="D27" s="2" t="s">
        <v>121</v>
      </c>
      <c r="E27" s="2" t="s">
        <v>122</v>
      </c>
      <c r="F27" s="2">
        <v>7</v>
      </c>
      <c r="G27" s="2">
        <v>2</v>
      </c>
      <c r="H27" s="2">
        <v>7</v>
      </c>
      <c r="I27" s="2">
        <v>1</v>
      </c>
      <c r="J27" s="2">
        <f t="shared" si="0"/>
        <v>14</v>
      </c>
      <c r="K27" s="2">
        <f t="shared" si="1"/>
        <v>3</v>
      </c>
      <c r="L27" s="2">
        <v>2039</v>
      </c>
      <c r="M27" s="2">
        <v>28</v>
      </c>
      <c r="N27" s="2" t="s">
        <v>22</v>
      </c>
      <c r="O27" s="2" t="s">
        <v>22</v>
      </c>
      <c r="P27" s="2" t="s">
        <v>22</v>
      </c>
      <c r="R27" s="2" t="s">
        <v>22</v>
      </c>
      <c r="S27" s="2" t="s">
        <v>835</v>
      </c>
    </row>
    <row r="28" spans="1:19">
      <c r="A28" s="2" t="s">
        <v>120</v>
      </c>
      <c r="B28" s="3">
        <v>43318</v>
      </c>
      <c r="C28" s="2" t="s">
        <v>798</v>
      </c>
      <c r="D28" s="2" t="s">
        <v>123</v>
      </c>
      <c r="E28" s="2" t="s">
        <v>124</v>
      </c>
      <c r="F28" s="2">
        <v>7</v>
      </c>
      <c r="G28" s="2">
        <v>5</v>
      </c>
      <c r="H28" s="2">
        <v>3</v>
      </c>
      <c r="I28" s="2">
        <v>2</v>
      </c>
      <c r="J28" s="2">
        <f t="shared" si="0"/>
        <v>10</v>
      </c>
      <c r="K28" s="2">
        <f t="shared" si="1"/>
        <v>7</v>
      </c>
      <c r="L28" s="2">
        <v>3343</v>
      </c>
      <c r="M28" s="2">
        <v>103</v>
      </c>
      <c r="N28" s="2" t="s">
        <v>22</v>
      </c>
      <c r="O28" s="2" t="s">
        <v>22</v>
      </c>
      <c r="P28" s="2" t="s">
        <v>22</v>
      </c>
      <c r="R28" s="2" t="s">
        <v>22</v>
      </c>
      <c r="S28" s="2" t="s">
        <v>812</v>
      </c>
    </row>
    <row r="29" spans="1:19">
      <c r="A29" s="2" t="s">
        <v>120</v>
      </c>
      <c r="B29" s="3">
        <v>43318</v>
      </c>
      <c r="C29" s="2" t="s">
        <v>799</v>
      </c>
      <c r="D29" s="2" t="s">
        <v>125</v>
      </c>
      <c r="E29" s="2" t="s">
        <v>126</v>
      </c>
      <c r="F29" s="2">
        <v>7</v>
      </c>
      <c r="G29" s="2">
        <v>7</v>
      </c>
      <c r="H29" s="2">
        <v>7</v>
      </c>
      <c r="I29" s="2">
        <v>7</v>
      </c>
      <c r="J29" s="2">
        <f t="shared" si="0"/>
        <v>14</v>
      </c>
      <c r="K29" s="2">
        <f t="shared" si="1"/>
        <v>14</v>
      </c>
      <c r="L29" s="2">
        <v>1096</v>
      </c>
      <c r="M29" s="2">
        <v>183</v>
      </c>
      <c r="N29" s="2" t="s">
        <v>22</v>
      </c>
      <c r="O29" s="2" t="s">
        <v>22</v>
      </c>
      <c r="P29" s="2" t="s">
        <v>22</v>
      </c>
      <c r="Q29" s="2" t="s">
        <v>22</v>
      </c>
      <c r="R29" s="2" t="s">
        <v>22</v>
      </c>
      <c r="S29" s="2" t="s">
        <v>843</v>
      </c>
    </row>
    <row r="30" spans="1:19">
      <c r="A30" s="2" t="s">
        <v>120</v>
      </c>
      <c r="B30" s="3">
        <v>43318</v>
      </c>
      <c r="C30" s="2" t="s">
        <v>800</v>
      </c>
      <c r="D30" s="2" t="s">
        <v>127</v>
      </c>
      <c r="E30" s="2" t="s">
        <v>128</v>
      </c>
      <c r="F30" s="2">
        <v>7</v>
      </c>
      <c r="G30" s="2">
        <v>6</v>
      </c>
      <c r="H30" s="2">
        <v>7</v>
      </c>
      <c r="I30" s="2">
        <v>4</v>
      </c>
      <c r="J30" s="2">
        <f t="shared" si="0"/>
        <v>14</v>
      </c>
      <c r="K30" s="2">
        <f t="shared" si="1"/>
        <v>10</v>
      </c>
      <c r="L30" s="2">
        <v>4115</v>
      </c>
      <c r="M30" s="2">
        <v>290</v>
      </c>
      <c r="N30" s="2" t="s">
        <v>23</v>
      </c>
      <c r="O30" s="2" t="s">
        <v>22</v>
      </c>
      <c r="P30" s="2" t="s">
        <v>22</v>
      </c>
      <c r="Q30" s="24" t="s">
        <v>22</v>
      </c>
      <c r="R30" s="2" t="s">
        <v>22</v>
      </c>
      <c r="S30" s="2" t="s">
        <v>843</v>
      </c>
    </row>
    <row r="31" spans="1:19">
      <c r="A31" s="2" t="s">
        <v>120</v>
      </c>
      <c r="B31" s="3">
        <v>43318</v>
      </c>
      <c r="C31" s="2" t="s">
        <v>801</v>
      </c>
      <c r="D31" s="2" t="s">
        <v>129</v>
      </c>
      <c r="E31" s="2" t="s">
        <v>130</v>
      </c>
      <c r="F31" s="2">
        <v>7</v>
      </c>
      <c r="G31" s="2">
        <v>7</v>
      </c>
      <c r="H31" s="2">
        <v>7</v>
      </c>
      <c r="I31" s="2">
        <v>4</v>
      </c>
      <c r="J31" s="2">
        <f t="shared" si="0"/>
        <v>14</v>
      </c>
      <c r="K31" s="2">
        <f t="shared" si="1"/>
        <v>11</v>
      </c>
      <c r="L31" s="2">
        <v>2225</v>
      </c>
      <c r="M31" s="2">
        <v>207</v>
      </c>
      <c r="N31" s="2" t="s">
        <v>22</v>
      </c>
      <c r="O31" s="2" t="s">
        <v>22</v>
      </c>
      <c r="P31" s="2" t="s">
        <v>22</v>
      </c>
      <c r="R31" s="2" t="s">
        <v>22</v>
      </c>
      <c r="S31" s="2" t="s">
        <v>844</v>
      </c>
    </row>
    <row r="32" spans="1:19">
      <c r="A32" s="2" t="s">
        <v>120</v>
      </c>
      <c r="B32" s="3">
        <v>43318</v>
      </c>
      <c r="C32" s="2" t="s">
        <v>802</v>
      </c>
      <c r="D32" s="2" t="s">
        <v>131</v>
      </c>
      <c r="E32" s="2" t="s">
        <v>132</v>
      </c>
      <c r="F32" s="2">
        <v>7</v>
      </c>
      <c r="G32" s="2">
        <v>6</v>
      </c>
      <c r="H32" s="2">
        <v>7</v>
      </c>
      <c r="I32" s="2">
        <v>6</v>
      </c>
      <c r="J32" s="2">
        <f t="shared" si="0"/>
        <v>14</v>
      </c>
      <c r="K32" s="2">
        <f t="shared" si="1"/>
        <v>12</v>
      </c>
      <c r="L32" s="2">
        <v>3073</v>
      </c>
      <c r="M32" s="2">
        <v>25</v>
      </c>
      <c r="N32" s="2" t="s">
        <v>22</v>
      </c>
      <c r="O32" s="2" t="s">
        <v>22</v>
      </c>
      <c r="P32" s="2" t="s">
        <v>22</v>
      </c>
      <c r="R32" s="2" t="s">
        <v>22</v>
      </c>
      <c r="S32" s="2" t="s">
        <v>817</v>
      </c>
    </row>
    <row r="33" spans="1:22">
      <c r="A33" s="2" t="s">
        <v>120</v>
      </c>
      <c r="B33" s="3">
        <v>43318</v>
      </c>
      <c r="C33" s="2" t="s">
        <v>803</v>
      </c>
      <c r="D33" s="2" t="s">
        <v>133</v>
      </c>
      <c r="E33" s="2" t="s">
        <v>134</v>
      </c>
      <c r="F33" s="2">
        <v>7</v>
      </c>
      <c r="G33" s="2">
        <v>4</v>
      </c>
      <c r="H33" s="2">
        <v>7</v>
      </c>
      <c r="I33" s="2">
        <v>5</v>
      </c>
      <c r="J33" s="2">
        <f t="shared" si="0"/>
        <v>14</v>
      </c>
      <c r="K33" s="2">
        <f t="shared" si="1"/>
        <v>9</v>
      </c>
      <c r="L33" s="2">
        <v>3579</v>
      </c>
      <c r="M33" s="2">
        <v>328</v>
      </c>
      <c r="N33" s="2" t="s">
        <v>22</v>
      </c>
      <c r="O33" s="2" t="s">
        <v>23</v>
      </c>
      <c r="P33" s="2" t="s">
        <v>22</v>
      </c>
      <c r="Q33" s="2" t="s">
        <v>22</v>
      </c>
      <c r="R33" s="2" t="s">
        <v>22</v>
      </c>
      <c r="S33" s="2" t="s">
        <v>820</v>
      </c>
    </row>
    <row r="34" spans="1:22">
      <c r="A34" s="2" t="s">
        <v>120</v>
      </c>
      <c r="B34" s="3">
        <v>43318</v>
      </c>
      <c r="C34" s="2" t="s">
        <v>804</v>
      </c>
      <c r="D34" s="2" t="s">
        <v>135</v>
      </c>
      <c r="E34" s="2" t="s">
        <v>136</v>
      </c>
      <c r="F34" s="2">
        <v>6</v>
      </c>
      <c r="G34" s="2">
        <v>6</v>
      </c>
      <c r="H34" s="2">
        <v>3</v>
      </c>
      <c r="I34" s="2">
        <v>3</v>
      </c>
      <c r="J34" s="2">
        <f t="shared" si="0"/>
        <v>9</v>
      </c>
      <c r="K34" s="2">
        <f t="shared" si="1"/>
        <v>9</v>
      </c>
      <c r="L34" s="2">
        <v>2224</v>
      </c>
      <c r="M34" s="2">
        <v>62</v>
      </c>
      <c r="N34" s="2" t="s">
        <v>22</v>
      </c>
      <c r="O34" s="2" t="s">
        <v>22</v>
      </c>
      <c r="P34" s="2" t="s">
        <v>22</v>
      </c>
      <c r="R34" s="2" t="s">
        <v>22</v>
      </c>
      <c r="S34" s="2" t="s">
        <v>835</v>
      </c>
    </row>
    <row r="35" spans="1:22">
      <c r="A35" s="2" t="s">
        <v>120</v>
      </c>
      <c r="B35" s="3">
        <v>43318</v>
      </c>
      <c r="C35" s="2" t="s">
        <v>805</v>
      </c>
      <c r="D35" s="2" t="s">
        <v>137</v>
      </c>
      <c r="E35" s="2" t="s">
        <v>893</v>
      </c>
      <c r="F35" s="2">
        <v>7</v>
      </c>
      <c r="G35" s="2">
        <v>7</v>
      </c>
      <c r="H35" s="2">
        <v>7</v>
      </c>
      <c r="I35" s="2">
        <v>7</v>
      </c>
      <c r="J35" s="2">
        <f t="shared" si="0"/>
        <v>14</v>
      </c>
      <c r="K35" s="2">
        <f t="shared" si="1"/>
        <v>14</v>
      </c>
      <c r="L35" s="2">
        <v>1184</v>
      </c>
      <c r="M35" s="2">
        <v>95</v>
      </c>
      <c r="N35" s="2" t="s">
        <v>22</v>
      </c>
      <c r="O35" s="2" t="s">
        <v>22</v>
      </c>
      <c r="P35" s="2" t="s">
        <v>22</v>
      </c>
      <c r="R35" s="2" t="s">
        <v>22</v>
      </c>
      <c r="S35" s="2" t="s">
        <v>835</v>
      </c>
      <c r="T35" s="2" t="s">
        <v>909</v>
      </c>
      <c r="U35" s="2" t="s">
        <v>947</v>
      </c>
      <c r="V35" s="2" t="s">
        <v>958</v>
      </c>
    </row>
    <row r="39" spans="1:22">
      <c r="F39" s="2">
        <f t="shared" ref="F39:M39" si="2">SUM(F3:F38)</f>
        <v>211</v>
      </c>
      <c r="G39" s="2">
        <f t="shared" si="2"/>
        <v>151</v>
      </c>
      <c r="H39" s="2">
        <f t="shared" si="2"/>
        <v>181</v>
      </c>
      <c r="I39" s="2">
        <f t="shared" si="2"/>
        <v>118</v>
      </c>
      <c r="J39" s="2">
        <f>SUM(J4:J38)</f>
        <v>392</v>
      </c>
      <c r="K39" s="2">
        <f>SUM(K4:K38)</f>
        <v>269</v>
      </c>
      <c r="L39" s="2">
        <f t="shared" si="2"/>
        <v>79932</v>
      </c>
      <c r="M39" s="2">
        <f t="shared" si="2"/>
        <v>3844</v>
      </c>
    </row>
    <row r="43" spans="1:22">
      <c r="F43" s="2" t="s">
        <v>138</v>
      </c>
      <c r="H43" s="2" t="s">
        <v>139</v>
      </c>
      <c r="R43" s="29" t="s">
        <v>809</v>
      </c>
    </row>
    <row r="45" spans="1:22">
      <c r="F45" s="2" t="s">
        <v>140</v>
      </c>
      <c r="L45" s="2" t="s">
        <v>894</v>
      </c>
    </row>
    <row r="47" spans="1:22">
      <c r="F47" s="2" t="s">
        <v>141</v>
      </c>
    </row>
    <row r="49" spans="6:6">
      <c r="F49" s="2" t="s">
        <v>806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opLeftCell="E1" workbookViewId="0">
      <selection activeCell="E1" sqref="A1:XFD1048576"/>
    </sheetView>
  </sheetViews>
  <sheetFormatPr baseColWidth="10" defaultColWidth="10.83203125" defaultRowHeight="14" x14ac:dyDescent="0"/>
  <cols>
    <col min="1" max="1" width="18" style="2" bestFit="1" customWidth="1"/>
    <col min="2" max="2" width="8.1640625" style="2" bestFit="1" customWidth="1"/>
    <col min="3" max="3" width="25" style="2" bestFit="1" customWidth="1"/>
    <col min="4" max="4" width="13.6640625" style="2" bestFit="1" customWidth="1"/>
    <col min="5" max="5" width="108.6640625" style="2" bestFit="1" customWidth="1"/>
    <col min="6" max="6" width="11.33203125" style="2" bestFit="1" customWidth="1"/>
    <col min="7" max="7" width="12.6640625" style="2" bestFit="1" customWidth="1"/>
    <col min="8" max="8" width="9.83203125" style="2" bestFit="1" customWidth="1"/>
    <col min="9" max="9" width="14.6640625" style="2" bestFit="1" customWidth="1"/>
    <col min="10" max="10" width="8.33203125" style="2" bestFit="1" customWidth="1"/>
    <col min="11" max="11" width="9.1640625" style="2" bestFit="1" customWidth="1"/>
    <col min="12" max="12" width="18.6640625" style="2" bestFit="1" customWidth="1"/>
    <col min="13" max="13" width="16.33203125" style="2" bestFit="1" customWidth="1"/>
    <col min="14" max="14" width="11.83203125" style="2" bestFit="1" customWidth="1"/>
    <col min="15" max="15" width="9.6640625" style="2" bestFit="1" customWidth="1"/>
    <col min="16" max="16" width="13.5" style="2" bestFit="1" customWidth="1"/>
    <col min="17" max="17" width="8.1640625" style="2" bestFit="1" customWidth="1"/>
    <col min="18" max="18" width="13.5" style="2" bestFit="1" customWidth="1"/>
    <col min="19" max="19" width="33" style="2" bestFit="1" customWidth="1"/>
    <col min="20" max="20" width="6.1640625" style="2" bestFit="1" customWidth="1"/>
    <col min="21" max="21" width="4.33203125" style="2" bestFit="1" customWidth="1"/>
    <col min="22" max="22" width="3.5" style="2" bestFit="1" customWidth="1"/>
    <col min="23" max="16384" width="10.83203125" style="2"/>
  </cols>
  <sheetData>
    <row r="1" spans="1:19">
      <c r="A1" s="2" t="s">
        <v>648</v>
      </c>
      <c r="B1" s="2" t="s">
        <v>2</v>
      </c>
      <c r="C1" s="2" t="s">
        <v>0</v>
      </c>
      <c r="D1" s="2" t="s">
        <v>35</v>
      </c>
      <c r="E1" s="2" t="s">
        <v>1</v>
      </c>
      <c r="F1" s="2" t="s">
        <v>3</v>
      </c>
      <c r="G1" s="2" t="s">
        <v>268</v>
      </c>
      <c r="H1" s="2" t="s">
        <v>4</v>
      </c>
      <c r="I1" s="2" t="s">
        <v>269</v>
      </c>
      <c r="J1" s="2" t="s">
        <v>259</v>
      </c>
      <c r="K1" s="2" t="s">
        <v>260</v>
      </c>
      <c r="L1" s="2" t="s">
        <v>968</v>
      </c>
      <c r="M1" s="2" t="s">
        <v>969</v>
      </c>
      <c r="N1" s="1" t="s">
        <v>970</v>
      </c>
      <c r="O1" s="2" t="s">
        <v>942</v>
      </c>
      <c r="P1" s="1" t="s">
        <v>967</v>
      </c>
      <c r="Q1" s="1" t="s">
        <v>618</v>
      </c>
      <c r="R1" s="1" t="s">
        <v>242</v>
      </c>
      <c r="S1" s="2" t="s">
        <v>811</v>
      </c>
    </row>
    <row r="3" spans="1:19">
      <c r="A3" s="2" t="s">
        <v>205</v>
      </c>
      <c r="B3" s="3">
        <v>43346</v>
      </c>
      <c r="C3" s="2" t="s">
        <v>678</v>
      </c>
      <c r="D3" s="2" t="s">
        <v>178</v>
      </c>
      <c r="E3" s="2" t="s">
        <v>179</v>
      </c>
      <c r="F3" s="2">
        <v>8</v>
      </c>
      <c r="G3" s="2">
        <v>8</v>
      </c>
      <c r="H3" s="2">
        <v>0</v>
      </c>
      <c r="I3" s="2">
        <v>0</v>
      </c>
      <c r="J3" s="2">
        <f t="shared" ref="J3:J32" si="0">F3+H3</f>
        <v>8</v>
      </c>
      <c r="K3" s="2">
        <f t="shared" ref="K3:K32" si="1">G3+I3</f>
        <v>8</v>
      </c>
      <c r="L3" s="2">
        <v>1752</v>
      </c>
      <c r="M3" s="2">
        <v>158</v>
      </c>
      <c r="N3" s="2" t="s">
        <v>23</v>
      </c>
      <c r="O3" s="2" t="s">
        <v>22</v>
      </c>
      <c r="P3" s="2" t="s">
        <v>22</v>
      </c>
      <c r="Q3" s="2" t="s">
        <v>22</v>
      </c>
      <c r="R3" s="2" t="s">
        <v>22</v>
      </c>
      <c r="S3" s="2" t="s">
        <v>845</v>
      </c>
    </row>
    <row r="4" spans="1:19">
      <c r="A4" s="2" t="s">
        <v>205</v>
      </c>
      <c r="B4" s="3">
        <v>43346</v>
      </c>
      <c r="C4" s="2" t="s">
        <v>677</v>
      </c>
      <c r="D4" s="2" t="s">
        <v>180</v>
      </c>
      <c r="E4" s="2" t="s">
        <v>181</v>
      </c>
      <c r="F4" s="2">
        <v>10</v>
      </c>
      <c r="G4" s="2">
        <v>9</v>
      </c>
      <c r="H4" s="2">
        <v>5</v>
      </c>
      <c r="I4" s="2">
        <v>5</v>
      </c>
      <c r="J4" s="2">
        <f t="shared" si="0"/>
        <v>15</v>
      </c>
      <c r="K4" s="2">
        <f t="shared" si="1"/>
        <v>14</v>
      </c>
      <c r="L4" s="2">
        <v>2903</v>
      </c>
      <c r="M4" s="2">
        <v>188</v>
      </c>
      <c r="N4" s="2" t="s">
        <v>23</v>
      </c>
      <c r="O4" s="2" t="s">
        <v>22</v>
      </c>
      <c r="P4" s="2" t="s">
        <v>22</v>
      </c>
      <c r="R4" s="2" t="s">
        <v>22</v>
      </c>
      <c r="S4" s="2" t="s">
        <v>846</v>
      </c>
    </row>
    <row r="5" spans="1:19">
      <c r="A5" s="2" t="s">
        <v>205</v>
      </c>
      <c r="B5" s="3">
        <v>43346</v>
      </c>
      <c r="C5" s="2" t="s">
        <v>676</v>
      </c>
      <c r="D5" s="2" t="s">
        <v>182</v>
      </c>
      <c r="E5" s="2" t="s">
        <v>183</v>
      </c>
      <c r="F5" s="2">
        <v>7</v>
      </c>
      <c r="G5" s="2">
        <v>5</v>
      </c>
      <c r="H5" s="2">
        <v>3</v>
      </c>
      <c r="I5" s="2">
        <v>1</v>
      </c>
      <c r="J5" s="2">
        <f t="shared" si="0"/>
        <v>10</v>
      </c>
      <c r="K5" s="2">
        <f t="shared" si="1"/>
        <v>6</v>
      </c>
      <c r="L5" s="2">
        <v>1969</v>
      </c>
      <c r="M5" s="2">
        <v>83</v>
      </c>
      <c r="N5" s="2" t="s">
        <v>22</v>
      </c>
      <c r="O5" s="2" t="s">
        <v>22</v>
      </c>
      <c r="P5" s="2" t="s">
        <v>22</v>
      </c>
      <c r="R5" s="2" t="s">
        <v>22</v>
      </c>
      <c r="S5" s="2" t="s">
        <v>851</v>
      </c>
    </row>
    <row r="6" spans="1:19">
      <c r="A6" s="2" t="s">
        <v>205</v>
      </c>
      <c r="B6" s="3">
        <v>43346</v>
      </c>
      <c r="C6" s="2" t="s">
        <v>675</v>
      </c>
      <c r="D6" s="2" t="s">
        <v>184</v>
      </c>
      <c r="E6" s="2" t="s">
        <v>185</v>
      </c>
      <c r="F6" s="2">
        <v>6</v>
      </c>
      <c r="G6" s="2">
        <v>6</v>
      </c>
      <c r="H6" s="2">
        <v>5</v>
      </c>
      <c r="I6" s="2">
        <v>3</v>
      </c>
      <c r="J6" s="2">
        <f t="shared" si="0"/>
        <v>11</v>
      </c>
      <c r="K6" s="2">
        <f t="shared" si="1"/>
        <v>9</v>
      </c>
      <c r="L6" s="2">
        <v>1089</v>
      </c>
      <c r="M6" s="2">
        <v>59</v>
      </c>
      <c r="N6" s="2" t="s">
        <v>22</v>
      </c>
      <c r="O6" s="2" t="s">
        <v>22</v>
      </c>
      <c r="P6" s="2" t="s">
        <v>22</v>
      </c>
      <c r="R6" s="2" t="s">
        <v>22</v>
      </c>
      <c r="S6" s="2" t="s">
        <v>812</v>
      </c>
    </row>
    <row r="7" spans="1:19">
      <c r="A7" s="2" t="s">
        <v>205</v>
      </c>
      <c r="B7" s="3">
        <v>43346</v>
      </c>
      <c r="C7" s="2" t="s">
        <v>674</v>
      </c>
      <c r="D7" s="2" t="s">
        <v>186</v>
      </c>
      <c r="E7" s="2" t="s">
        <v>187</v>
      </c>
      <c r="F7" s="2">
        <v>10</v>
      </c>
      <c r="G7" s="2">
        <v>7</v>
      </c>
      <c r="H7" s="2">
        <v>5</v>
      </c>
      <c r="I7" s="2">
        <v>5</v>
      </c>
      <c r="J7" s="2">
        <f t="shared" si="0"/>
        <v>15</v>
      </c>
      <c r="K7" s="2">
        <f t="shared" si="1"/>
        <v>12</v>
      </c>
      <c r="L7" s="2">
        <v>3138</v>
      </c>
      <c r="M7" s="2">
        <v>10</v>
      </c>
      <c r="N7" s="2" t="s">
        <v>22</v>
      </c>
      <c r="O7" s="2" t="s">
        <v>22</v>
      </c>
      <c r="P7" s="2" t="s">
        <v>22</v>
      </c>
      <c r="R7" s="2" t="s">
        <v>22</v>
      </c>
      <c r="S7" s="2" t="s">
        <v>831</v>
      </c>
    </row>
    <row r="8" spans="1:19">
      <c r="A8" s="2" t="s">
        <v>205</v>
      </c>
      <c r="B8" s="3">
        <v>43346</v>
      </c>
      <c r="C8" s="2" t="s">
        <v>672</v>
      </c>
      <c r="D8" s="2" t="s">
        <v>188</v>
      </c>
      <c r="E8" s="2" t="s">
        <v>189</v>
      </c>
      <c r="F8" s="2">
        <v>6</v>
      </c>
      <c r="G8" s="2">
        <v>2</v>
      </c>
      <c r="H8" s="2">
        <v>5</v>
      </c>
      <c r="I8" s="2">
        <v>2</v>
      </c>
      <c r="J8" s="2">
        <f t="shared" si="0"/>
        <v>11</v>
      </c>
      <c r="K8" s="2">
        <f t="shared" si="1"/>
        <v>4</v>
      </c>
      <c r="L8" s="2">
        <v>3727</v>
      </c>
      <c r="M8" s="2">
        <v>60</v>
      </c>
      <c r="N8" s="2" t="s">
        <v>23</v>
      </c>
      <c r="O8" s="2" t="s">
        <v>22</v>
      </c>
      <c r="P8" s="2" t="s">
        <v>23</v>
      </c>
      <c r="R8" s="2" t="s">
        <v>23</v>
      </c>
      <c r="S8" s="2" t="s">
        <v>817</v>
      </c>
    </row>
    <row r="9" spans="1:19">
      <c r="A9" s="2" t="s">
        <v>205</v>
      </c>
      <c r="B9" s="3">
        <v>43346</v>
      </c>
      <c r="C9" s="2" t="s">
        <v>673</v>
      </c>
      <c r="D9" s="2" t="s">
        <v>190</v>
      </c>
      <c r="E9" s="2" t="s">
        <v>191</v>
      </c>
      <c r="F9" s="2">
        <v>5</v>
      </c>
      <c r="G9" s="2">
        <v>5</v>
      </c>
      <c r="H9" s="2">
        <v>4</v>
      </c>
      <c r="I9" s="2">
        <v>4</v>
      </c>
      <c r="J9" s="2">
        <f t="shared" si="0"/>
        <v>9</v>
      </c>
      <c r="K9" s="2">
        <f t="shared" si="1"/>
        <v>9</v>
      </c>
      <c r="L9" s="2">
        <v>3241</v>
      </c>
      <c r="M9" s="2">
        <v>245</v>
      </c>
      <c r="N9" s="2" t="s">
        <v>22</v>
      </c>
      <c r="O9" s="2" t="s">
        <v>22</v>
      </c>
      <c r="P9" s="2" t="s">
        <v>22</v>
      </c>
      <c r="R9" s="2" t="s">
        <v>22</v>
      </c>
      <c r="S9" s="2" t="s">
        <v>847</v>
      </c>
    </row>
    <row r="10" spans="1:19" s="11" customFormat="1">
      <c r="A10" s="11" t="s">
        <v>205</v>
      </c>
      <c r="B10" s="12">
        <v>43346</v>
      </c>
      <c r="C10" s="11" t="s">
        <v>671</v>
      </c>
      <c r="D10" s="11" t="s">
        <v>192</v>
      </c>
      <c r="E10" s="11" t="s">
        <v>193</v>
      </c>
      <c r="F10" s="11">
        <v>6</v>
      </c>
      <c r="G10" s="11">
        <v>0</v>
      </c>
      <c r="H10" s="11">
        <v>4</v>
      </c>
      <c r="I10" s="11">
        <v>0</v>
      </c>
      <c r="J10" s="11">
        <f t="shared" si="0"/>
        <v>10</v>
      </c>
      <c r="K10" s="11">
        <f t="shared" si="1"/>
        <v>0</v>
      </c>
      <c r="L10" s="11">
        <v>3054</v>
      </c>
      <c r="M10" s="11">
        <v>0</v>
      </c>
      <c r="N10" s="11" t="s">
        <v>241</v>
      </c>
      <c r="O10" s="11" t="s">
        <v>241</v>
      </c>
      <c r="P10" s="11" t="s">
        <v>241</v>
      </c>
      <c r="R10" s="11" t="s">
        <v>241</v>
      </c>
    </row>
    <row r="11" spans="1:19">
      <c r="A11" s="2" t="s">
        <v>205</v>
      </c>
      <c r="B11" s="3">
        <v>43346</v>
      </c>
      <c r="C11" s="2" t="s">
        <v>670</v>
      </c>
      <c r="D11" s="2" t="s">
        <v>194</v>
      </c>
      <c r="E11" s="2" t="s">
        <v>195</v>
      </c>
      <c r="F11" s="2">
        <v>8</v>
      </c>
      <c r="G11" s="2">
        <v>7</v>
      </c>
      <c r="H11" s="2">
        <v>4</v>
      </c>
      <c r="I11" s="2">
        <v>1</v>
      </c>
      <c r="J11" s="2">
        <f t="shared" si="0"/>
        <v>12</v>
      </c>
      <c r="K11" s="2">
        <f t="shared" si="1"/>
        <v>8</v>
      </c>
      <c r="L11" s="2">
        <v>1993</v>
      </c>
      <c r="M11" s="2">
        <v>46</v>
      </c>
      <c r="N11" s="2" t="s">
        <v>23</v>
      </c>
      <c r="O11" s="2" t="s">
        <v>23</v>
      </c>
      <c r="P11" s="2" t="s">
        <v>22</v>
      </c>
      <c r="R11" s="2" t="s">
        <v>23</v>
      </c>
      <c r="S11" s="2" t="s">
        <v>22</v>
      </c>
    </row>
    <row r="12" spans="1:19">
      <c r="A12" s="2" t="s">
        <v>205</v>
      </c>
      <c r="B12" s="3">
        <v>43346</v>
      </c>
      <c r="C12" s="2" t="s">
        <v>669</v>
      </c>
      <c r="D12" s="2" t="s">
        <v>196</v>
      </c>
      <c r="E12" s="2" t="s">
        <v>197</v>
      </c>
      <c r="F12" s="2">
        <v>9</v>
      </c>
      <c r="G12" s="2">
        <v>6</v>
      </c>
      <c r="H12" s="2">
        <v>5</v>
      </c>
      <c r="I12" s="2">
        <v>2</v>
      </c>
      <c r="J12" s="2">
        <f t="shared" si="0"/>
        <v>14</v>
      </c>
      <c r="K12" s="2">
        <f t="shared" si="1"/>
        <v>8</v>
      </c>
      <c r="L12" s="2">
        <v>1974</v>
      </c>
      <c r="M12" s="2">
        <v>189</v>
      </c>
      <c r="N12" s="2" t="s">
        <v>23</v>
      </c>
      <c r="O12" s="2" t="s">
        <v>22</v>
      </c>
      <c r="P12" s="2" t="s">
        <v>22</v>
      </c>
      <c r="R12" s="2" t="s">
        <v>22</v>
      </c>
      <c r="S12" s="2" t="s">
        <v>848</v>
      </c>
    </row>
    <row r="13" spans="1:19">
      <c r="A13" s="2" t="s">
        <v>205</v>
      </c>
      <c r="B13" s="3">
        <v>43346</v>
      </c>
      <c r="C13" s="2" t="s">
        <v>668</v>
      </c>
      <c r="D13" s="2" t="s">
        <v>198</v>
      </c>
      <c r="E13" s="2" t="s">
        <v>199</v>
      </c>
      <c r="F13" s="2">
        <v>10</v>
      </c>
      <c r="G13" s="2">
        <v>10</v>
      </c>
      <c r="H13" s="2">
        <v>5</v>
      </c>
      <c r="I13" s="2">
        <v>5</v>
      </c>
      <c r="J13" s="2">
        <f t="shared" si="0"/>
        <v>15</v>
      </c>
      <c r="K13" s="2">
        <f t="shared" si="1"/>
        <v>15</v>
      </c>
      <c r="L13" s="2">
        <v>2697</v>
      </c>
      <c r="M13" s="2">
        <v>335</v>
      </c>
      <c r="N13" s="2" t="s">
        <v>23</v>
      </c>
      <c r="O13" s="2" t="s">
        <v>22</v>
      </c>
      <c r="P13" s="2" t="s">
        <v>22</v>
      </c>
      <c r="R13" s="2" t="s">
        <v>22</v>
      </c>
      <c r="S13" s="2" t="s">
        <v>826</v>
      </c>
    </row>
    <row r="14" spans="1:19">
      <c r="A14" s="2" t="s">
        <v>205</v>
      </c>
      <c r="B14" s="3">
        <v>43346</v>
      </c>
      <c r="C14" s="2" t="s">
        <v>667</v>
      </c>
      <c r="D14" s="2" t="s">
        <v>200</v>
      </c>
      <c r="E14" s="2" t="s">
        <v>201</v>
      </c>
      <c r="F14" s="2">
        <v>10</v>
      </c>
      <c r="G14" s="2">
        <v>8</v>
      </c>
      <c r="H14" s="2">
        <v>11</v>
      </c>
      <c r="I14" s="2">
        <v>2</v>
      </c>
      <c r="J14" s="2">
        <f t="shared" si="0"/>
        <v>21</v>
      </c>
      <c r="K14" s="2">
        <f t="shared" si="1"/>
        <v>10</v>
      </c>
      <c r="L14" s="2">
        <v>5090</v>
      </c>
      <c r="M14" s="2">
        <v>653</v>
      </c>
      <c r="N14" s="2" t="s">
        <v>23</v>
      </c>
      <c r="O14" s="2" t="s">
        <v>22</v>
      </c>
      <c r="P14" s="2" t="s">
        <v>23</v>
      </c>
      <c r="R14" s="2" t="s">
        <v>23</v>
      </c>
      <c r="S14" s="2" t="s">
        <v>812</v>
      </c>
    </row>
    <row r="15" spans="1:19">
      <c r="A15" s="2" t="s">
        <v>205</v>
      </c>
      <c r="B15" s="3">
        <v>43346</v>
      </c>
      <c r="C15" s="2" t="s">
        <v>666</v>
      </c>
      <c r="D15" s="2" t="s">
        <v>202</v>
      </c>
      <c r="E15" s="2" t="s">
        <v>203</v>
      </c>
      <c r="F15" s="2">
        <v>7</v>
      </c>
      <c r="G15" s="2">
        <v>7</v>
      </c>
      <c r="H15" s="2">
        <v>4</v>
      </c>
      <c r="I15" s="2">
        <v>3</v>
      </c>
      <c r="J15" s="2">
        <f t="shared" si="0"/>
        <v>11</v>
      </c>
      <c r="K15" s="2">
        <f t="shared" si="1"/>
        <v>10</v>
      </c>
      <c r="L15" s="2">
        <v>676</v>
      </c>
      <c r="M15" s="2">
        <v>167</v>
      </c>
      <c r="N15" s="2" t="s">
        <v>23</v>
      </c>
      <c r="O15" s="2" t="s">
        <v>23</v>
      </c>
      <c r="P15" s="2" t="s">
        <v>22</v>
      </c>
      <c r="R15" s="2" t="s">
        <v>23</v>
      </c>
      <c r="S15" s="2" t="s">
        <v>22</v>
      </c>
    </row>
    <row r="16" spans="1:19">
      <c r="A16" s="2" t="s">
        <v>204</v>
      </c>
      <c r="B16" s="3">
        <v>43318</v>
      </c>
      <c r="C16" s="2" t="s">
        <v>665</v>
      </c>
      <c r="D16" s="2" t="s">
        <v>206</v>
      </c>
      <c r="E16" s="2" t="s">
        <v>207</v>
      </c>
      <c r="F16" s="2">
        <v>6</v>
      </c>
      <c r="G16" s="2">
        <v>5</v>
      </c>
      <c r="H16" s="2">
        <v>4</v>
      </c>
      <c r="I16" s="2">
        <v>4</v>
      </c>
      <c r="J16" s="2">
        <f t="shared" si="0"/>
        <v>10</v>
      </c>
      <c r="K16" s="2">
        <f t="shared" si="1"/>
        <v>9</v>
      </c>
      <c r="L16" s="2">
        <v>1453</v>
      </c>
      <c r="M16" s="2">
        <v>161</v>
      </c>
      <c r="N16" s="2" t="s">
        <v>23</v>
      </c>
      <c r="O16" s="2" t="s">
        <v>23</v>
      </c>
      <c r="P16" s="2" t="s">
        <v>22</v>
      </c>
      <c r="R16" s="2" t="s">
        <v>23</v>
      </c>
      <c r="S16" s="2" t="s">
        <v>817</v>
      </c>
    </row>
    <row r="17" spans="1:22">
      <c r="A17" s="2" t="s">
        <v>204</v>
      </c>
      <c r="B17" s="3">
        <v>43318</v>
      </c>
      <c r="C17" s="2" t="s">
        <v>664</v>
      </c>
      <c r="D17" s="2" t="s">
        <v>208</v>
      </c>
      <c r="E17" s="2" t="s">
        <v>209</v>
      </c>
      <c r="F17" s="2">
        <v>7</v>
      </c>
      <c r="G17" s="2">
        <v>7</v>
      </c>
      <c r="H17" s="2">
        <v>5</v>
      </c>
      <c r="I17" s="2">
        <v>4</v>
      </c>
      <c r="J17" s="2">
        <f t="shared" si="0"/>
        <v>12</v>
      </c>
      <c r="K17" s="2">
        <f t="shared" si="1"/>
        <v>11</v>
      </c>
      <c r="L17" s="2">
        <v>3178</v>
      </c>
      <c r="M17" s="5">
        <v>471</v>
      </c>
      <c r="N17" s="2" t="s">
        <v>22</v>
      </c>
      <c r="O17" s="2" t="s">
        <v>22</v>
      </c>
      <c r="P17" s="2" t="s">
        <v>23</v>
      </c>
      <c r="Q17" s="2" t="s">
        <v>23</v>
      </c>
      <c r="R17" s="23" t="s">
        <v>22</v>
      </c>
      <c r="S17" s="2" t="s">
        <v>849</v>
      </c>
    </row>
    <row r="18" spans="1:22">
      <c r="A18" s="2" t="s">
        <v>204</v>
      </c>
      <c r="B18" s="3">
        <v>43318</v>
      </c>
      <c r="C18" s="2" t="s">
        <v>663</v>
      </c>
      <c r="D18" s="2" t="s">
        <v>210</v>
      </c>
      <c r="E18" s="2" t="s">
        <v>211</v>
      </c>
      <c r="F18" s="2">
        <v>5</v>
      </c>
      <c r="G18" s="2">
        <v>5</v>
      </c>
      <c r="H18" s="2">
        <v>1</v>
      </c>
      <c r="I18" s="2">
        <v>0</v>
      </c>
      <c r="J18" s="2">
        <f t="shared" si="0"/>
        <v>6</v>
      </c>
      <c r="K18" s="2">
        <f t="shared" si="1"/>
        <v>5</v>
      </c>
      <c r="L18" s="2">
        <v>976</v>
      </c>
      <c r="M18" s="2">
        <v>27</v>
      </c>
      <c r="N18" s="2" t="s">
        <v>22</v>
      </c>
      <c r="O18" s="2" t="s">
        <v>22</v>
      </c>
      <c r="P18" s="2" t="s">
        <v>22</v>
      </c>
      <c r="R18" s="2" t="s">
        <v>22</v>
      </c>
      <c r="S18" s="2" t="s">
        <v>22</v>
      </c>
    </row>
    <row r="19" spans="1:22">
      <c r="A19" s="2" t="s">
        <v>204</v>
      </c>
      <c r="B19" s="3">
        <v>43318</v>
      </c>
      <c r="C19" s="2" t="s">
        <v>662</v>
      </c>
      <c r="D19" s="2" t="s">
        <v>212</v>
      </c>
      <c r="E19" s="2" t="s">
        <v>213</v>
      </c>
      <c r="F19" s="2">
        <v>10</v>
      </c>
      <c r="G19" s="2">
        <v>8</v>
      </c>
      <c r="H19" s="2">
        <v>5</v>
      </c>
      <c r="I19" s="2">
        <v>5</v>
      </c>
      <c r="J19" s="2">
        <f t="shared" si="0"/>
        <v>15</v>
      </c>
      <c r="K19" s="2">
        <f t="shared" si="1"/>
        <v>13</v>
      </c>
      <c r="L19" s="2">
        <v>3571</v>
      </c>
      <c r="M19" s="2">
        <v>163</v>
      </c>
      <c r="N19" s="2" t="s">
        <v>23</v>
      </c>
      <c r="O19" s="2" t="s">
        <v>23</v>
      </c>
      <c r="P19" s="2" t="s">
        <v>22</v>
      </c>
      <c r="Q19" s="2" t="s">
        <v>897</v>
      </c>
      <c r="R19" s="2" t="s">
        <v>23</v>
      </c>
      <c r="S19" s="2" t="s">
        <v>850</v>
      </c>
    </row>
    <row r="20" spans="1:22">
      <c r="A20" s="2" t="s">
        <v>204</v>
      </c>
      <c r="B20" s="3">
        <v>43318</v>
      </c>
      <c r="C20" s="2" t="s">
        <v>661</v>
      </c>
      <c r="D20" s="2" t="s">
        <v>214</v>
      </c>
      <c r="E20" s="2" t="s">
        <v>215</v>
      </c>
      <c r="F20" s="2">
        <v>7</v>
      </c>
      <c r="G20" s="2">
        <v>5</v>
      </c>
      <c r="H20" s="2">
        <v>6</v>
      </c>
      <c r="I20" s="2">
        <v>4</v>
      </c>
      <c r="J20" s="2">
        <f t="shared" si="0"/>
        <v>13</v>
      </c>
      <c r="K20" s="2">
        <f t="shared" si="1"/>
        <v>9</v>
      </c>
      <c r="L20" s="2">
        <v>2198</v>
      </c>
      <c r="M20" s="2">
        <v>30</v>
      </c>
      <c r="N20" s="2" t="s">
        <v>22</v>
      </c>
      <c r="O20" s="2" t="s">
        <v>22</v>
      </c>
      <c r="P20" s="2" t="s">
        <v>22</v>
      </c>
      <c r="R20" s="2" t="s">
        <v>22</v>
      </c>
      <c r="S20" s="2" t="s">
        <v>813</v>
      </c>
    </row>
    <row r="21" spans="1:22">
      <c r="A21" s="2" t="s">
        <v>204</v>
      </c>
      <c r="B21" s="3">
        <v>43318</v>
      </c>
      <c r="C21" s="2" t="s">
        <v>660</v>
      </c>
      <c r="D21" s="2" t="s">
        <v>216</v>
      </c>
      <c r="E21" s="2" t="s">
        <v>217</v>
      </c>
      <c r="F21" s="2">
        <v>10</v>
      </c>
      <c r="G21" s="2">
        <v>5</v>
      </c>
      <c r="H21" s="2">
        <v>2</v>
      </c>
      <c r="I21" s="2">
        <v>0</v>
      </c>
      <c r="J21" s="2">
        <f t="shared" si="0"/>
        <v>12</v>
      </c>
      <c r="K21" s="2">
        <f t="shared" si="1"/>
        <v>5</v>
      </c>
      <c r="L21" s="2">
        <v>2673</v>
      </c>
      <c r="M21" s="2">
        <v>191</v>
      </c>
      <c r="N21" s="2" t="s">
        <v>23</v>
      </c>
      <c r="O21" s="2" t="s">
        <v>22</v>
      </c>
      <c r="P21" s="2" t="s">
        <v>22</v>
      </c>
      <c r="R21" s="2" t="s">
        <v>22</v>
      </c>
      <c r="S21" s="2" t="s">
        <v>852</v>
      </c>
    </row>
    <row r="22" spans="1:22">
      <c r="A22" s="2" t="s">
        <v>204</v>
      </c>
      <c r="B22" s="3">
        <v>43318</v>
      </c>
      <c r="C22" s="2" t="s">
        <v>659</v>
      </c>
      <c r="D22" s="2" t="s">
        <v>218</v>
      </c>
      <c r="E22" s="2" t="s">
        <v>219</v>
      </c>
      <c r="F22" s="2">
        <v>8</v>
      </c>
      <c r="G22" s="2">
        <v>4</v>
      </c>
      <c r="H22" s="2">
        <v>5</v>
      </c>
      <c r="I22" s="2">
        <v>3</v>
      </c>
      <c r="J22" s="2">
        <f t="shared" si="0"/>
        <v>13</v>
      </c>
      <c r="K22" s="2">
        <f t="shared" si="1"/>
        <v>7</v>
      </c>
      <c r="L22" s="2">
        <v>3625</v>
      </c>
      <c r="M22" s="2">
        <v>596</v>
      </c>
      <c r="N22" s="2" t="s">
        <v>23</v>
      </c>
      <c r="O22" s="2" t="s">
        <v>22</v>
      </c>
      <c r="P22" s="2" t="s">
        <v>22</v>
      </c>
      <c r="Q22" s="2" t="s">
        <v>23</v>
      </c>
      <c r="R22" s="2" t="s">
        <v>22</v>
      </c>
      <c r="S22" s="2" t="s">
        <v>853</v>
      </c>
    </row>
    <row r="23" spans="1:22">
      <c r="A23" s="2" t="s">
        <v>204</v>
      </c>
      <c r="B23" s="3">
        <v>43318</v>
      </c>
      <c r="C23" s="2" t="s">
        <v>658</v>
      </c>
      <c r="D23" s="2" t="s">
        <v>62</v>
      </c>
      <c r="E23" s="2" t="s">
        <v>220</v>
      </c>
      <c r="F23" s="2">
        <v>8</v>
      </c>
      <c r="G23" s="2">
        <v>5</v>
      </c>
      <c r="H23" s="2">
        <v>2</v>
      </c>
      <c r="I23" s="2">
        <v>1</v>
      </c>
      <c r="J23" s="2">
        <f t="shared" si="0"/>
        <v>10</v>
      </c>
      <c r="K23" s="2">
        <f t="shared" si="1"/>
        <v>6</v>
      </c>
      <c r="L23" s="2">
        <v>3852</v>
      </c>
      <c r="M23" s="2">
        <v>880</v>
      </c>
      <c r="N23" s="2" t="s">
        <v>23</v>
      </c>
      <c r="O23" s="2" t="s">
        <v>22</v>
      </c>
      <c r="P23" s="2" t="s">
        <v>22</v>
      </c>
      <c r="R23" s="2" t="s">
        <v>22</v>
      </c>
      <c r="S23" s="2" t="s">
        <v>854</v>
      </c>
    </row>
    <row r="24" spans="1:22">
      <c r="A24" s="2" t="s">
        <v>204</v>
      </c>
      <c r="B24" s="3">
        <v>43318</v>
      </c>
      <c r="C24" s="2" t="s">
        <v>657</v>
      </c>
      <c r="D24" s="2" t="s">
        <v>221</v>
      </c>
      <c r="E24" s="2" t="s">
        <v>222</v>
      </c>
      <c r="F24" s="2">
        <v>10</v>
      </c>
      <c r="G24" s="2">
        <v>7</v>
      </c>
      <c r="H24" s="2">
        <v>5</v>
      </c>
      <c r="I24" s="2">
        <v>4</v>
      </c>
      <c r="J24" s="2">
        <f t="shared" si="0"/>
        <v>15</v>
      </c>
      <c r="K24" s="2">
        <f t="shared" si="1"/>
        <v>11</v>
      </c>
      <c r="L24" s="2">
        <v>3428</v>
      </c>
      <c r="M24" s="2">
        <v>491</v>
      </c>
      <c r="N24" s="2" t="s">
        <v>241</v>
      </c>
      <c r="O24" s="2" t="s">
        <v>23</v>
      </c>
      <c r="P24" s="2" t="s">
        <v>241</v>
      </c>
      <c r="Q24" s="2" t="s">
        <v>23</v>
      </c>
      <c r="R24" s="2" t="s">
        <v>23</v>
      </c>
      <c r="S24" s="2" t="s">
        <v>855</v>
      </c>
    </row>
    <row r="25" spans="1:22">
      <c r="A25" s="2" t="s">
        <v>204</v>
      </c>
      <c r="B25" s="3">
        <v>43318</v>
      </c>
      <c r="C25" s="2" t="s">
        <v>656</v>
      </c>
      <c r="D25" s="2" t="s">
        <v>223</v>
      </c>
      <c r="E25" s="2" t="s">
        <v>224</v>
      </c>
      <c r="F25" s="2">
        <v>9</v>
      </c>
      <c r="G25" s="2">
        <v>6</v>
      </c>
      <c r="H25" s="2">
        <v>4</v>
      </c>
      <c r="I25" s="2">
        <v>3</v>
      </c>
      <c r="J25" s="2">
        <f t="shared" si="0"/>
        <v>13</v>
      </c>
      <c r="K25" s="2">
        <f t="shared" si="1"/>
        <v>9</v>
      </c>
      <c r="L25" s="2">
        <v>1104</v>
      </c>
      <c r="M25" s="2">
        <v>42</v>
      </c>
      <c r="N25" s="2" t="s">
        <v>23</v>
      </c>
      <c r="O25" s="2" t="s">
        <v>22</v>
      </c>
      <c r="P25" s="2" t="s">
        <v>22</v>
      </c>
      <c r="R25" s="2" t="s">
        <v>22</v>
      </c>
      <c r="S25" s="2" t="s">
        <v>830</v>
      </c>
    </row>
    <row r="26" spans="1:22">
      <c r="A26" s="2" t="s">
        <v>204</v>
      </c>
      <c r="B26" s="3">
        <v>43318</v>
      </c>
      <c r="C26" s="2" t="s">
        <v>655</v>
      </c>
      <c r="D26" s="2" t="s">
        <v>225</v>
      </c>
      <c r="E26" s="2" t="s">
        <v>226</v>
      </c>
      <c r="F26" s="2">
        <v>7</v>
      </c>
      <c r="G26" s="2">
        <v>7</v>
      </c>
      <c r="H26" s="2">
        <v>2</v>
      </c>
      <c r="I26" s="2">
        <v>2</v>
      </c>
      <c r="J26" s="2">
        <f t="shared" si="0"/>
        <v>9</v>
      </c>
      <c r="K26" s="2">
        <f t="shared" si="1"/>
        <v>9</v>
      </c>
      <c r="L26" s="2">
        <v>1798</v>
      </c>
      <c r="M26" s="2">
        <v>147</v>
      </c>
      <c r="N26" s="2" t="s">
        <v>22</v>
      </c>
      <c r="O26" s="2" t="s">
        <v>22</v>
      </c>
      <c r="P26" s="2" t="s">
        <v>22</v>
      </c>
      <c r="Q26" s="2" t="s">
        <v>22</v>
      </c>
      <c r="R26" s="2" t="s">
        <v>22</v>
      </c>
      <c r="S26" s="2" t="s">
        <v>856</v>
      </c>
    </row>
    <row r="27" spans="1:22">
      <c r="A27" s="2" t="s">
        <v>204</v>
      </c>
      <c r="B27" s="3">
        <v>43318</v>
      </c>
      <c r="C27" s="2" t="s">
        <v>654</v>
      </c>
      <c r="D27" s="2" t="s">
        <v>227</v>
      </c>
      <c r="E27" s="2" t="s">
        <v>228</v>
      </c>
      <c r="F27" s="2">
        <v>10</v>
      </c>
      <c r="G27" s="2">
        <v>7</v>
      </c>
      <c r="H27" s="2">
        <v>7</v>
      </c>
      <c r="I27" s="2">
        <v>6</v>
      </c>
      <c r="J27" s="2">
        <f t="shared" si="0"/>
        <v>17</v>
      </c>
      <c r="K27" s="2">
        <f t="shared" si="1"/>
        <v>13</v>
      </c>
      <c r="L27" s="2">
        <v>1004</v>
      </c>
      <c r="M27" s="2">
        <v>89</v>
      </c>
      <c r="N27" s="2" t="s">
        <v>22</v>
      </c>
      <c r="O27" s="2" t="s">
        <v>22</v>
      </c>
      <c r="P27" s="2" t="s">
        <v>22</v>
      </c>
      <c r="R27" s="2" t="s">
        <v>22</v>
      </c>
      <c r="S27" s="2" t="s">
        <v>22</v>
      </c>
    </row>
    <row r="28" spans="1:22">
      <c r="A28" s="2" t="s">
        <v>204</v>
      </c>
      <c r="B28" s="3">
        <v>43318</v>
      </c>
      <c r="C28" s="2" t="s">
        <v>653</v>
      </c>
      <c r="D28" s="2" t="s">
        <v>229</v>
      </c>
      <c r="E28" s="2" t="s">
        <v>230</v>
      </c>
      <c r="F28" s="2">
        <v>10</v>
      </c>
      <c r="G28" s="2">
        <v>10</v>
      </c>
      <c r="J28" s="2">
        <f t="shared" si="0"/>
        <v>10</v>
      </c>
      <c r="K28" s="2">
        <f t="shared" si="1"/>
        <v>10</v>
      </c>
      <c r="L28" s="2">
        <v>1401</v>
      </c>
      <c r="M28" s="2">
        <v>179</v>
      </c>
      <c r="N28" s="2" t="s">
        <v>23</v>
      </c>
      <c r="O28" s="2" t="s">
        <v>22</v>
      </c>
      <c r="P28" s="2" t="s">
        <v>22</v>
      </c>
      <c r="R28" s="2" t="s">
        <v>22</v>
      </c>
      <c r="S28" s="2" t="s">
        <v>852</v>
      </c>
    </row>
    <row r="29" spans="1:22">
      <c r="A29" s="2" t="s">
        <v>204</v>
      </c>
      <c r="B29" s="3">
        <v>43318</v>
      </c>
      <c r="C29" s="2" t="s">
        <v>652</v>
      </c>
      <c r="D29" s="2" t="s">
        <v>231</v>
      </c>
      <c r="E29" s="2" t="s">
        <v>232</v>
      </c>
      <c r="F29" s="2">
        <v>6</v>
      </c>
      <c r="G29" s="2">
        <v>6</v>
      </c>
      <c r="H29" s="2">
        <v>5</v>
      </c>
      <c r="I29" s="2">
        <v>5</v>
      </c>
      <c r="J29" s="2">
        <f t="shared" si="0"/>
        <v>11</v>
      </c>
      <c r="K29" s="2">
        <f t="shared" si="1"/>
        <v>11</v>
      </c>
      <c r="L29" s="2">
        <v>3323</v>
      </c>
      <c r="M29" s="2">
        <v>690</v>
      </c>
      <c r="N29" s="2" t="s">
        <v>23</v>
      </c>
      <c r="O29" s="2" t="s">
        <v>23</v>
      </c>
      <c r="P29" s="2" t="s">
        <v>22</v>
      </c>
      <c r="Q29" s="2" t="s">
        <v>23</v>
      </c>
      <c r="R29" s="24" t="s">
        <v>23</v>
      </c>
      <c r="S29" s="2" t="s">
        <v>857</v>
      </c>
    </row>
    <row r="30" spans="1:22">
      <c r="A30" s="2" t="s">
        <v>204</v>
      </c>
      <c r="B30" s="3">
        <v>43318</v>
      </c>
      <c r="C30" s="2" t="s">
        <v>651</v>
      </c>
      <c r="D30" s="2" t="s">
        <v>233</v>
      </c>
      <c r="E30" s="2" t="s">
        <v>234</v>
      </c>
      <c r="F30" s="2">
        <v>9</v>
      </c>
      <c r="G30" s="2">
        <v>7</v>
      </c>
      <c r="H30" s="2">
        <v>5</v>
      </c>
      <c r="I30" s="2">
        <v>4</v>
      </c>
      <c r="J30" s="2">
        <f t="shared" si="0"/>
        <v>14</v>
      </c>
      <c r="K30" s="2">
        <f t="shared" si="1"/>
        <v>11</v>
      </c>
      <c r="L30" s="2">
        <v>3489</v>
      </c>
      <c r="M30" s="2">
        <v>774</v>
      </c>
      <c r="N30" s="2" t="s">
        <v>23</v>
      </c>
      <c r="O30" s="2" t="s">
        <v>23</v>
      </c>
      <c r="P30" s="2" t="s">
        <v>22</v>
      </c>
      <c r="R30" s="2" t="s">
        <v>23</v>
      </c>
      <c r="S30" s="2" t="s">
        <v>858</v>
      </c>
    </row>
    <row r="31" spans="1:22">
      <c r="A31" s="2" t="s">
        <v>204</v>
      </c>
      <c r="B31" s="3">
        <v>43318</v>
      </c>
      <c r="C31" s="2" t="s">
        <v>650</v>
      </c>
      <c r="D31" s="2" t="s">
        <v>235</v>
      </c>
      <c r="E31" s="2" t="s">
        <v>236</v>
      </c>
      <c r="F31" s="2">
        <v>9</v>
      </c>
      <c r="G31" s="2">
        <v>8</v>
      </c>
      <c r="H31" s="2">
        <v>2</v>
      </c>
      <c r="I31" s="2">
        <v>2</v>
      </c>
      <c r="J31" s="2">
        <f t="shared" si="0"/>
        <v>11</v>
      </c>
      <c r="K31" s="2">
        <f t="shared" si="1"/>
        <v>10</v>
      </c>
      <c r="L31" s="2">
        <v>1955</v>
      </c>
      <c r="M31" s="5">
        <v>374</v>
      </c>
      <c r="N31" s="2" t="s">
        <v>23</v>
      </c>
      <c r="O31" s="2" t="s">
        <v>23</v>
      </c>
      <c r="P31" s="2" t="s">
        <v>22</v>
      </c>
      <c r="Q31" s="2" t="s">
        <v>23</v>
      </c>
      <c r="R31" s="2" t="s">
        <v>23</v>
      </c>
      <c r="S31" s="2" t="s">
        <v>859</v>
      </c>
    </row>
    <row r="32" spans="1:22" s="10" customFormat="1">
      <c r="A32" s="2" t="s">
        <v>204</v>
      </c>
      <c r="B32" s="3">
        <v>43318</v>
      </c>
      <c r="C32" s="2" t="s">
        <v>649</v>
      </c>
      <c r="D32" s="10" t="s">
        <v>84</v>
      </c>
      <c r="E32" s="10" t="s">
        <v>237</v>
      </c>
      <c r="F32" s="10">
        <v>5</v>
      </c>
      <c r="G32" s="10">
        <v>0</v>
      </c>
      <c r="H32" s="10">
        <v>5</v>
      </c>
      <c r="I32" s="10">
        <v>0</v>
      </c>
      <c r="J32" s="10">
        <f t="shared" si="0"/>
        <v>10</v>
      </c>
      <c r="K32" s="10">
        <f t="shared" si="1"/>
        <v>0</v>
      </c>
      <c r="L32" s="10">
        <v>2608</v>
      </c>
      <c r="M32" s="10">
        <v>188</v>
      </c>
      <c r="N32" s="10" t="s">
        <v>23</v>
      </c>
      <c r="O32" s="10" t="s">
        <v>22</v>
      </c>
      <c r="P32" s="10" t="s">
        <v>23</v>
      </c>
      <c r="R32" s="10" t="s">
        <v>23</v>
      </c>
      <c r="S32" s="10" t="s">
        <v>860</v>
      </c>
      <c r="T32" s="10" t="s">
        <v>907</v>
      </c>
      <c r="U32" s="10" t="s">
        <v>948</v>
      </c>
      <c r="V32" s="10" t="s">
        <v>959</v>
      </c>
    </row>
    <row r="34" spans="5:18">
      <c r="F34" s="2">
        <f t="shared" ref="F34:M34" si="2">SUM(F3:F33)</f>
        <v>238</v>
      </c>
      <c r="G34" s="2">
        <f t="shared" si="2"/>
        <v>182</v>
      </c>
      <c r="H34" s="2">
        <f t="shared" si="2"/>
        <v>125</v>
      </c>
      <c r="I34" s="2">
        <f t="shared" si="2"/>
        <v>80</v>
      </c>
      <c r="J34" s="2">
        <f>SUM(J3:J33)</f>
        <v>363</v>
      </c>
      <c r="K34" s="2">
        <f>SUM(K3:K33)</f>
        <v>262</v>
      </c>
      <c r="L34" s="2">
        <f t="shared" si="2"/>
        <v>74939</v>
      </c>
      <c r="M34" s="2">
        <f t="shared" si="2"/>
        <v>7686</v>
      </c>
    </row>
    <row r="37" spans="5:18">
      <c r="F37" s="2" t="s">
        <v>238</v>
      </c>
      <c r="H37" s="2" t="s">
        <v>239</v>
      </c>
      <c r="R37" s="29" t="s">
        <v>898</v>
      </c>
    </row>
    <row r="39" spans="5:18">
      <c r="F39" s="2" t="s">
        <v>240</v>
      </c>
      <c r="L39" s="2" t="s">
        <v>605</v>
      </c>
    </row>
    <row r="41" spans="5:18">
      <c r="F41" s="2" t="s">
        <v>172</v>
      </c>
    </row>
    <row r="43" spans="5:18">
      <c r="E43" s="2" t="s">
        <v>609</v>
      </c>
      <c r="F43" s="2">
        <v>232</v>
      </c>
      <c r="G43" s="2">
        <v>182</v>
      </c>
      <c r="H43" s="2">
        <v>121</v>
      </c>
      <c r="I43" s="2">
        <v>80</v>
      </c>
      <c r="L43" s="2">
        <v>71885</v>
      </c>
      <c r="M43" s="2">
        <v>7585</v>
      </c>
    </row>
    <row r="44" spans="5:18">
      <c r="E44" s="11" t="s">
        <v>613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="107" zoomScaleNormal="107" zoomScalePageLayoutView="107" workbookViewId="0">
      <selection activeCell="E38" sqref="E38"/>
    </sheetView>
  </sheetViews>
  <sheetFormatPr baseColWidth="10" defaultColWidth="8.83203125" defaultRowHeight="14" x14ac:dyDescent="0"/>
  <cols>
    <col min="1" max="1" width="18.1640625" style="2" bestFit="1" customWidth="1"/>
    <col min="2" max="2" width="8.1640625" style="3" bestFit="1" customWidth="1"/>
    <col min="3" max="3" width="33.1640625" style="2" bestFit="1" customWidth="1"/>
    <col min="4" max="4" width="18.1640625" style="2" bestFit="1" customWidth="1"/>
    <col min="5" max="5" width="143" style="2" bestFit="1" customWidth="1"/>
    <col min="6" max="6" width="6.6640625" style="2" bestFit="1" customWidth="1"/>
    <col min="7" max="7" width="12.6640625" style="2" bestFit="1" customWidth="1"/>
    <col min="8" max="8" width="8.1640625" style="2" bestFit="1" customWidth="1"/>
    <col min="9" max="9" width="14.6640625" style="2" bestFit="1" customWidth="1"/>
    <col min="10" max="10" width="10.83203125" style="2" bestFit="1" customWidth="1"/>
    <col min="11" max="11" width="11.6640625" style="2" bestFit="1" customWidth="1"/>
    <col min="12" max="12" width="18.6640625" style="2" bestFit="1" customWidth="1"/>
    <col min="13" max="13" width="16.33203125" style="2" bestFit="1" customWidth="1"/>
    <col min="14" max="14" width="11.83203125" style="2" bestFit="1" customWidth="1"/>
    <col min="15" max="15" width="9.6640625" style="2" bestFit="1" customWidth="1"/>
    <col min="16" max="16" width="13.5" style="2" bestFit="1" customWidth="1"/>
    <col min="17" max="17" width="8.1640625" style="2" bestFit="1" customWidth="1"/>
    <col min="18" max="18" width="12.5" style="2" bestFit="1" customWidth="1"/>
    <col min="19" max="19" width="15.33203125" style="2" bestFit="1" customWidth="1"/>
    <col min="20" max="20" width="5.1640625" style="2" bestFit="1" customWidth="1"/>
    <col min="21" max="21" width="3" style="2" bestFit="1" customWidth="1"/>
    <col min="22" max="22" width="3.5" style="2" bestFit="1" customWidth="1"/>
    <col min="23" max="16384" width="8.83203125" style="2"/>
  </cols>
  <sheetData>
    <row r="1" spans="1:19">
      <c r="A1" s="2" t="s">
        <v>648</v>
      </c>
      <c r="B1" s="3" t="s">
        <v>2</v>
      </c>
      <c r="C1" s="2" t="s">
        <v>292</v>
      </c>
      <c r="D1" s="2" t="s">
        <v>35</v>
      </c>
      <c r="E1" s="2" t="s">
        <v>1</v>
      </c>
      <c r="F1" s="2" t="s">
        <v>3</v>
      </c>
      <c r="G1" s="2" t="s">
        <v>268</v>
      </c>
      <c r="H1" s="2" t="s">
        <v>4</v>
      </c>
      <c r="I1" s="2" t="s">
        <v>269</v>
      </c>
      <c r="J1" s="2" t="s">
        <v>177</v>
      </c>
      <c r="K1" s="2" t="s">
        <v>616</v>
      </c>
      <c r="L1" s="2" t="s">
        <v>968</v>
      </c>
      <c r="M1" s="2" t="s">
        <v>969</v>
      </c>
      <c r="N1" s="2" t="s">
        <v>970</v>
      </c>
      <c r="O1" s="2" t="s">
        <v>942</v>
      </c>
      <c r="P1" s="2" t="s">
        <v>967</v>
      </c>
      <c r="Q1" s="2" t="s">
        <v>618</v>
      </c>
      <c r="R1" s="2" t="s">
        <v>242</v>
      </c>
      <c r="S1" s="2" t="s">
        <v>811</v>
      </c>
    </row>
    <row r="3" spans="1:19" s="11" customFormat="1">
      <c r="A3" s="11" t="s">
        <v>679</v>
      </c>
      <c r="B3" s="12">
        <v>43376</v>
      </c>
      <c r="C3" s="11" t="s">
        <v>264</v>
      </c>
      <c r="D3" s="11" t="s">
        <v>262</v>
      </c>
      <c r="E3" s="11" t="s">
        <v>263</v>
      </c>
      <c r="F3" s="11">
        <v>8</v>
      </c>
      <c r="G3" s="11">
        <v>0</v>
      </c>
      <c r="J3" s="11">
        <v>8</v>
      </c>
      <c r="K3" s="11">
        <v>0</v>
      </c>
      <c r="L3" s="11">
        <v>3304</v>
      </c>
      <c r="M3" s="11">
        <v>0</v>
      </c>
    </row>
    <row r="4" spans="1:19" s="13" customFormat="1">
      <c r="A4" s="13" t="s">
        <v>679</v>
      </c>
      <c r="B4" s="18">
        <v>43376</v>
      </c>
      <c r="C4" s="13" t="s">
        <v>267</v>
      </c>
      <c r="D4" s="17" t="s">
        <v>265</v>
      </c>
      <c r="E4" s="13" t="s">
        <v>266</v>
      </c>
      <c r="F4" s="13">
        <v>12</v>
      </c>
      <c r="G4" s="13">
        <v>5</v>
      </c>
      <c r="J4" s="13">
        <v>12</v>
      </c>
      <c r="K4" s="13">
        <v>5</v>
      </c>
      <c r="L4" s="13">
        <v>4087</v>
      </c>
      <c r="M4" s="13">
        <v>575</v>
      </c>
      <c r="S4" s="13" t="s">
        <v>862</v>
      </c>
    </row>
    <row r="5" spans="1:19" s="11" customFormat="1">
      <c r="A5" s="11" t="s">
        <v>679</v>
      </c>
      <c r="B5" s="12">
        <v>43376</v>
      </c>
      <c r="C5" s="11" t="s">
        <v>272</v>
      </c>
      <c r="D5" s="11" t="s">
        <v>270</v>
      </c>
      <c r="E5" s="11" t="s">
        <v>271</v>
      </c>
      <c r="F5" s="11">
        <v>5</v>
      </c>
      <c r="G5" s="11">
        <v>0</v>
      </c>
      <c r="J5" s="11">
        <v>5</v>
      </c>
      <c r="K5" s="11">
        <v>0</v>
      </c>
      <c r="L5" s="11">
        <v>3306</v>
      </c>
      <c r="M5" s="11">
        <v>0</v>
      </c>
    </row>
    <row r="6" spans="1:19" s="11" customFormat="1">
      <c r="A6" s="11" t="s">
        <v>679</v>
      </c>
      <c r="B6" s="12">
        <v>43376</v>
      </c>
      <c r="C6" s="11" t="s">
        <v>275</v>
      </c>
      <c r="D6" s="11" t="s">
        <v>273</v>
      </c>
      <c r="E6" s="11" t="s">
        <v>274</v>
      </c>
      <c r="F6" s="11">
        <v>5</v>
      </c>
      <c r="G6" s="11">
        <v>0</v>
      </c>
      <c r="J6" s="11">
        <v>5</v>
      </c>
      <c r="K6" s="11">
        <v>0</v>
      </c>
      <c r="L6" s="11">
        <v>2086</v>
      </c>
      <c r="M6" s="11">
        <v>0</v>
      </c>
    </row>
    <row r="7" spans="1:19" s="11" customFormat="1">
      <c r="A7" s="11" t="s">
        <v>679</v>
      </c>
      <c r="B7" s="12">
        <v>43376</v>
      </c>
      <c r="C7" s="11" t="s">
        <v>615</v>
      </c>
      <c r="D7" s="11" t="s">
        <v>277</v>
      </c>
      <c r="E7" s="11" t="s">
        <v>276</v>
      </c>
      <c r="F7" s="11">
        <v>6</v>
      </c>
      <c r="G7" s="11">
        <v>0</v>
      </c>
      <c r="J7" s="11">
        <v>6</v>
      </c>
      <c r="K7" s="11">
        <v>0</v>
      </c>
      <c r="L7" s="11">
        <v>2122</v>
      </c>
      <c r="M7" s="11">
        <v>0</v>
      </c>
    </row>
    <row r="8" spans="1:19">
      <c r="A8" s="2" t="s">
        <v>679</v>
      </c>
      <c r="B8" s="3">
        <v>43376</v>
      </c>
      <c r="C8" s="2" t="s">
        <v>280</v>
      </c>
      <c r="D8" s="2" t="s">
        <v>279</v>
      </c>
      <c r="E8" s="2" t="s">
        <v>278</v>
      </c>
      <c r="F8" s="2">
        <v>6</v>
      </c>
      <c r="G8" s="2">
        <v>1</v>
      </c>
      <c r="J8" s="2">
        <v>6</v>
      </c>
      <c r="K8" s="2">
        <v>1</v>
      </c>
      <c r="L8" s="2">
        <v>1229</v>
      </c>
      <c r="M8" s="2">
        <v>131</v>
      </c>
      <c r="N8" s="2" t="s">
        <v>23</v>
      </c>
      <c r="O8" s="2" t="s">
        <v>22</v>
      </c>
      <c r="P8" s="2" t="s">
        <v>22</v>
      </c>
      <c r="R8" s="2" t="s">
        <v>22</v>
      </c>
      <c r="S8" s="2" t="s">
        <v>861</v>
      </c>
    </row>
    <row r="9" spans="1:19" s="17" customFormat="1">
      <c r="A9" s="17" t="s">
        <v>679</v>
      </c>
      <c r="B9" s="19">
        <v>43376</v>
      </c>
      <c r="C9" s="17" t="s">
        <v>283</v>
      </c>
      <c r="D9" s="17" t="s">
        <v>282</v>
      </c>
      <c r="E9" s="17" t="s">
        <v>281</v>
      </c>
      <c r="F9" s="17">
        <v>5</v>
      </c>
      <c r="G9" s="17">
        <v>2</v>
      </c>
      <c r="J9" s="17">
        <v>5</v>
      </c>
      <c r="K9" s="17">
        <v>2</v>
      </c>
      <c r="L9" s="17">
        <v>3502</v>
      </c>
      <c r="M9" s="17">
        <v>140</v>
      </c>
      <c r="S9" s="17" t="s">
        <v>862</v>
      </c>
    </row>
    <row r="10" spans="1:19" s="11" customFormat="1">
      <c r="A10" s="11" t="s">
        <v>679</v>
      </c>
      <c r="B10" s="12">
        <v>43376</v>
      </c>
      <c r="C10" s="11" t="s">
        <v>286</v>
      </c>
      <c r="D10" s="11" t="s">
        <v>285</v>
      </c>
      <c r="E10" s="11" t="s">
        <v>284</v>
      </c>
      <c r="F10" s="11">
        <v>8</v>
      </c>
      <c r="G10" s="11">
        <v>0</v>
      </c>
      <c r="J10" s="11">
        <v>8</v>
      </c>
      <c r="K10" s="11">
        <v>0</v>
      </c>
      <c r="L10" s="11">
        <v>2568</v>
      </c>
      <c r="M10" s="11">
        <v>0</v>
      </c>
    </row>
    <row r="11" spans="1:19">
      <c r="A11" s="2" t="s">
        <v>679</v>
      </c>
      <c r="B11" s="3">
        <v>43376</v>
      </c>
      <c r="C11" s="2" t="s">
        <v>289</v>
      </c>
      <c r="D11" s="2" t="s">
        <v>288</v>
      </c>
      <c r="E11" s="2" t="s">
        <v>287</v>
      </c>
      <c r="F11" s="2">
        <v>9</v>
      </c>
      <c r="G11" s="2">
        <v>9</v>
      </c>
      <c r="J11" s="2">
        <v>9</v>
      </c>
      <c r="K11" s="2">
        <v>9</v>
      </c>
      <c r="L11" s="2">
        <v>938</v>
      </c>
      <c r="M11" s="2">
        <v>505</v>
      </c>
      <c r="N11" s="2" t="s">
        <v>22</v>
      </c>
      <c r="O11" s="2" t="s">
        <v>22</v>
      </c>
      <c r="P11" s="2" t="s">
        <v>22</v>
      </c>
      <c r="Q11" s="2" t="s">
        <v>23</v>
      </c>
      <c r="R11" s="2" t="s">
        <v>22</v>
      </c>
      <c r="S11" s="2" t="s">
        <v>843</v>
      </c>
    </row>
    <row r="12" spans="1:19" s="11" customFormat="1">
      <c r="A12" s="11" t="s">
        <v>679</v>
      </c>
      <c r="B12" s="12">
        <v>43376</v>
      </c>
      <c r="C12" s="11" t="s">
        <v>291</v>
      </c>
      <c r="D12" s="11" t="s">
        <v>112</v>
      </c>
      <c r="E12" s="11" t="s">
        <v>290</v>
      </c>
      <c r="F12" s="11">
        <v>9</v>
      </c>
      <c r="G12" s="11">
        <v>0</v>
      </c>
      <c r="J12" s="11">
        <v>9</v>
      </c>
      <c r="K12" s="11">
        <v>0</v>
      </c>
      <c r="L12" s="11">
        <v>2041</v>
      </c>
      <c r="M12" s="11">
        <v>0</v>
      </c>
    </row>
    <row r="13" spans="1:19">
      <c r="A13" s="2" t="s">
        <v>679</v>
      </c>
      <c r="B13" s="3">
        <v>43376</v>
      </c>
      <c r="C13" s="2" t="s">
        <v>295</v>
      </c>
      <c r="D13" s="2" t="s">
        <v>294</v>
      </c>
      <c r="E13" s="2" t="s">
        <v>293</v>
      </c>
      <c r="F13" s="2">
        <v>11</v>
      </c>
      <c r="G13" s="2">
        <v>1</v>
      </c>
      <c r="J13" s="2">
        <v>11</v>
      </c>
      <c r="K13" s="2">
        <v>1</v>
      </c>
      <c r="L13" s="2">
        <v>2367</v>
      </c>
      <c r="M13" s="2">
        <v>308</v>
      </c>
      <c r="N13" s="2" t="s">
        <v>22</v>
      </c>
      <c r="O13" s="2" t="s">
        <v>22</v>
      </c>
      <c r="P13" s="2" t="s">
        <v>241</v>
      </c>
      <c r="R13" s="2" t="s">
        <v>22</v>
      </c>
      <c r="S13" s="2" t="s">
        <v>815</v>
      </c>
    </row>
    <row r="14" spans="1:19">
      <c r="A14" s="2" t="s">
        <v>679</v>
      </c>
      <c r="B14" s="3">
        <v>43376</v>
      </c>
      <c r="C14" s="2" t="s">
        <v>297</v>
      </c>
      <c r="D14" s="2" t="s">
        <v>116</v>
      </c>
      <c r="E14" s="2" t="s">
        <v>296</v>
      </c>
      <c r="F14" s="2">
        <v>8</v>
      </c>
      <c r="G14" s="2">
        <v>8</v>
      </c>
      <c r="J14" s="2">
        <v>8</v>
      </c>
      <c r="K14" s="2">
        <v>8</v>
      </c>
      <c r="L14" s="2">
        <v>2381</v>
      </c>
      <c r="M14" s="2">
        <v>23</v>
      </c>
      <c r="N14" s="2" t="s">
        <v>23</v>
      </c>
      <c r="O14" s="2" t="s">
        <v>22</v>
      </c>
      <c r="P14" s="2" t="s">
        <v>22</v>
      </c>
      <c r="R14" s="2" t="s">
        <v>22</v>
      </c>
      <c r="S14" s="2" t="s">
        <v>817</v>
      </c>
    </row>
    <row r="15" spans="1:19">
      <c r="A15" s="2" t="s">
        <v>679</v>
      </c>
      <c r="B15" s="3">
        <v>43376</v>
      </c>
      <c r="C15" s="2" t="s">
        <v>300</v>
      </c>
      <c r="D15" s="2" t="s">
        <v>299</v>
      </c>
      <c r="E15" s="2" t="s">
        <v>298</v>
      </c>
      <c r="F15" s="2">
        <v>8</v>
      </c>
      <c r="G15" s="2">
        <v>7</v>
      </c>
      <c r="J15" s="2">
        <v>8</v>
      </c>
      <c r="K15" s="2">
        <v>7</v>
      </c>
      <c r="L15" s="2">
        <v>2547</v>
      </c>
      <c r="M15" s="2">
        <v>504</v>
      </c>
      <c r="N15" s="2" t="s">
        <v>23</v>
      </c>
      <c r="O15" s="2" t="s">
        <v>23</v>
      </c>
      <c r="P15" s="2" t="s">
        <v>22</v>
      </c>
      <c r="R15" s="2" t="s">
        <v>23</v>
      </c>
      <c r="S15" s="2" t="s">
        <v>861</v>
      </c>
    </row>
    <row r="16" spans="1:19" s="13" customFormat="1">
      <c r="A16" s="13" t="s">
        <v>679</v>
      </c>
      <c r="B16" s="18">
        <v>43376</v>
      </c>
      <c r="C16" s="13" t="s">
        <v>303</v>
      </c>
      <c r="D16" s="13" t="s">
        <v>302</v>
      </c>
      <c r="E16" s="13" t="s">
        <v>301</v>
      </c>
      <c r="F16" s="13">
        <v>8</v>
      </c>
      <c r="G16" s="13">
        <v>7</v>
      </c>
      <c r="J16" s="13">
        <v>8</v>
      </c>
      <c r="K16" s="13">
        <v>7</v>
      </c>
      <c r="L16" s="13">
        <v>3409</v>
      </c>
      <c r="M16" s="13">
        <v>269</v>
      </c>
      <c r="S16" s="13" t="s">
        <v>862</v>
      </c>
    </row>
    <row r="17" spans="1:19" s="13" customFormat="1">
      <c r="A17" s="13" t="s">
        <v>679</v>
      </c>
      <c r="B17" s="18">
        <v>43376</v>
      </c>
      <c r="C17" s="13" t="s">
        <v>305</v>
      </c>
      <c r="D17" s="13" t="s">
        <v>166</v>
      </c>
      <c r="E17" s="13" t="s">
        <v>304</v>
      </c>
      <c r="F17" s="13">
        <v>5</v>
      </c>
      <c r="G17" s="13">
        <v>4</v>
      </c>
      <c r="J17" s="13">
        <v>5</v>
      </c>
      <c r="K17" s="13">
        <v>4</v>
      </c>
      <c r="L17" s="13">
        <v>4259</v>
      </c>
      <c r="M17" s="13">
        <v>98</v>
      </c>
      <c r="S17" s="13" t="s">
        <v>862</v>
      </c>
    </row>
    <row r="19" spans="1:19" s="11" customFormat="1">
      <c r="A19" s="20" t="s">
        <v>680</v>
      </c>
      <c r="B19" s="12">
        <v>43383</v>
      </c>
      <c r="C19" s="11" t="s">
        <v>308</v>
      </c>
      <c r="D19" s="11" t="s">
        <v>307</v>
      </c>
      <c r="E19" s="11" t="s">
        <v>306</v>
      </c>
      <c r="F19" s="11">
        <v>6</v>
      </c>
      <c r="G19" s="11">
        <v>0</v>
      </c>
      <c r="J19" s="11">
        <v>6</v>
      </c>
      <c r="K19" s="11">
        <v>0</v>
      </c>
      <c r="L19" s="11">
        <v>2417</v>
      </c>
      <c r="M19" s="11">
        <v>0</v>
      </c>
    </row>
    <row r="20" spans="1:19">
      <c r="A20" s="2" t="s">
        <v>680</v>
      </c>
      <c r="B20" s="3">
        <v>43383</v>
      </c>
      <c r="C20" s="2" t="s">
        <v>311</v>
      </c>
      <c r="D20" s="2" t="s">
        <v>310</v>
      </c>
      <c r="E20" s="2" t="s">
        <v>309</v>
      </c>
      <c r="F20" s="2">
        <v>8</v>
      </c>
      <c r="G20" s="2">
        <v>1</v>
      </c>
      <c r="J20" s="2">
        <v>8</v>
      </c>
      <c r="K20" s="2">
        <v>1</v>
      </c>
      <c r="L20" s="2">
        <v>2194</v>
      </c>
      <c r="M20" s="2">
        <v>82</v>
      </c>
      <c r="N20" s="2" t="s">
        <v>22</v>
      </c>
      <c r="O20" s="2" t="s">
        <v>22</v>
      </c>
      <c r="P20" s="2" t="s">
        <v>23</v>
      </c>
      <c r="R20" s="2" t="s">
        <v>22</v>
      </c>
      <c r="S20" s="2" t="s">
        <v>817</v>
      </c>
    </row>
    <row r="21" spans="1:19">
      <c r="A21" s="2" t="s">
        <v>680</v>
      </c>
      <c r="B21" s="3">
        <v>43383</v>
      </c>
      <c r="C21" s="2" t="s">
        <v>314</v>
      </c>
      <c r="D21" s="2" t="s">
        <v>313</v>
      </c>
      <c r="E21" s="2" t="s">
        <v>312</v>
      </c>
      <c r="F21" s="2">
        <v>5</v>
      </c>
      <c r="G21" s="2">
        <v>2</v>
      </c>
      <c r="J21" s="2">
        <v>5</v>
      </c>
      <c r="K21" s="2">
        <v>2</v>
      </c>
      <c r="L21" s="2">
        <v>1716</v>
      </c>
      <c r="M21" s="2">
        <v>40</v>
      </c>
      <c r="N21" s="2" t="s">
        <v>22</v>
      </c>
      <c r="O21" s="2" t="s">
        <v>22</v>
      </c>
      <c r="P21" s="2" t="s">
        <v>22</v>
      </c>
      <c r="R21" s="2" t="s">
        <v>22</v>
      </c>
      <c r="S21" s="2" t="s">
        <v>812</v>
      </c>
    </row>
    <row r="22" spans="1:19">
      <c r="A22" s="2" t="s">
        <v>680</v>
      </c>
      <c r="B22" s="3">
        <v>43383</v>
      </c>
      <c r="C22" s="2" t="s">
        <v>317</v>
      </c>
      <c r="D22" s="2" t="s">
        <v>316</v>
      </c>
      <c r="E22" s="2" t="s">
        <v>315</v>
      </c>
      <c r="F22" s="2">
        <v>9</v>
      </c>
      <c r="G22" s="2">
        <v>7</v>
      </c>
      <c r="J22" s="2">
        <v>9</v>
      </c>
      <c r="K22" s="2">
        <v>7</v>
      </c>
      <c r="L22" s="2">
        <v>3390</v>
      </c>
      <c r="M22" s="2">
        <v>296</v>
      </c>
      <c r="N22" s="2" t="s">
        <v>22</v>
      </c>
      <c r="O22" s="2" t="s">
        <v>22</v>
      </c>
      <c r="P22" s="2" t="s">
        <v>22</v>
      </c>
      <c r="Q22" s="2" t="s">
        <v>23</v>
      </c>
      <c r="R22" s="2" t="s">
        <v>22</v>
      </c>
      <c r="S22" s="2" t="s">
        <v>843</v>
      </c>
    </row>
    <row r="23" spans="1:19">
      <c r="A23" s="2" t="s">
        <v>680</v>
      </c>
      <c r="B23" s="3">
        <v>43383</v>
      </c>
      <c r="C23" s="2" t="s">
        <v>320</v>
      </c>
      <c r="D23" s="2" t="s">
        <v>319</v>
      </c>
      <c r="E23" s="2" t="s">
        <v>318</v>
      </c>
      <c r="F23" s="2">
        <v>8</v>
      </c>
      <c r="G23" s="2">
        <v>5</v>
      </c>
      <c r="J23" s="2">
        <v>8</v>
      </c>
      <c r="K23" s="2">
        <v>5</v>
      </c>
      <c r="L23" s="2">
        <v>1814</v>
      </c>
      <c r="M23" s="2">
        <v>78</v>
      </c>
      <c r="N23" s="2" t="s">
        <v>22</v>
      </c>
      <c r="O23" s="2" t="s">
        <v>22</v>
      </c>
      <c r="P23" s="2" t="s">
        <v>23</v>
      </c>
      <c r="R23" s="2" t="s">
        <v>22</v>
      </c>
      <c r="S23" s="2" t="s">
        <v>22</v>
      </c>
    </row>
    <row r="24" spans="1:19">
      <c r="A24" s="2" t="s">
        <v>680</v>
      </c>
      <c r="B24" s="3">
        <v>43383</v>
      </c>
      <c r="C24" s="2" t="s">
        <v>323</v>
      </c>
      <c r="D24" s="2" t="s">
        <v>322</v>
      </c>
      <c r="E24" s="2" t="s">
        <v>321</v>
      </c>
      <c r="F24" s="2">
        <v>7</v>
      </c>
      <c r="G24" s="2">
        <v>2</v>
      </c>
      <c r="J24" s="2">
        <v>7</v>
      </c>
      <c r="K24" s="2">
        <v>2</v>
      </c>
      <c r="L24" s="2">
        <v>2847</v>
      </c>
      <c r="M24" s="2">
        <v>12</v>
      </c>
      <c r="N24" s="2" t="s">
        <v>22</v>
      </c>
      <c r="O24" s="2" t="s">
        <v>22</v>
      </c>
      <c r="P24" s="2" t="s">
        <v>241</v>
      </c>
      <c r="R24" s="2" t="s">
        <v>22</v>
      </c>
      <c r="S24" s="2" t="s">
        <v>834</v>
      </c>
    </row>
    <row r="25" spans="1:19" s="11" customFormat="1">
      <c r="A25" s="11" t="s">
        <v>680</v>
      </c>
      <c r="B25" s="12">
        <v>43383</v>
      </c>
      <c r="C25" s="11" t="s">
        <v>326</v>
      </c>
      <c r="D25" s="11" t="s">
        <v>325</v>
      </c>
      <c r="E25" s="11" t="s">
        <v>324</v>
      </c>
      <c r="F25" s="11">
        <v>9</v>
      </c>
      <c r="G25" s="11">
        <v>0</v>
      </c>
      <c r="J25" s="11">
        <v>9</v>
      </c>
      <c r="K25" s="11">
        <v>0</v>
      </c>
      <c r="L25" s="11">
        <v>3327</v>
      </c>
      <c r="M25" s="11">
        <v>0</v>
      </c>
    </row>
    <row r="26" spans="1:19" s="11" customFormat="1">
      <c r="A26" s="11" t="s">
        <v>680</v>
      </c>
      <c r="B26" s="12">
        <v>43383</v>
      </c>
      <c r="C26" s="11" t="s">
        <v>329</v>
      </c>
      <c r="D26" s="11" t="s">
        <v>328</v>
      </c>
      <c r="E26" s="11" t="s">
        <v>327</v>
      </c>
      <c r="F26" s="11">
        <v>6</v>
      </c>
      <c r="G26" s="11">
        <v>0</v>
      </c>
      <c r="J26" s="11">
        <v>6</v>
      </c>
      <c r="K26" s="11">
        <v>0</v>
      </c>
      <c r="L26" s="11">
        <v>1854</v>
      </c>
      <c r="M26" s="11">
        <v>0</v>
      </c>
    </row>
    <row r="27" spans="1:19">
      <c r="A27" s="2" t="s">
        <v>680</v>
      </c>
      <c r="B27" s="3">
        <v>43383</v>
      </c>
      <c r="C27" s="2" t="s">
        <v>332</v>
      </c>
      <c r="D27" s="2" t="s">
        <v>331</v>
      </c>
      <c r="E27" s="2" t="s">
        <v>330</v>
      </c>
      <c r="F27" s="2">
        <v>10</v>
      </c>
      <c r="G27" s="2">
        <v>3</v>
      </c>
      <c r="J27" s="2">
        <v>10</v>
      </c>
      <c r="K27" s="2">
        <v>3</v>
      </c>
      <c r="L27" s="2">
        <v>2048</v>
      </c>
      <c r="M27" s="2">
        <v>73</v>
      </c>
      <c r="N27" s="2" t="s">
        <v>22</v>
      </c>
      <c r="O27" s="2" t="s">
        <v>23</v>
      </c>
      <c r="P27" s="2" t="s">
        <v>22</v>
      </c>
      <c r="R27" s="2" t="s">
        <v>22</v>
      </c>
      <c r="S27" s="2" t="s">
        <v>863</v>
      </c>
    </row>
    <row r="28" spans="1:19">
      <c r="A28" s="2" t="s">
        <v>680</v>
      </c>
      <c r="B28" s="3">
        <v>43383</v>
      </c>
      <c r="C28" s="2" t="s">
        <v>335</v>
      </c>
      <c r="D28" s="2" t="s">
        <v>334</v>
      </c>
      <c r="E28" s="2" t="s">
        <v>333</v>
      </c>
      <c r="F28" s="2">
        <v>7</v>
      </c>
      <c r="G28" s="2">
        <v>6</v>
      </c>
      <c r="J28" s="2">
        <v>7</v>
      </c>
      <c r="K28" s="2">
        <v>6</v>
      </c>
      <c r="L28" s="2">
        <v>2904</v>
      </c>
      <c r="M28" s="2">
        <v>297</v>
      </c>
      <c r="N28" s="2" t="s">
        <v>23</v>
      </c>
      <c r="O28" s="2" t="s">
        <v>22</v>
      </c>
      <c r="P28" s="2" t="s">
        <v>22</v>
      </c>
      <c r="Q28" s="2" t="s">
        <v>22</v>
      </c>
      <c r="R28" s="2" t="s">
        <v>22</v>
      </c>
      <c r="S28" s="2" t="s">
        <v>864</v>
      </c>
    </row>
    <row r="29" spans="1:19">
      <c r="A29" s="2" t="s">
        <v>680</v>
      </c>
      <c r="B29" s="3">
        <v>43383</v>
      </c>
      <c r="C29" s="2" t="s">
        <v>338</v>
      </c>
      <c r="D29" s="2" t="s">
        <v>337</v>
      </c>
      <c r="E29" s="2" t="s">
        <v>336</v>
      </c>
      <c r="F29" s="2">
        <v>11</v>
      </c>
      <c r="G29" s="2">
        <v>7</v>
      </c>
      <c r="J29" s="2">
        <v>11</v>
      </c>
      <c r="K29" s="2">
        <v>7</v>
      </c>
      <c r="L29" s="2">
        <v>1719</v>
      </c>
      <c r="M29" s="2">
        <v>75</v>
      </c>
      <c r="N29" s="2" t="s">
        <v>22</v>
      </c>
      <c r="O29" s="2" t="s">
        <v>22</v>
      </c>
      <c r="P29" s="2" t="s">
        <v>22</v>
      </c>
      <c r="R29" s="2" t="s">
        <v>22</v>
      </c>
      <c r="S29" s="2" t="s">
        <v>812</v>
      </c>
    </row>
    <row r="30" spans="1:19" s="11" customFormat="1">
      <c r="A30" s="11" t="s">
        <v>680</v>
      </c>
      <c r="B30" s="12">
        <v>43383</v>
      </c>
      <c r="C30" s="11" t="s">
        <v>341</v>
      </c>
      <c r="D30" s="11" t="s">
        <v>340</v>
      </c>
      <c r="E30" s="11" t="s">
        <v>339</v>
      </c>
      <c r="F30" s="11">
        <v>4</v>
      </c>
      <c r="G30" s="11">
        <v>0</v>
      </c>
      <c r="J30" s="11">
        <v>4</v>
      </c>
      <c r="K30" s="11">
        <v>0</v>
      </c>
      <c r="L30" s="11">
        <v>934</v>
      </c>
      <c r="M30" s="11">
        <v>0</v>
      </c>
    </row>
    <row r="31" spans="1:19" s="11" customFormat="1">
      <c r="A31" s="11" t="s">
        <v>680</v>
      </c>
      <c r="B31" s="12">
        <v>43383</v>
      </c>
      <c r="C31" s="11" t="s">
        <v>344</v>
      </c>
      <c r="D31" s="11" t="s">
        <v>343</v>
      </c>
      <c r="E31" s="11" t="s">
        <v>342</v>
      </c>
      <c r="F31" s="11">
        <v>7</v>
      </c>
      <c r="G31" s="11">
        <v>0</v>
      </c>
      <c r="J31" s="11">
        <v>7</v>
      </c>
      <c r="K31" s="11">
        <v>0</v>
      </c>
      <c r="L31" s="11">
        <v>1752</v>
      </c>
      <c r="M31" s="11">
        <v>0</v>
      </c>
    </row>
    <row r="32" spans="1:19" s="11" customFormat="1">
      <c r="A32" s="11" t="s">
        <v>680</v>
      </c>
      <c r="B32" s="12">
        <v>43383</v>
      </c>
      <c r="C32" s="11" t="s">
        <v>347</v>
      </c>
      <c r="D32" s="11" t="s">
        <v>346</v>
      </c>
      <c r="E32" s="11" t="s">
        <v>345</v>
      </c>
      <c r="F32" s="11">
        <v>6</v>
      </c>
      <c r="G32" s="11">
        <v>0</v>
      </c>
      <c r="J32" s="11">
        <v>6</v>
      </c>
      <c r="K32" s="11">
        <v>0</v>
      </c>
      <c r="L32" s="11">
        <v>2567</v>
      </c>
      <c r="M32" s="11">
        <v>0</v>
      </c>
    </row>
    <row r="33" spans="1:22">
      <c r="A33" s="2" t="s">
        <v>680</v>
      </c>
      <c r="B33" s="3">
        <v>43383</v>
      </c>
      <c r="C33" s="2" t="s">
        <v>350</v>
      </c>
      <c r="D33" s="2" t="s">
        <v>348</v>
      </c>
      <c r="E33" s="2" t="s">
        <v>349</v>
      </c>
      <c r="F33" s="2">
        <v>11</v>
      </c>
      <c r="G33" s="2">
        <v>7</v>
      </c>
      <c r="J33" s="2">
        <v>11</v>
      </c>
      <c r="K33" s="2">
        <v>7</v>
      </c>
      <c r="L33" s="2">
        <v>1621</v>
      </c>
      <c r="M33" s="2">
        <v>19</v>
      </c>
      <c r="N33" s="2" t="s">
        <v>22</v>
      </c>
      <c r="O33" s="2" t="s">
        <v>22</v>
      </c>
      <c r="P33" s="2" t="s">
        <v>22</v>
      </c>
      <c r="R33" s="2" t="s">
        <v>22</v>
      </c>
      <c r="S33" s="2" t="s">
        <v>817</v>
      </c>
      <c r="T33" s="2" t="s">
        <v>908</v>
      </c>
      <c r="U33" s="2" t="s">
        <v>949</v>
      </c>
      <c r="V33" s="2" t="s">
        <v>960</v>
      </c>
    </row>
    <row r="34" spans="1:22">
      <c r="F34" s="2">
        <f>SUM(F3:F33)</f>
        <v>227</v>
      </c>
      <c r="G34" s="2">
        <f>SUM(G3:G33)</f>
        <v>84</v>
      </c>
      <c r="L34" s="2">
        <f>SUM(L3:L33)</f>
        <v>73250</v>
      </c>
      <c r="M34" s="2">
        <f>SUM(M3:M33)</f>
        <v>3525</v>
      </c>
    </row>
    <row r="37" spans="1:22">
      <c r="E37" s="2" t="s">
        <v>481</v>
      </c>
      <c r="G37" s="2" t="s">
        <v>482</v>
      </c>
      <c r="M37" s="2" t="s">
        <v>483</v>
      </c>
    </row>
    <row r="38" spans="1:22">
      <c r="E38" s="2" t="s">
        <v>474</v>
      </c>
      <c r="F38" s="2">
        <v>148</v>
      </c>
      <c r="G38" s="2" t="s">
        <v>485</v>
      </c>
      <c r="L38" s="2">
        <v>44972</v>
      </c>
      <c r="M38" s="2">
        <v>3525</v>
      </c>
    </row>
    <row r="39" spans="1:22">
      <c r="E39" s="11" t="s">
        <v>480</v>
      </c>
    </row>
    <row r="40" spans="1:22">
      <c r="E40" s="13" t="s">
        <v>484</v>
      </c>
    </row>
    <row r="41" spans="1:22">
      <c r="E41" s="2" t="s">
        <v>899</v>
      </c>
      <c r="F41" s="2">
        <v>123</v>
      </c>
      <c r="G41" s="2">
        <v>68</v>
      </c>
      <c r="L41" s="2">
        <v>33217</v>
      </c>
      <c r="M41" s="2">
        <v>2583</v>
      </c>
    </row>
    <row r="42" spans="1:22">
      <c r="E42" s="2" t="s">
        <v>899</v>
      </c>
      <c r="F42" s="2">
        <v>123</v>
      </c>
      <c r="G42" s="2" t="s">
        <v>486</v>
      </c>
      <c r="M42" s="2" t="s">
        <v>487</v>
      </c>
      <c r="R42" s="29" t="s">
        <v>900</v>
      </c>
    </row>
  </sheetData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topLeftCell="G1" workbookViewId="0">
      <selection activeCell="S23" sqref="S23"/>
    </sheetView>
  </sheetViews>
  <sheetFormatPr baseColWidth="10" defaultColWidth="8.83203125" defaultRowHeight="14" x14ac:dyDescent="0"/>
  <cols>
    <col min="1" max="1" width="21.5" style="2" bestFit="1" customWidth="1"/>
    <col min="2" max="2" width="8.1640625" style="3" bestFit="1" customWidth="1"/>
    <col min="3" max="3" width="28.5" style="2" bestFit="1" customWidth="1"/>
    <col min="4" max="4" width="14.1640625" style="2" bestFit="1" customWidth="1"/>
    <col min="5" max="5" width="136.33203125" style="2" bestFit="1" customWidth="1"/>
    <col min="6" max="6" width="6.6640625" style="2" bestFit="1" customWidth="1"/>
    <col min="7" max="7" width="15.83203125" style="2" bestFit="1" customWidth="1"/>
    <col min="8" max="8" width="8.1640625" style="2" bestFit="1" customWidth="1"/>
    <col min="9" max="9" width="16.83203125" style="2" bestFit="1" customWidth="1"/>
    <col min="10" max="10" width="12.33203125" style="2" bestFit="1" customWidth="1"/>
    <col min="11" max="11" width="9.1640625" style="2" bestFit="1" customWidth="1"/>
    <col min="12" max="12" width="18.6640625" style="2" bestFit="1" customWidth="1"/>
    <col min="13" max="13" width="16.33203125" style="2" bestFit="1" customWidth="1"/>
    <col min="14" max="14" width="11.83203125" style="2" bestFit="1" customWidth="1"/>
    <col min="15" max="15" width="9.6640625" style="2" bestFit="1" customWidth="1"/>
    <col min="16" max="16" width="13.5" style="2" bestFit="1" customWidth="1"/>
    <col min="17" max="17" width="8.33203125" style="2" bestFit="1" customWidth="1"/>
    <col min="18" max="18" width="13.5" style="2" bestFit="1" customWidth="1"/>
    <col min="19" max="19" width="21.1640625" style="2" bestFit="1" customWidth="1"/>
    <col min="20" max="20" width="6.1640625" style="2" bestFit="1" customWidth="1"/>
    <col min="21" max="22" width="3.5" style="2" bestFit="1" customWidth="1"/>
    <col min="23" max="16384" width="8.83203125" style="2"/>
  </cols>
  <sheetData>
    <row r="1" spans="1:19">
      <c r="A1" s="2" t="s">
        <v>648</v>
      </c>
      <c r="B1" s="3" t="s">
        <v>2</v>
      </c>
      <c r="C1" s="2" t="s">
        <v>292</v>
      </c>
      <c r="D1" s="2" t="s">
        <v>35</v>
      </c>
      <c r="E1" s="2" t="s">
        <v>1</v>
      </c>
      <c r="F1" s="2" t="s">
        <v>3</v>
      </c>
      <c r="G1" s="2" t="s">
        <v>268</v>
      </c>
      <c r="H1" s="2" t="s">
        <v>4</v>
      </c>
      <c r="I1" s="2" t="s">
        <v>269</v>
      </c>
      <c r="J1" s="2" t="s">
        <v>259</v>
      </c>
      <c r="K1" s="2" t="s">
        <v>260</v>
      </c>
      <c r="L1" s="2" t="s">
        <v>968</v>
      </c>
      <c r="M1" s="2" t="s">
        <v>969</v>
      </c>
      <c r="N1" s="2" t="s">
        <v>970</v>
      </c>
      <c r="O1" s="2" t="s">
        <v>942</v>
      </c>
      <c r="P1" s="2" t="s">
        <v>967</v>
      </c>
      <c r="Q1" s="2" t="s">
        <v>617</v>
      </c>
      <c r="R1" s="2" t="s">
        <v>242</v>
      </c>
      <c r="S1" s="2" t="s">
        <v>811</v>
      </c>
    </row>
    <row r="3" spans="1:19">
      <c r="A3" s="2" t="s">
        <v>681</v>
      </c>
      <c r="B3" s="3">
        <v>43313</v>
      </c>
      <c r="C3" s="2" t="s">
        <v>695</v>
      </c>
      <c r="D3" s="2" t="s">
        <v>403</v>
      </c>
      <c r="E3" s="2" t="s">
        <v>402</v>
      </c>
      <c r="F3" s="2">
        <v>8</v>
      </c>
      <c r="G3" s="2">
        <v>3</v>
      </c>
      <c r="H3" s="2">
        <v>6</v>
      </c>
      <c r="I3" s="2">
        <v>1</v>
      </c>
      <c r="J3" s="2">
        <f t="shared" ref="J3:J34" si="0">F3+H3</f>
        <v>14</v>
      </c>
      <c r="K3" s="2">
        <f t="shared" ref="K3:K34" si="1">+G3+I3</f>
        <v>4</v>
      </c>
      <c r="L3" s="2">
        <v>3011</v>
      </c>
      <c r="M3" s="2">
        <v>196</v>
      </c>
      <c r="N3" s="2" t="s">
        <v>22</v>
      </c>
      <c r="O3" s="2" t="s">
        <v>22</v>
      </c>
      <c r="P3" s="2" t="s">
        <v>22</v>
      </c>
      <c r="Q3" s="2" t="s">
        <v>22</v>
      </c>
      <c r="R3" s="2" t="s">
        <v>22</v>
      </c>
      <c r="S3" s="2" t="s">
        <v>865</v>
      </c>
    </row>
    <row r="4" spans="1:19">
      <c r="A4" s="2" t="s">
        <v>681</v>
      </c>
      <c r="B4" s="3">
        <v>43313</v>
      </c>
      <c r="C4" s="2" t="s">
        <v>693</v>
      </c>
      <c r="D4" s="2" t="s">
        <v>404</v>
      </c>
      <c r="E4" s="2" t="s">
        <v>405</v>
      </c>
      <c r="F4" s="2">
        <v>8</v>
      </c>
      <c r="G4" s="2">
        <v>1</v>
      </c>
      <c r="H4" s="2">
        <v>7</v>
      </c>
      <c r="I4" s="2">
        <v>1</v>
      </c>
      <c r="J4" s="2">
        <f t="shared" si="0"/>
        <v>15</v>
      </c>
      <c r="K4" s="2">
        <f t="shared" si="1"/>
        <v>2</v>
      </c>
      <c r="L4" s="2">
        <v>3249</v>
      </c>
      <c r="M4" s="2">
        <v>20</v>
      </c>
      <c r="N4" s="2" t="s">
        <v>22</v>
      </c>
      <c r="O4" s="2" t="s">
        <v>22</v>
      </c>
      <c r="P4" s="2" t="s">
        <v>22</v>
      </c>
      <c r="R4" s="2" t="s">
        <v>22</v>
      </c>
      <c r="S4" s="2" t="s">
        <v>866</v>
      </c>
    </row>
    <row r="5" spans="1:19">
      <c r="A5" s="2" t="s">
        <v>681</v>
      </c>
      <c r="B5" s="3">
        <v>43313</v>
      </c>
      <c r="C5" s="2" t="s">
        <v>694</v>
      </c>
      <c r="D5" s="2" t="s">
        <v>407</v>
      </c>
      <c r="E5" s="2" t="s">
        <v>406</v>
      </c>
      <c r="F5" s="2">
        <v>7</v>
      </c>
      <c r="G5" s="2">
        <v>2</v>
      </c>
      <c r="H5" s="2">
        <v>7</v>
      </c>
      <c r="I5" s="2">
        <v>2</v>
      </c>
      <c r="J5" s="2">
        <f t="shared" si="0"/>
        <v>14</v>
      </c>
      <c r="K5" s="2">
        <f t="shared" si="1"/>
        <v>4</v>
      </c>
      <c r="L5" s="2">
        <v>2899</v>
      </c>
      <c r="M5" s="2">
        <v>86</v>
      </c>
      <c r="N5" s="2" t="s">
        <v>22</v>
      </c>
      <c r="O5" s="2" t="s">
        <v>22</v>
      </c>
      <c r="P5" s="2" t="s">
        <v>22</v>
      </c>
      <c r="R5" s="2" t="s">
        <v>22</v>
      </c>
      <c r="S5" s="2" t="s">
        <v>847</v>
      </c>
    </row>
    <row r="6" spans="1:19">
      <c r="A6" s="2" t="s">
        <v>681</v>
      </c>
      <c r="B6" s="3">
        <v>43313</v>
      </c>
      <c r="C6" s="2" t="s">
        <v>410</v>
      </c>
      <c r="D6" s="2" t="s">
        <v>409</v>
      </c>
      <c r="E6" s="2" t="s">
        <v>408</v>
      </c>
      <c r="F6" s="2">
        <v>8</v>
      </c>
      <c r="G6" s="2">
        <v>4</v>
      </c>
      <c r="H6" s="2">
        <v>8</v>
      </c>
      <c r="I6" s="2">
        <v>2</v>
      </c>
      <c r="J6" s="2">
        <f t="shared" si="0"/>
        <v>16</v>
      </c>
      <c r="K6" s="2">
        <f t="shared" si="1"/>
        <v>6</v>
      </c>
      <c r="L6" s="2">
        <v>2809</v>
      </c>
      <c r="M6" s="2">
        <v>148</v>
      </c>
      <c r="N6" s="2" t="s">
        <v>22</v>
      </c>
      <c r="O6" s="2" t="s">
        <v>22</v>
      </c>
      <c r="P6" s="2" t="s">
        <v>22</v>
      </c>
      <c r="R6" s="2" t="s">
        <v>22</v>
      </c>
      <c r="S6" s="2" t="s">
        <v>812</v>
      </c>
    </row>
    <row r="7" spans="1:19" s="11" customFormat="1">
      <c r="A7" s="11" t="s">
        <v>681</v>
      </c>
      <c r="B7" s="12">
        <v>43313</v>
      </c>
      <c r="C7" s="11" t="s">
        <v>414</v>
      </c>
      <c r="D7" s="11" t="s">
        <v>413</v>
      </c>
      <c r="E7" s="11" t="s">
        <v>412</v>
      </c>
      <c r="F7" s="11">
        <v>7</v>
      </c>
      <c r="G7" s="11">
        <v>0</v>
      </c>
      <c r="H7" s="11">
        <v>8</v>
      </c>
      <c r="I7" s="11">
        <v>0</v>
      </c>
      <c r="J7" s="11">
        <f t="shared" si="0"/>
        <v>15</v>
      </c>
      <c r="K7" s="11">
        <f t="shared" si="1"/>
        <v>0</v>
      </c>
      <c r="L7" s="11">
        <v>3193</v>
      </c>
      <c r="M7" s="11">
        <v>0</v>
      </c>
    </row>
    <row r="8" spans="1:19">
      <c r="A8" s="2" t="s">
        <v>681</v>
      </c>
      <c r="B8" s="3">
        <v>43313</v>
      </c>
      <c r="C8" s="2" t="s">
        <v>692</v>
      </c>
      <c r="D8" s="2" t="s">
        <v>416</v>
      </c>
      <c r="E8" s="2" t="s">
        <v>415</v>
      </c>
      <c r="F8" s="2">
        <v>5</v>
      </c>
      <c r="G8" s="2">
        <v>4</v>
      </c>
      <c r="H8" s="2">
        <v>9</v>
      </c>
      <c r="I8" s="2">
        <v>9</v>
      </c>
      <c r="J8" s="2">
        <f t="shared" si="0"/>
        <v>14</v>
      </c>
      <c r="K8" s="2">
        <f t="shared" si="1"/>
        <v>13</v>
      </c>
      <c r="L8" s="2">
        <v>3522</v>
      </c>
      <c r="M8" s="2">
        <v>892</v>
      </c>
      <c r="N8" s="2" t="s">
        <v>23</v>
      </c>
      <c r="O8" s="2" t="s">
        <v>23</v>
      </c>
      <c r="P8" s="2" t="s">
        <v>23</v>
      </c>
      <c r="R8" s="2" t="s">
        <v>23</v>
      </c>
      <c r="S8" s="2" t="s">
        <v>868</v>
      </c>
    </row>
    <row r="9" spans="1:19" s="11" customFormat="1">
      <c r="A9" s="11" t="s">
        <v>681</v>
      </c>
      <c r="B9" s="12">
        <v>43313</v>
      </c>
      <c r="C9" s="11" t="s">
        <v>419</v>
      </c>
      <c r="D9" s="11" t="s">
        <v>418</v>
      </c>
      <c r="E9" s="11" t="s">
        <v>417</v>
      </c>
      <c r="F9" s="11">
        <v>7</v>
      </c>
      <c r="G9" s="11">
        <v>0</v>
      </c>
      <c r="H9" s="11">
        <v>8</v>
      </c>
      <c r="I9" s="11">
        <v>0</v>
      </c>
      <c r="J9" s="11">
        <f t="shared" si="0"/>
        <v>15</v>
      </c>
      <c r="K9" s="11">
        <f t="shared" si="1"/>
        <v>0</v>
      </c>
      <c r="L9" s="11">
        <v>2302</v>
      </c>
      <c r="M9" s="11">
        <v>0</v>
      </c>
    </row>
    <row r="10" spans="1:19">
      <c r="J10" s="2">
        <f t="shared" si="0"/>
        <v>0</v>
      </c>
      <c r="K10" s="2">
        <f t="shared" si="1"/>
        <v>0</v>
      </c>
    </row>
    <row r="11" spans="1:19">
      <c r="A11" s="2" t="s">
        <v>682</v>
      </c>
      <c r="B11" s="3">
        <v>43344</v>
      </c>
      <c r="C11" s="2" t="s">
        <v>696</v>
      </c>
      <c r="D11" s="2" t="s">
        <v>421</v>
      </c>
      <c r="E11" s="2" t="s">
        <v>420</v>
      </c>
      <c r="F11" s="2">
        <v>8</v>
      </c>
      <c r="G11" s="2">
        <v>0</v>
      </c>
      <c r="H11" s="2">
        <v>6</v>
      </c>
      <c r="I11" s="2">
        <v>1</v>
      </c>
      <c r="J11" s="2">
        <f t="shared" si="0"/>
        <v>14</v>
      </c>
      <c r="K11" s="2">
        <f t="shared" si="1"/>
        <v>1</v>
      </c>
      <c r="L11" s="2">
        <v>2989</v>
      </c>
      <c r="M11" s="2">
        <v>81</v>
      </c>
      <c r="N11" s="2" t="s">
        <v>22</v>
      </c>
      <c r="O11" s="2" t="s">
        <v>23</v>
      </c>
      <c r="P11" s="2" t="s">
        <v>22</v>
      </c>
      <c r="R11" s="2" t="s">
        <v>22</v>
      </c>
      <c r="S11" s="2" t="s">
        <v>817</v>
      </c>
    </row>
    <row r="12" spans="1:19">
      <c r="A12" s="2" t="s">
        <v>682</v>
      </c>
      <c r="B12" s="3">
        <v>43344</v>
      </c>
      <c r="C12" s="2" t="s">
        <v>697</v>
      </c>
      <c r="D12" s="2" t="s">
        <v>423</v>
      </c>
      <c r="E12" s="2" t="s">
        <v>422</v>
      </c>
      <c r="F12" s="2">
        <v>7</v>
      </c>
      <c r="G12" s="2">
        <v>3</v>
      </c>
      <c r="H12" s="2">
        <v>8</v>
      </c>
      <c r="I12" s="2">
        <v>0</v>
      </c>
      <c r="J12" s="2">
        <f t="shared" si="0"/>
        <v>15</v>
      </c>
      <c r="K12" s="2">
        <f t="shared" si="1"/>
        <v>3</v>
      </c>
      <c r="L12" s="2">
        <v>1864</v>
      </c>
      <c r="M12" s="2">
        <v>19</v>
      </c>
      <c r="N12" s="2" t="s">
        <v>22</v>
      </c>
      <c r="O12" s="2" t="s">
        <v>22</v>
      </c>
      <c r="P12" s="2" t="s">
        <v>241</v>
      </c>
      <c r="R12" s="2" t="s">
        <v>22</v>
      </c>
      <c r="S12" s="2" t="s">
        <v>815</v>
      </c>
    </row>
    <row r="13" spans="1:19">
      <c r="A13" s="2" t="s">
        <v>682</v>
      </c>
      <c r="B13" s="3">
        <v>43344</v>
      </c>
      <c r="C13" s="2" t="s">
        <v>426</v>
      </c>
      <c r="D13" s="2" t="s">
        <v>425</v>
      </c>
      <c r="E13" s="2" t="s">
        <v>424</v>
      </c>
      <c r="F13" s="2">
        <v>7</v>
      </c>
      <c r="G13" s="2">
        <v>2</v>
      </c>
      <c r="H13" s="2">
        <v>8</v>
      </c>
      <c r="I13" s="2">
        <v>1</v>
      </c>
      <c r="J13" s="2">
        <f t="shared" si="0"/>
        <v>15</v>
      </c>
      <c r="K13" s="2">
        <f t="shared" si="1"/>
        <v>3</v>
      </c>
      <c r="L13" s="2">
        <v>2461</v>
      </c>
      <c r="M13" s="2">
        <v>9</v>
      </c>
      <c r="N13" s="2" t="s">
        <v>22</v>
      </c>
      <c r="O13" s="2" t="s">
        <v>22</v>
      </c>
      <c r="P13" s="2" t="s">
        <v>22</v>
      </c>
      <c r="R13" s="2" t="s">
        <v>22</v>
      </c>
      <c r="S13" s="2" t="s">
        <v>816</v>
      </c>
    </row>
    <row r="14" spans="1:19">
      <c r="A14" s="2" t="s">
        <v>682</v>
      </c>
      <c r="B14" s="3">
        <v>43344</v>
      </c>
      <c r="C14" s="2" t="s">
        <v>698</v>
      </c>
      <c r="D14" s="2" t="s">
        <v>428</v>
      </c>
      <c r="E14" s="2" t="s">
        <v>427</v>
      </c>
      <c r="F14" s="2">
        <v>7</v>
      </c>
      <c r="G14" s="2">
        <v>2</v>
      </c>
      <c r="H14" s="2">
        <v>5</v>
      </c>
      <c r="I14" s="2">
        <v>0</v>
      </c>
      <c r="J14" s="2">
        <f t="shared" si="0"/>
        <v>12</v>
      </c>
      <c r="K14" s="2">
        <f t="shared" si="1"/>
        <v>2</v>
      </c>
      <c r="L14" s="2">
        <v>2047</v>
      </c>
      <c r="M14" s="2">
        <v>52</v>
      </c>
      <c r="N14" s="2" t="s">
        <v>22</v>
      </c>
      <c r="O14" s="2" t="s">
        <v>22</v>
      </c>
      <c r="P14" s="2" t="s">
        <v>22</v>
      </c>
      <c r="R14" s="2" t="s">
        <v>22</v>
      </c>
      <c r="S14" s="2" t="s">
        <v>867</v>
      </c>
    </row>
    <row r="15" spans="1:19">
      <c r="A15" s="2" t="s">
        <v>682</v>
      </c>
      <c r="B15" s="3">
        <v>43344</v>
      </c>
      <c r="C15" s="2" t="s">
        <v>699</v>
      </c>
      <c r="D15" s="2" t="s">
        <v>430</v>
      </c>
      <c r="E15" s="2" t="s">
        <v>429</v>
      </c>
      <c r="F15" s="2">
        <v>7</v>
      </c>
      <c r="G15" s="2">
        <v>1</v>
      </c>
      <c r="H15" s="2">
        <v>7</v>
      </c>
      <c r="I15" s="2">
        <v>0</v>
      </c>
      <c r="J15" s="2">
        <f t="shared" si="0"/>
        <v>14</v>
      </c>
      <c r="K15" s="2">
        <f t="shared" si="1"/>
        <v>1</v>
      </c>
      <c r="L15" s="2">
        <v>4019</v>
      </c>
      <c r="M15" s="2">
        <v>12</v>
      </c>
      <c r="N15" s="2" t="s">
        <v>22</v>
      </c>
      <c r="O15" s="2" t="s">
        <v>22</v>
      </c>
      <c r="P15" s="2" t="s">
        <v>22</v>
      </c>
      <c r="R15" s="2" t="s">
        <v>22</v>
      </c>
      <c r="S15" s="2" t="s">
        <v>869</v>
      </c>
    </row>
    <row r="16" spans="1:19" s="11" customFormat="1">
      <c r="A16" s="11" t="s">
        <v>682</v>
      </c>
      <c r="B16" s="12">
        <v>43344</v>
      </c>
      <c r="C16" s="11" t="s">
        <v>690</v>
      </c>
      <c r="D16" s="11" t="s">
        <v>432</v>
      </c>
      <c r="E16" s="11" t="s">
        <v>431</v>
      </c>
      <c r="F16" s="11">
        <v>6</v>
      </c>
      <c r="G16" s="11">
        <v>0</v>
      </c>
      <c r="H16" s="11">
        <v>6</v>
      </c>
      <c r="I16" s="11">
        <v>0</v>
      </c>
      <c r="J16" s="11">
        <f t="shared" si="0"/>
        <v>12</v>
      </c>
      <c r="K16" s="11">
        <f t="shared" si="1"/>
        <v>0</v>
      </c>
      <c r="L16" s="11">
        <v>2640</v>
      </c>
      <c r="M16" s="11">
        <v>0</v>
      </c>
    </row>
    <row r="17" spans="1:19" s="11" customFormat="1">
      <c r="A17" s="11" t="s">
        <v>682</v>
      </c>
      <c r="B17" s="12">
        <v>43344</v>
      </c>
      <c r="C17" s="11" t="s">
        <v>691</v>
      </c>
      <c r="D17" s="11" t="s">
        <v>434</v>
      </c>
      <c r="E17" s="11" t="s">
        <v>433</v>
      </c>
      <c r="F17" s="11">
        <v>7</v>
      </c>
      <c r="G17" s="11">
        <v>0</v>
      </c>
      <c r="H17" s="11">
        <v>7</v>
      </c>
      <c r="I17" s="11">
        <v>0</v>
      </c>
      <c r="J17" s="11">
        <f t="shared" si="0"/>
        <v>14</v>
      </c>
      <c r="K17" s="11">
        <f t="shared" si="1"/>
        <v>0</v>
      </c>
      <c r="L17" s="11">
        <v>3609</v>
      </c>
      <c r="M17" s="11">
        <v>0</v>
      </c>
    </row>
    <row r="18" spans="1:19">
      <c r="A18" s="2" t="s">
        <v>682</v>
      </c>
      <c r="B18" s="3">
        <v>43344</v>
      </c>
      <c r="C18" s="2" t="s">
        <v>437</v>
      </c>
      <c r="D18" s="2" t="s">
        <v>436</v>
      </c>
      <c r="E18" s="2" t="s">
        <v>435</v>
      </c>
      <c r="F18" s="2">
        <v>8</v>
      </c>
      <c r="G18" s="2">
        <v>3</v>
      </c>
      <c r="H18" s="2">
        <v>7</v>
      </c>
      <c r="I18" s="2">
        <v>1</v>
      </c>
      <c r="J18" s="2">
        <f t="shared" si="0"/>
        <v>15</v>
      </c>
      <c r="K18" s="2">
        <f t="shared" si="1"/>
        <v>4</v>
      </c>
      <c r="L18" s="2">
        <v>3726</v>
      </c>
      <c r="M18" s="2">
        <v>249</v>
      </c>
      <c r="N18" s="2" t="s">
        <v>22</v>
      </c>
      <c r="O18" s="2" t="s">
        <v>23</v>
      </c>
      <c r="P18" s="2" t="s">
        <v>22</v>
      </c>
      <c r="R18" s="2" t="s">
        <v>22</v>
      </c>
      <c r="S18" s="2" t="s">
        <v>813</v>
      </c>
    </row>
    <row r="19" spans="1:19" s="11" customFormat="1">
      <c r="A19" s="11" t="s">
        <v>682</v>
      </c>
      <c r="B19" s="12">
        <v>43344</v>
      </c>
      <c r="C19" s="11" t="s">
        <v>689</v>
      </c>
      <c r="D19" s="11" t="s">
        <v>439</v>
      </c>
      <c r="E19" s="11" t="s">
        <v>438</v>
      </c>
      <c r="F19" s="11">
        <v>7</v>
      </c>
      <c r="G19" s="11">
        <v>0</v>
      </c>
      <c r="H19" s="11">
        <v>7</v>
      </c>
      <c r="I19" s="11">
        <v>0</v>
      </c>
      <c r="J19" s="11">
        <f t="shared" si="0"/>
        <v>14</v>
      </c>
      <c r="K19" s="11">
        <f t="shared" si="1"/>
        <v>0</v>
      </c>
      <c r="L19" s="11">
        <v>1655</v>
      </c>
      <c r="M19" s="11">
        <v>0</v>
      </c>
    </row>
    <row r="20" spans="1:19">
      <c r="J20" s="2">
        <f t="shared" si="0"/>
        <v>0</v>
      </c>
      <c r="K20" s="2">
        <f t="shared" si="1"/>
        <v>0</v>
      </c>
    </row>
    <row r="21" spans="1:19" s="11" customFormat="1">
      <c r="A21" s="11" t="s">
        <v>683</v>
      </c>
      <c r="B21" s="12">
        <v>43374</v>
      </c>
      <c r="C21" s="11" t="s">
        <v>700</v>
      </c>
      <c r="D21" s="11" t="s">
        <v>441</v>
      </c>
      <c r="E21" s="11" t="s">
        <v>440</v>
      </c>
      <c r="F21" s="11">
        <v>7</v>
      </c>
      <c r="G21" s="11">
        <v>0</v>
      </c>
      <c r="H21" s="11">
        <v>8</v>
      </c>
      <c r="I21" s="11">
        <v>0</v>
      </c>
      <c r="J21" s="11">
        <f t="shared" si="0"/>
        <v>15</v>
      </c>
      <c r="K21" s="11">
        <f t="shared" si="1"/>
        <v>0</v>
      </c>
      <c r="L21" s="11">
        <v>2690</v>
      </c>
      <c r="M21" s="11">
        <v>0</v>
      </c>
    </row>
    <row r="22" spans="1:19" s="31" customFormat="1">
      <c r="A22" s="31" t="s">
        <v>683</v>
      </c>
      <c r="B22" s="32">
        <v>43374</v>
      </c>
      <c r="C22" s="31" t="s">
        <v>701</v>
      </c>
      <c r="D22" s="31" t="s">
        <v>443</v>
      </c>
      <c r="E22" s="31" t="s">
        <v>442</v>
      </c>
      <c r="F22" s="31">
        <v>7</v>
      </c>
      <c r="G22" s="31">
        <v>4</v>
      </c>
      <c r="H22" s="31">
        <v>8</v>
      </c>
      <c r="I22" s="31">
        <v>6</v>
      </c>
      <c r="J22" s="31">
        <f t="shared" si="0"/>
        <v>15</v>
      </c>
      <c r="K22" s="31">
        <f t="shared" si="1"/>
        <v>10</v>
      </c>
      <c r="L22" s="31">
        <v>4318</v>
      </c>
      <c r="M22" s="31">
        <v>114</v>
      </c>
      <c r="N22" s="31" t="s">
        <v>22</v>
      </c>
      <c r="O22" s="31" t="s">
        <v>22</v>
      </c>
      <c r="P22" s="31" t="s">
        <v>22</v>
      </c>
      <c r="R22" s="31" t="s">
        <v>22</v>
      </c>
      <c r="S22" s="31" t="s">
        <v>870</v>
      </c>
    </row>
    <row r="23" spans="1:19" s="13" customFormat="1">
      <c r="A23" s="13" t="s">
        <v>683</v>
      </c>
      <c r="B23" s="18">
        <v>43374</v>
      </c>
      <c r="C23" s="13" t="s">
        <v>702</v>
      </c>
      <c r="D23" s="13" t="s">
        <v>445</v>
      </c>
      <c r="E23" s="13" t="s">
        <v>444</v>
      </c>
      <c r="F23" s="13">
        <v>6</v>
      </c>
      <c r="G23" s="13">
        <v>0</v>
      </c>
      <c r="H23" s="13">
        <v>6</v>
      </c>
      <c r="I23" s="13">
        <v>1</v>
      </c>
      <c r="J23" s="13">
        <f>F23+H23</f>
        <v>12</v>
      </c>
      <c r="K23" s="13">
        <f t="shared" si="1"/>
        <v>1</v>
      </c>
      <c r="L23" s="13">
        <v>1948</v>
      </c>
      <c r="M23" s="14">
        <v>25</v>
      </c>
      <c r="S23" s="13" t="s">
        <v>902</v>
      </c>
    </row>
    <row r="24" spans="1:19" s="11" customFormat="1">
      <c r="A24" s="11" t="s">
        <v>683</v>
      </c>
      <c r="B24" s="12">
        <v>43374</v>
      </c>
      <c r="C24" s="11" t="s">
        <v>448</v>
      </c>
      <c r="D24" s="11" t="s">
        <v>447</v>
      </c>
      <c r="E24" s="11" t="s">
        <v>446</v>
      </c>
      <c r="F24" s="11">
        <v>8</v>
      </c>
      <c r="G24" s="11">
        <v>0</v>
      </c>
      <c r="H24" s="11">
        <v>8</v>
      </c>
      <c r="I24" s="11">
        <v>1</v>
      </c>
      <c r="J24" s="11">
        <f t="shared" si="0"/>
        <v>16</v>
      </c>
      <c r="K24" s="11">
        <f t="shared" si="1"/>
        <v>1</v>
      </c>
      <c r="L24" s="11">
        <v>1722</v>
      </c>
      <c r="M24" s="11">
        <v>0</v>
      </c>
    </row>
    <row r="25" spans="1:19" s="11" customFormat="1">
      <c r="A25" s="11" t="s">
        <v>683</v>
      </c>
      <c r="B25" s="12">
        <v>43374</v>
      </c>
      <c r="C25" s="11" t="s">
        <v>703</v>
      </c>
      <c r="D25" s="11" t="s">
        <v>450</v>
      </c>
      <c r="E25" s="11" t="s">
        <v>449</v>
      </c>
      <c r="F25" s="11">
        <v>7</v>
      </c>
      <c r="G25" s="11">
        <v>0</v>
      </c>
      <c r="H25" s="11">
        <v>8</v>
      </c>
      <c r="I25" s="11">
        <v>0</v>
      </c>
      <c r="J25" s="11">
        <f t="shared" si="0"/>
        <v>15</v>
      </c>
      <c r="K25" s="11">
        <f t="shared" si="1"/>
        <v>0</v>
      </c>
      <c r="L25" s="11">
        <v>1186</v>
      </c>
      <c r="M25" s="11">
        <v>0</v>
      </c>
    </row>
    <row r="26" spans="1:19" s="24" customFormat="1">
      <c r="A26" s="24" t="s">
        <v>683</v>
      </c>
      <c r="B26" s="26">
        <v>43374</v>
      </c>
      <c r="C26" s="24" t="s">
        <v>704</v>
      </c>
      <c r="D26" s="24" t="s">
        <v>452</v>
      </c>
      <c r="E26" s="24" t="s">
        <v>451</v>
      </c>
      <c r="F26" s="24">
        <v>7</v>
      </c>
      <c r="G26" s="24">
        <v>5</v>
      </c>
      <c r="H26" s="24">
        <v>7</v>
      </c>
      <c r="I26" s="24">
        <v>4</v>
      </c>
      <c r="J26" s="24">
        <f t="shared" si="0"/>
        <v>14</v>
      </c>
      <c r="K26" s="24">
        <f t="shared" si="1"/>
        <v>9</v>
      </c>
      <c r="L26" s="24">
        <v>1874</v>
      </c>
      <c r="M26" s="24">
        <v>35</v>
      </c>
      <c r="N26" s="24" t="s">
        <v>22</v>
      </c>
      <c r="O26" s="24" t="s">
        <v>22</v>
      </c>
      <c r="P26" s="24" t="s">
        <v>22</v>
      </c>
      <c r="R26" s="24" t="s">
        <v>22</v>
      </c>
      <c r="S26" s="24" t="s">
        <v>813</v>
      </c>
    </row>
    <row r="27" spans="1:19">
      <c r="A27" s="2" t="s">
        <v>683</v>
      </c>
      <c r="B27" s="3">
        <v>43374</v>
      </c>
      <c r="C27" s="2" t="s">
        <v>455</v>
      </c>
      <c r="D27" s="2" t="s">
        <v>454</v>
      </c>
      <c r="E27" s="2" t="s">
        <v>453</v>
      </c>
      <c r="F27" s="2">
        <v>8</v>
      </c>
      <c r="G27" s="2">
        <v>4</v>
      </c>
      <c r="H27" s="2">
        <v>7</v>
      </c>
      <c r="I27" s="10">
        <v>1</v>
      </c>
      <c r="J27" s="2">
        <f t="shared" si="0"/>
        <v>15</v>
      </c>
      <c r="K27" s="2">
        <f t="shared" si="1"/>
        <v>5</v>
      </c>
      <c r="L27" s="2">
        <v>3265</v>
      </c>
      <c r="M27" s="2">
        <v>405</v>
      </c>
      <c r="N27" s="2" t="s">
        <v>22</v>
      </c>
      <c r="O27" s="2" t="s">
        <v>23</v>
      </c>
      <c r="P27" s="2" t="s">
        <v>22</v>
      </c>
      <c r="R27" s="2" t="s">
        <v>22</v>
      </c>
      <c r="S27" s="2" t="s">
        <v>904</v>
      </c>
    </row>
    <row r="28" spans="1:19">
      <c r="J28" s="2">
        <f t="shared" si="0"/>
        <v>0</v>
      </c>
      <c r="K28" s="2">
        <f t="shared" si="1"/>
        <v>0</v>
      </c>
    </row>
    <row r="29" spans="1:19" s="11" customFormat="1">
      <c r="A29" s="11" t="s">
        <v>684</v>
      </c>
      <c r="B29" s="12">
        <v>43405</v>
      </c>
      <c r="C29" s="11" t="s">
        <v>458</v>
      </c>
      <c r="D29" s="11" t="s">
        <v>457</v>
      </c>
      <c r="E29" s="11" t="s">
        <v>456</v>
      </c>
      <c r="F29" s="11">
        <v>7</v>
      </c>
      <c r="G29" s="11">
        <v>0</v>
      </c>
      <c r="H29" s="11">
        <v>6</v>
      </c>
      <c r="I29" s="11">
        <v>0</v>
      </c>
      <c r="J29" s="11">
        <f t="shared" si="0"/>
        <v>13</v>
      </c>
      <c r="K29" s="11">
        <f t="shared" si="1"/>
        <v>0</v>
      </c>
      <c r="L29" s="11">
        <v>2063</v>
      </c>
      <c r="M29" s="11">
        <v>0</v>
      </c>
    </row>
    <row r="30" spans="1:19">
      <c r="A30" s="2" t="s">
        <v>684</v>
      </c>
      <c r="B30" s="3">
        <v>43405</v>
      </c>
      <c r="C30" s="2" t="s">
        <v>685</v>
      </c>
      <c r="D30" s="2" t="s">
        <v>460</v>
      </c>
      <c r="E30" s="2" t="s">
        <v>459</v>
      </c>
      <c r="F30" s="2">
        <v>8</v>
      </c>
      <c r="G30" s="2">
        <v>3</v>
      </c>
      <c r="H30" s="2">
        <v>9</v>
      </c>
      <c r="I30" s="2">
        <v>1</v>
      </c>
      <c r="J30" s="2">
        <f t="shared" si="0"/>
        <v>17</v>
      </c>
      <c r="K30" s="2">
        <f t="shared" si="1"/>
        <v>4</v>
      </c>
      <c r="L30" s="2">
        <v>2448</v>
      </c>
      <c r="M30" s="2">
        <v>68</v>
      </c>
      <c r="N30" s="2" t="s">
        <v>22</v>
      </c>
      <c r="O30" s="2" t="s">
        <v>22</v>
      </c>
      <c r="P30" s="2" t="s">
        <v>22</v>
      </c>
      <c r="R30" s="2" t="s">
        <v>22</v>
      </c>
      <c r="S30" s="2" t="s">
        <v>871</v>
      </c>
    </row>
    <row r="31" spans="1:19" s="11" customFormat="1">
      <c r="A31" s="11" t="s">
        <v>684</v>
      </c>
      <c r="B31" s="12">
        <v>43405</v>
      </c>
      <c r="C31" s="11" t="s">
        <v>686</v>
      </c>
      <c r="D31" s="11" t="s">
        <v>462</v>
      </c>
      <c r="E31" s="11" t="s">
        <v>461</v>
      </c>
      <c r="F31" s="11">
        <v>5</v>
      </c>
      <c r="G31" s="11">
        <v>0</v>
      </c>
      <c r="H31" s="11">
        <v>3</v>
      </c>
      <c r="I31" s="11">
        <v>0</v>
      </c>
      <c r="J31" s="11">
        <f t="shared" si="0"/>
        <v>8</v>
      </c>
      <c r="K31" s="11">
        <f t="shared" si="1"/>
        <v>0</v>
      </c>
      <c r="L31" s="11">
        <v>2973</v>
      </c>
      <c r="M31" s="11">
        <v>0</v>
      </c>
    </row>
    <row r="32" spans="1:19">
      <c r="A32" s="2" t="s">
        <v>684</v>
      </c>
      <c r="B32" s="3">
        <v>43405</v>
      </c>
      <c r="C32" s="2" t="s">
        <v>687</v>
      </c>
      <c r="D32" s="2" t="s">
        <v>464</v>
      </c>
      <c r="E32" s="2" t="s">
        <v>463</v>
      </c>
      <c r="F32" s="2">
        <v>8</v>
      </c>
      <c r="G32" s="2">
        <v>4</v>
      </c>
      <c r="H32" s="2">
        <v>8</v>
      </c>
      <c r="I32" s="2">
        <v>1</v>
      </c>
      <c r="J32" s="2">
        <f t="shared" si="0"/>
        <v>16</v>
      </c>
      <c r="K32" s="2">
        <f t="shared" si="1"/>
        <v>5</v>
      </c>
      <c r="L32" s="2">
        <v>2565</v>
      </c>
      <c r="M32" s="2">
        <v>83</v>
      </c>
      <c r="N32" s="2" t="s">
        <v>22</v>
      </c>
      <c r="O32" s="2" t="s">
        <v>22</v>
      </c>
      <c r="P32" s="2" t="s">
        <v>241</v>
      </c>
      <c r="R32" s="2" t="s">
        <v>22</v>
      </c>
      <c r="S32" s="2" t="s">
        <v>905</v>
      </c>
    </row>
    <row r="33" spans="1:22">
      <c r="A33" s="2" t="s">
        <v>684</v>
      </c>
      <c r="B33" s="3">
        <v>43405</v>
      </c>
      <c r="C33" s="2" t="s">
        <v>467</v>
      </c>
      <c r="D33" s="2" t="s">
        <v>466</v>
      </c>
      <c r="E33" s="2" t="s">
        <v>465</v>
      </c>
      <c r="F33" s="2">
        <v>6</v>
      </c>
      <c r="G33" s="2">
        <v>1</v>
      </c>
      <c r="H33" s="2">
        <v>6</v>
      </c>
      <c r="I33" s="2">
        <v>1</v>
      </c>
      <c r="J33" s="2">
        <f t="shared" si="0"/>
        <v>12</v>
      </c>
      <c r="K33" s="2">
        <f t="shared" si="1"/>
        <v>2</v>
      </c>
      <c r="L33" s="2">
        <v>2011</v>
      </c>
      <c r="M33" s="2">
        <v>214</v>
      </c>
      <c r="Q33" s="2" t="s">
        <v>23</v>
      </c>
      <c r="R33" s="2" t="s">
        <v>23</v>
      </c>
      <c r="S33" s="2" t="s">
        <v>855</v>
      </c>
    </row>
    <row r="34" spans="1:22">
      <c r="A34" s="2" t="s">
        <v>684</v>
      </c>
      <c r="B34" s="3">
        <v>43405</v>
      </c>
      <c r="C34" s="2" t="s">
        <v>688</v>
      </c>
      <c r="D34" s="2" t="s">
        <v>469</v>
      </c>
      <c r="E34" s="2" t="s">
        <v>468</v>
      </c>
      <c r="F34" s="2">
        <v>8</v>
      </c>
      <c r="G34" s="2">
        <v>6</v>
      </c>
      <c r="H34" s="2">
        <v>9</v>
      </c>
      <c r="I34" s="2">
        <v>4</v>
      </c>
      <c r="J34" s="2">
        <f t="shared" si="0"/>
        <v>17</v>
      </c>
      <c r="K34" s="2">
        <f t="shared" si="1"/>
        <v>10</v>
      </c>
      <c r="L34" s="2">
        <v>3814</v>
      </c>
      <c r="M34" s="2">
        <v>216</v>
      </c>
      <c r="N34" s="2" t="s">
        <v>22</v>
      </c>
      <c r="O34" s="2" t="s">
        <v>22</v>
      </c>
      <c r="P34" s="2" t="s">
        <v>22</v>
      </c>
      <c r="R34" s="2" t="s">
        <v>22</v>
      </c>
      <c r="S34" s="2" t="s">
        <v>872</v>
      </c>
    </row>
    <row r="35" spans="1:22">
      <c r="F35" s="2">
        <f t="shared" ref="F35:M35" si="2">SUM(F3:F34)</f>
        <v>206</v>
      </c>
      <c r="G35" s="2">
        <f t="shared" si="2"/>
        <v>52</v>
      </c>
      <c r="H35" s="2">
        <f t="shared" si="2"/>
        <v>207</v>
      </c>
      <c r="I35" s="2">
        <f t="shared" si="2"/>
        <v>38</v>
      </c>
      <c r="J35" s="2">
        <f>SUM(J3:J34)</f>
        <v>413</v>
      </c>
      <c r="K35" s="2">
        <f>SUM(K3:K34)</f>
        <v>90</v>
      </c>
      <c r="L35" s="2">
        <f t="shared" si="2"/>
        <v>78872</v>
      </c>
      <c r="M35" s="2">
        <f t="shared" si="2"/>
        <v>2924</v>
      </c>
      <c r="T35" s="2" t="s">
        <v>910</v>
      </c>
      <c r="U35" s="2" t="s">
        <v>950</v>
      </c>
      <c r="V35" s="2" t="s">
        <v>961</v>
      </c>
    </row>
    <row r="36" spans="1:22">
      <c r="E36" s="2" t="s">
        <v>474</v>
      </c>
      <c r="F36" s="2">
        <v>132</v>
      </c>
      <c r="G36" s="2">
        <v>52</v>
      </c>
      <c r="H36" s="2">
        <v>132</v>
      </c>
      <c r="I36" s="2">
        <v>38</v>
      </c>
      <c r="L36" s="2">
        <v>52891</v>
      </c>
    </row>
    <row r="38" spans="1:22">
      <c r="E38" s="2" t="s">
        <v>411</v>
      </c>
    </row>
    <row r="41" spans="1:22">
      <c r="E41" s="2" t="s">
        <v>473</v>
      </c>
      <c r="G41" s="2" t="s">
        <v>471</v>
      </c>
      <c r="I41" s="2" t="s">
        <v>556</v>
      </c>
      <c r="J41" s="2" t="s">
        <v>555</v>
      </c>
      <c r="M41" s="2" t="s">
        <v>472</v>
      </c>
      <c r="R41" s="29" t="s">
        <v>903</v>
      </c>
    </row>
    <row r="42" spans="1:22">
      <c r="E42" s="2" t="s">
        <v>901</v>
      </c>
      <c r="G42" s="2" t="s">
        <v>475</v>
      </c>
      <c r="I42" s="2" t="s">
        <v>478</v>
      </c>
      <c r="M42" s="2" t="s">
        <v>479</v>
      </c>
    </row>
    <row r="43" spans="1:22">
      <c r="E43" s="11" t="s">
        <v>476</v>
      </c>
    </row>
    <row r="45" spans="1:22">
      <c r="E45" s="13" t="s">
        <v>477</v>
      </c>
    </row>
  </sheetData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5"/>
  <sheetViews>
    <sheetView zoomScale="93" zoomScaleNormal="93" zoomScalePageLayoutView="93" workbookViewId="0">
      <selection sqref="A1:XFD1048576"/>
    </sheetView>
  </sheetViews>
  <sheetFormatPr baseColWidth="10" defaultColWidth="8.83203125" defaultRowHeight="14" x14ac:dyDescent="0"/>
  <cols>
    <col min="1" max="1" width="18.1640625" style="2" bestFit="1" customWidth="1"/>
    <col min="2" max="2" width="8.1640625" style="3" bestFit="1" customWidth="1"/>
    <col min="3" max="3" width="28.1640625" style="2" bestFit="1" customWidth="1"/>
    <col min="4" max="4" width="12.33203125" style="2" bestFit="1" customWidth="1"/>
    <col min="5" max="5" width="82.5" style="2" bestFit="1" customWidth="1"/>
    <col min="6" max="6" width="6.6640625" style="2" bestFit="1" customWidth="1"/>
    <col min="7" max="7" width="17" style="2" bestFit="1" customWidth="1"/>
    <col min="8" max="8" width="8.33203125" style="2" bestFit="1" customWidth="1"/>
    <col min="9" max="9" width="16" style="2" bestFit="1" customWidth="1"/>
    <col min="10" max="10" width="8.33203125" style="10" bestFit="1" customWidth="1"/>
    <col min="11" max="11" width="11.1640625" style="10" bestFit="1" customWidth="1"/>
    <col min="12" max="12" width="18.83203125" style="2" bestFit="1" customWidth="1"/>
    <col min="13" max="13" width="16.5" style="2" bestFit="1" customWidth="1"/>
    <col min="14" max="14" width="11.83203125" style="2" bestFit="1" customWidth="1"/>
    <col min="15" max="15" width="9.83203125" style="2" bestFit="1" customWidth="1"/>
    <col min="16" max="16" width="13.6640625" style="2" bestFit="1" customWidth="1"/>
    <col min="17" max="17" width="8.1640625" style="10" bestFit="1" customWidth="1"/>
    <col min="18" max="18" width="12.1640625" style="2" bestFit="1" customWidth="1"/>
    <col min="19" max="19" width="15.5" style="2" bestFit="1" customWidth="1"/>
    <col min="20" max="20" width="9" style="2" bestFit="1" customWidth="1"/>
    <col min="21" max="22" width="3.5" style="2" bestFit="1" customWidth="1"/>
    <col min="23" max="16384" width="8.83203125" style="2"/>
  </cols>
  <sheetData>
    <row r="1" spans="1:68">
      <c r="A1" s="2" t="s">
        <v>648</v>
      </c>
      <c r="B1" s="3" t="s">
        <v>2</v>
      </c>
      <c r="C1" s="2" t="s">
        <v>292</v>
      </c>
      <c r="D1" s="2" t="s">
        <v>35</v>
      </c>
      <c r="E1" s="2" t="s">
        <v>1</v>
      </c>
      <c r="F1" s="2" t="s">
        <v>3</v>
      </c>
      <c r="G1" s="2" t="s">
        <v>268</v>
      </c>
      <c r="H1" s="2" t="s">
        <v>4</v>
      </c>
      <c r="I1" s="2" t="s">
        <v>269</v>
      </c>
      <c r="J1" s="10" t="s">
        <v>259</v>
      </c>
      <c r="K1" s="10" t="s">
        <v>260</v>
      </c>
      <c r="L1" s="2" t="s">
        <v>968</v>
      </c>
      <c r="M1" s="2" t="s">
        <v>969</v>
      </c>
      <c r="N1" s="2" t="s">
        <v>970</v>
      </c>
      <c r="O1" s="2" t="s">
        <v>942</v>
      </c>
      <c r="P1" s="2" t="s">
        <v>967</v>
      </c>
      <c r="Q1" s="10" t="s">
        <v>618</v>
      </c>
      <c r="R1" s="2" t="s">
        <v>242</v>
      </c>
      <c r="S1" s="2" t="s">
        <v>811</v>
      </c>
    </row>
    <row r="3" spans="1:68" s="10" customFormat="1">
      <c r="A3" s="2" t="s">
        <v>705</v>
      </c>
      <c r="B3" s="3">
        <v>43473</v>
      </c>
      <c r="C3" s="2" t="s">
        <v>490</v>
      </c>
      <c r="D3" s="10" t="s">
        <v>488</v>
      </c>
      <c r="E3" s="10" t="s">
        <v>489</v>
      </c>
      <c r="F3" s="10">
        <v>5</v>
      </c>
      <c r="G3" s="10">
        <v>1</v>
      </c>
      <c r="H3" s="10">
        <v>3</v>
      </c>
      <c r="I3" s="10">
        <v>0</v>
      </c>
      <c r="J3" s="10">
        <f t="shared" ref="J3:J33" si="0">F3+H3</f>
        <v>8</v>
      </c>
      <c r="K3" s="10">
        <f t="shared" ref="K3:K33" si="1">G3+I3</f>
        <v>1</v>
      </c>
      <c r="L3" s="10">
        <v>1599</v>
      </c>
      <c r="M3" s="10">
        <v>54</v>
      </c>
      <c r="N3" s="10" t="s">
        <v>241</v>
      </c>
      <c r="O3" s="10" t="s">
        <v>22</v>
      </c>
      <c r="P3" s="10" t="s">
        <v>23</v>
      </c>
      <c r="R3" s="10" t="s">
        <v>23</v>
      </c>
      <c r="S3" s="10" t="s">
        <v>22</v>
      </c>
    </row>
    <row r="4" spans="1:68" s="10" customFormat="1">
      <c r="A4" s="10" t="s">
        <v>705</v>
      </c>
      <c r="B4" s="15">
        <v>43473</v>
      </c>
      <c r="C4" s="2" t="s">
        <v>625</v>
      </c>
      <c r="D4" s="10" t="s">
        <v>492</v>
      </c>
      <c r="E4" s="10" t="s">
        <v>491</v>
      </c>
      <c r="F4" s="10">
        <v>4</v>
      </c>
      <c r="G4" s="10">
        <v>4</v>
      </c>
      <c r="H4" s="10">
        <v>3</v>
      </c>
      <c r="I4" s="10">
        <v>3</v>
      </c>
      <c r="J4" s="10">
        <f t="shared" si="0"/>
        <v>7</v>
      </c>
      <c r="K4" s="10">
        <f t="shared" si="1"/>
        <v>7</v>
      </c>
      <c r="L4" s="10">
        <v>1488</v>
      </c>
      <c r="M4" s="10">
        <v>269</v>
      </c>
      <c r="N4" s="10" t="s">
        <v>22</v>
      </c>
      <c r="O4" s="10" t="s">
        <v>23</v>
      </c>
      <c r="P4" s="10" t="s">
        <v>22</v>
      </c>
      <c r="R4" s="10" t="s">
        <v>22</v>
      </c>
      <c r="S4" s="10" t="s">
        <v>22</v>
      </c>
    </row>
    <row r="5" spans="1:68" s="10" customFormat="1">
      <c r="A5" s="10" t="s">
        <v>705</v>
      </c>
      <c r="B5" s="15">
        <v>43473</v>
      </c>
      <c r="C5" s="2" t="s">
        <v>627</v>
      </c>
      <c r="D5" s="10" t="s">
        <v>364</v>
      </c>
      <c r="E5" s="10" t="s">
        <v>493</v>
      </c>
      <c r="F5" s="10">
        <v>7</v>
      </c>
      <c r="G5" s="10">
        <v>1</v>
      </c>
      <c r="H5" s="10">
        <v>9</v>
      </c>
      <c r="I5" s="10">
        <v>0</v>
      </c>
      <c r="J5" s="10">
        <f t="shared" si="0"/>
        <v>16</v>
      </c>
      <c r="K5" s="10">
        <f t="shared" si="1"/>
        <v>1</v>
      </c>
      <c r="L5" s="10">
        <v>3528</v>
      </c>
      <c r="M5" s="10">
        <v>21</v>
      </c>
      <c r="N5" s="10" t="s">
        <v>22</v>
      </c>
      <c r="O5" s="10" t="s">
        <v>22</v>
      </c>
      <c r="P5" s="10" t="s">
        <v>22</v>
      </c>
      <c r="R5" s="10" t="s">
        <v>22</v>
      </c>
      <c r="S5" s="10" t="s">
        <v>873</v>
      </c>
    </row>
    <row r="6" spans="1:68" s="10" customFormat="1">
      <c r="A6" s="10" t="s">
        <v>705</v>
      </c>
      <c r="B6" s="15">
        <v>43473</v>
      </c>
      <c r="C6" s="2" t="s">
        <v>630</v>
      </c>
      <c r="D6" s="10" t="s">
        <v>495</v>
      </c>
      <c r="E6" s="10" t="s">
        <v>494</v>
      </c>
      <c r="F6" s="10">
        <v>4</v>
      </c>
      <c r="G6" s="10">
        <v>1</v>
      </c>
      <c r="H6" s="10">
        <v>0</v>
      </c>
      <c r="I6" s="10">
        <v>0</v>
      </c>
      <c r="J6" s="10">
        <f t="shared" si="0"/>
        <v>4</v>
      </c>
      <c r="K6" s="10">
        <f t="shared" si="1"/>
        <v>1</v>
      </c>
      <c r="L6" s="10">
        <v>1101</v>
      </c>
      <c r="M6" s="10">
        <v>52</v>
      </c>
      <c r="N6" s="10" t="s">
        <v>22</v>
      </c>
      <c r="O6" s="10" t="s">
        <v>22</v>
      </c>
      <c r="P6" s="10" t="s">
        <v>23</v>
      </c>
      <c r="R6" s="10" t="s">
        <v>22</v>
      </c>
      <c r="S6" s="10" t="s">
        <v>817</v>
      </c>
    </row>
    <row r="7" spans="1:68" s="10" customFormat="1">
      <c r="A7" s="10" t="s">
        <v>705</v>
      </c>
      <c r="B7" s="15">
        <v>43473</v>
      </c>
      <c r="C7" s="2" t="s">
        <v>621</v>
      </c>
      <c r="D7" s="10" t="s">
        <v>497</v>
      </c>
      <c r="E7" s="10" t="s">
        <v>496</v>
      </c>
      <c r="F7" s="10">
        <v>8</v>
      </c>
      <c r="G7" s="10">
        <v>7</v>
      </c>
      <c r="H7" s="10">
        <v>4</v>
      </c>
      <c r="I7" s="10">
        <v>2</v>
      </c>
      <c r="J7" s="10">
        <f t="shared" si="0"/>
        <v>12</v>
      </c>
      <c r="K7" s="10">
        <f t="shared" si="1"/>
        <v>9</v>
      </c>
      <c r="L7" s="10">
        <v>2664</v>
      </c>
      <c r="M7" s="10">
        <v>368</v>
      </c>
      <c r="N7" s="10" t="s">
        <v>23</v>
      </c>
      <c r="O7" s="10" t="s">
        <v>23</v>
      </c>
      <c r="P7" s="10" t="s">
        <v>23</v>
      </c>
      <c r="Q7" s="10" t="s">
        <v>23</v>
      </c>
      <c r="R7" s="10" t="s">
        <v>23</v>
      </c>
      <c r="S7" s="10" t="s">
        <v>874</v>
      </c>
    </row>
    <row r="8" spans="1:68" s="11" customFormat="1">
      <c r="A8" s="11" t="s">
        <v>705</v>
      </c>
      <c r="B8" s="12">
        <v>43473</v>
      </c>
      <c r="C8" s="11" t="s">
        <v>629</v>
      </c>
      <c r="D8" s="11" t="s">
        <v>498</v>
      </c>
      <c r="E8" s="11" t="s">
        <v>499</v>
      </c>
      <c r="F8" s="11">
        <v>5</v>
      </c>
      <c r="G8" s="11">
        <v>0</v>
      </c>
      <c r="H8" s="11">
        <v>12</v>
      </c>
      <c r="I8" s="11">
        <v>0</v>
      </c>
      <c r="J8" s="11">
        <f t="shared" si="0"/>
        <v>17</v>
      </c>
      <c r="K8" s="11">
        <f t="shared" si="1"/>
        <v>0</v>
      </c>
      <c r="L8" s="11">
        <v>1200</v>
      </c>
      <c r="M8" s="11">
        <v>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</row>
    <row r="9" spans="1:68" s="10" customFormat="1">
      <c r="A9" s="10" t="s">
        <v>705</v>
      </c>
      <c r="B9" s="15">
        <v>43473</v>
      </c>
      <c r="C9" s="2" t="s">
        <v>620</v>
      </c>
      <c r="D9" s="10" t="s">
        <v>501</v>
      </c>
      <c r="E9" s="10" t="s">
        <v>500</v>
      </c>
      <c r="F9" s="10">
        <v>6</v>
      </c>
      <c r="G9" s="10">
        <v>4</v>
      </c>
      <c r="H9" s="10">
        <v>14</v>
      </c>
      <c r="I9" s="10">
        <v>12</v>
      </c>
      <c r="J9" s="10">
        <f t="shared" si="0"/>
        <v>20</v>
      </c>
      <c r="K9" s="10">
        <f t="shared" si="1"/>
        <v>16</v>
      </c>
      <c r="L9" s="10">
        <v>4657</v>
      </c>
      <c r="M9" s="10">
        <v>321</v>
      </c>
      <c r="N9" s="10" t="s">
        <v>22</v>
      </c>
      <c r="O9" s="10" t="s">
        <v>22</v>
      </c>
      <c r="P9" s="10" t="s">
        <v>22</v>
      </c>
      <c r="R9" s="10" t="s">
        <v>22</v>
      </c>
      <c r="S9" s="10" t="s">
        <v>875</v>
      </c>
    </row>
    <row r="10" spans="1:68" s="11" customFormat="1">
      <c r="A10" s="11" t="s">
        <v>705</v>
      </c>
      <c r="B10" s="12">
        <v>43473</v>
      </c>
      <c r="C10" s="11" t="s">
        <v>626</v>
      </c>
      <c r="D10" s="11" t="s">
        <v>503</v>
      </c>
      <c r="E10" s="11" t="s">
        <v>502</v>
      </c>
      <c r="F10" s="11">
        <v>5</v>
      </c>
      <c r="G10" s="11">
        <v>0</v>
      </c>
      <c r="H10" s="11">
        <v>0</v>
      </c>
      <c r="I10" s="11">
        <v>0</v>
      </c>
      <c r="J10" s="11">
        <f t="shared" si="0"/>
        <v>5</v>
      </c>
      <c r="K10" s="11">
        <f t="shared" si="1"/>
        <v>0</v>
      </c>
      <c r="L10" s="11">
        <v>1207</v>
      </c>
      <c r="M10" s="11">
        <v>0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</row>
    <row r="11" spans="1:68" s="10" customFormat="1">
      <c r="A11" s="10" t="s">
        <v>705</v>
      </c>
      <c r="B11" s="15">
        <v>43473</v>
      </c>
      <c r="C11" s="2" t="s">
        <v>622</v>
      </c>
      <c r="D11" s="10" t="s">
        <v>505</v>
      </c>
      <c r="E11" s="10" t="s">
        <v>504</v>
      </c>
      <c r="F11" s="10">
        <v>9</v>
      </c>
      <c r="G11" s="10">
        <v>7</v>
      </c>
      <c r="H11" s="10">
        <v>6</v>
      </c>
      <c r="I11" s="10">
        <v>6</v>
      </c>
      <c r="J11" s="10">
        <f t="shared" si="0"/>
        <v>15</v>
      </c>
      <c r="K11" s="10">
        <f t="shared" si="1"/>
        <v>13</v>
      </c>
      <c r="L11" s="10">
        <v>1633</v>
      </c>
      <c r="M11" s="10">
        <v>101</v>
      </c>
      <c r="N11" s="10" t="s">
        <v>23</v>
      </c>
      <c r="O11" s="10" t="s">
        <v>22</v>
      </c>
      <c r="P11" s="10" t="s">
        <v>22</v>
      </c>
      <c r="R11" s="10" t="s">
        <v>22</v>
      </c>
      <c r="S11" s="10" t="s">
        <v>817</v>
      </c>
    </row>
    <row r="12" spans="1:68" s="11" customFormat="1">
      <c r="A12" s="11" t="s">
        <v>705</v>
      </c>
      <c r="B12" s="12">
        <v>43473</v>
      </c>
      <c r="C12" s="11" t="s">
        <v>631</v>
      </c>
      <c r="D12" s="11" t="s">
        <v>507</v>
      </c>
      <c r="E12" s="11" t="s">
        <v>506</v>
      </c>
      <c r="F12" s="11">
        <v>14</v>
      </c>
      <c r="G12" s="11">
        <v>0</v>
      </c>
      <c r="H12" s="11">
        <v>0</v>
      </c>
      <c r="I12" s="11">
        <v>0</v>
      </c>
      <c r="J12" s="11">
        <f t="shared" si="0"/>
        <v>14</v>
      </c>
      <c r="K12" s="11">
        <f t="shared" si="1"/>
        <v>0</v>
      </c>
      <c r="L12" s="11">
        <v>1031</v>
      </c>
      <c r="M12" s="11">
        <v>0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</row>
    <row r="13" spans="1:68" s="11" customFormat="1">
      <c r="A13" s="11" t="s">
        <v>705</v>
      </c>
      <c r="B13" s="12">
        <v>43473</v>
      </c>
      <c r="C13" s="11" t="s">
        <v>628</v>
      </c>
      <c r="D13" s="11" t="s">
        <v>509</v>
      </c>
      <c r="E13" s="11" t="s">
        <v>508</v>
      </c>
      <c r="F13" s="11">
        <v>8</v>
      </c>
      <c r="G13" s="11">
        <v>0</v>
      </c>
      <c r="H13" s="11">
        <v>0</v>
      </c>
      <c r="I13" s="11">
        <v>0</v>
      </c>
      <c r="J13" s="11">
        <f t="shared" si="0"/>
        <v>8</v>
      </c>
      <c r="K13" s="11">
        <f t="shared" si="1"/>
        <v>0</v>
      </c>
      <c r="L13" s="11">
        <v>1386</v>
      </c>
      <c r="M13" s="11">
        <v>0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</row>
    <row r="14" spans="1:68" s="11" customFormat="1">
      <c r="A14" s="11" t="s">
        <v>705</v>
      </c>
      <c r="B14" s="12">
        <v>43473</v>
      </c>
      <c r="C14" s="11" t="s">
        <v>624</v>
      </c>
      <c r="D14" s="11" t="s">
        <v>511</v>
      </c>
      <c r="E14" s="11" t="s">
        <v>510</v>
      </c>
      <c r="F14" s="11">
        <v>6</v>
      </c>
      <c r="G14" s="11">
        <v>0</v>
      </c>
      <c r="H14" s="11">
        <v>5</v>
      </c>
      <c r="I14" s="11">
        <v>0</v>
      </c>
      <c r="J14" s="11">
        <f t="shared" si="0"/>
        <v>11</v>
      </c>
      <c r="K14" s="11">
        <f t="shared" si="1"/>
        <v>0</v>
      </c>
      <c r="L14" s="11">
        <v>1169</v>
      </c>
      <c r="M14" s="11">
        <v>0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</row>
    <row r="15" spans="1:68" s="11" customFormat="1">
      <c r="A15" s="11" t="s">
        <v>705</v>
      </c>
      <c r="B15" s="12">
        <v>43473</v>
      </c>
      <c r="C15" s="11" t="s">
        <v>632</v>
      </c>
      <c r="D15" s="11" t="s">
        <v>513</v>
      </c>
      <c r="E15" s="11" t="s">
        <v>512</v>
      </c>
      <c r="F15" s="11">
        <v>7</v>
      </c>
      <c r="G15" s="11">
        <v>0</v>
      </c>
      <c r="H15" s="11">
        <v>0</v>
      </c>
      <c r="I15" s="11">
        <v>0</v>
      </c>
      <c r="J15" s="11">
        <f t="shared" si="0"/>
        <v>7</v>
      </c>
      <c r="K15" s="11">
        <f t="shared" si="1"/>
        <v>0</v>
      </c>
      <c r="L15" s="11">
        <v>110</v>
      </c>
      <c r="M15" s="11">
        <v>0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</row>
    <row r="16" spans="1:68" s="10" customFormat="1">
      <c r="A16" s="10" t="s">
        <v>705</v>
      </c>
      <c r="B16" s="15">
        <v>43473</v>
      </c>
      <c r="C16" s="2" t="s">
        <v>623</v>
      </c>
      <c r="D16" s="10" t="s">
        <v>515</v>
      </c>
      <c r="E16" s="10" t="s">
        <v>514</v>
      </c>
      <c r="F16" s="10">
        <v>6</v>
      </c>
      <c r="G16" s="10">
        <v>3</v>
      </c>
      <c r="H16" s="10">
        <v>4</v>
      </c>
      <c r="I16" s="10">
        <v>2</v>
      </c>
      <c r="J16" s="10">
        <f t="shared" si="0"/>
        <v>10</v>
      </c>
      <c r="K16" s="10">
        <f t="shared" si="1"/>
        <v>5</v>
      </c>
      <c r="L16" s="10">
        <v>1828</v>
      </c>
      <c r="M16" s="10">
        <v>112</v>
      </c>
      <c r="N16" s="10" t="s">
        <v>23</v>
      </c>
      <c r="O16" s="10" t="s">
        <v>23</v>
      </c>
      <c r="P16" s="10" t="s">
        <v>22</v>
      </c>
      <c r="R16" s="10" t="s">
        <v>23</v>
      </c>
      <c r="S16" s="10" t="s">
        <v>876</v>
      </c>
    </row>
    <row r="17" spans="1:68" s="10" customFormat="1">
      <c r="B17" s="15"/>
      <c r="J17" s="10">
        <f t="shared" si="0"/>
        <v>0</v>
      </c>
      <c r="K17" s="10">
        <f t="shared" si="1"/>
        <v>0</v>
      </c>
    </row>
    <row r="18" spans="1:68" s="11" customFormat="1">
      <c r="A18" s="11" t="s">
        <v>706</v>
      </c>
      <c r="B18" s="12">
        <v>43487</v>
      </c>
      <c r="C18" s="11" t="s">
        <v>637</v>
      </c>
      <c r="D18" s="11" t="s">
        <v>517</v>
      </c>
      <c r="E18" s="11" t="s">
        <v>516</v>
      </c>
      <c r="F18" s="11">
        <v>9</v>
      </c>
      <c r="G18" s="11">
        <v>0</v>
      </c>
      <c r="H18" s="11">
        <v>11</v>
      </c>
      <c r="I18" s="11">
        <v>0</v>
      </c>
      <c r="J18" s="11">
        <f t="shared" si="0"/>
        <v>20</v>
      </c>
      <c r="K18" s="11">
        <f t="shared" si="1"/>
        <v>0</v>
      </c>
      <c r="L18" s="11">
        <v>910</v>
      </c>
      <c r="M18" s="11">
        <v>0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s="10" customFormat="1">
      <c r="A19" s="10" t="s">
        <v>706</v>
      </c>
      <c r="B19" s="15">
        <v>43487</v>
      </c>
      <c r="C19" s="2" t="s">
        <v>636</v>
      </c>
      <c r="D19" s="10" t="s">
        <v>519</v>
      </c>
      <c r="E19" s="10" t="s">
        <v>518</v>
      </c>
      <c r="F19" s="10">
        <v>7</v>
      </c>
      <c r="G19" s="10">
        <v>2</v>
      </c>
      <c r="H19" s="10">
        <v>3</v>
      </c>
      <c r="I19" s="10">
        <v>1</v>
      </c>
      <c r="J19" s="10">
        <f t="shared" si="0"/>
        <v>10</v>
      </c>
      <c r="K19" s="10">
        <f t="shared" si="1"/>
        <v>3</v>
      </c>
      <c r="L19" s="10">
        <v>2293</v>
      </c>
      <c r="M19" s="10">
        <v>89</v>
      </c>
      <c r="N19" s="10" t="s">
        <v>22</v>
      </c>
      <c r="O19" s="10" t="s">
        <v>22</v>
      </c>
      <c r="P19" s="10" t="s">
        <v>241</v>
      </c>
      <c r="R19" s="10" t="s">
        <v>22</v>
      </c>
      <c r="S19" s="10" t="s">
        <v>815</v>
      </c>
    </row>
    <row r="20" spans="1:68" s="11" customFormat="1">
      <c r="A20" s="11" t="s">
        <v>706</v>
      </c>
      <c r="B20" s="12">
        <v>43487</v>
      </c>
      <c r="C20" s="11" t="s">
        <v>635</v>
      </c>
      <c r="D20" s="11" t="s">
        <v>521</v>
      </c>
      <c r="E20" s="11" t="s">
        <v>520</v>
      </c>
      <c r="F20" s="11">
        <v>5</v>
      </c>
      <c r="G20" s="11">
        <v>0</v>
      </c>
      <c r="H20" s="11">
        <v>11</v>
      </c>
      <c r="I20" s="11">
        <v>0</v>
      </c>
      <c r="J20" s="11">
        <f t="shared" si="0"/>
        <v>16</v>
      </c>
      <c r="K20" s="11">
        <f t="shared" si="1"/>
        <v>0</v>
      </c>
      <c r="L20" s="11">
        <v>591</v>
      </c>
      <c r="M20" s="11">
        <v>0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</row>
    <row r="21" spans="1:68" s="11" customFormat="1">
      <c r="A21" s="11" t="s">
        <v>706</v>
      </c>
      <c r="B21" s="12">
        <v>43487</v>
      </c>
      <c r="C21" s="11" t="s">
        <v>647</v>
      </c>
      <c r="D21" s="11" t="s">
        <v>523</v>
      </c>
      <c r="E21" s="11" t="s">
        <v>522</v>
      </c>
      <c r="F21" s="11">
        <v>5</v>
      </c>
      <c r="G21" s="11">
        <v>0</v>
      </c>
      <c r="H21" s="11">
        <v>6</v>
      </c>
      <c r="I21" s="11">
        <v>0</v>
      </c>
      <c r="J21" s="11">
        <f t="shared" si="0"/>
        <v>11</v>
      </c>
      <c r="K21" s="11">
        <f t="shared" si="1"/>
        <v>0</v>
      </c>
      <c r="L21" s="11">
        <v>2294</v>
      </c>
      <c r="M21" s="11">
        <v>0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</row>
    <row r="22" spans="1:68" s="11" customFormat="1">
      <c r="A22" s="11" t="s">
        <v>706</v>
      </c>
      <c r="B22" s="12">
        <v>43487</v>
      </c>
      <c r="C22" s="11" t="s">
        <v>646</v>
      </c>
      <c r="D22" s="11" t="s">
        <v>319</v>
      </c>
      <c r="E22" s="11" t="s">
        <v>524</v>
      </c>
      <c r="F22" s="11">
        <v>6</v>
      </c>
      <c r="G22" s="11">
        <v>0</v>
      </c>
      <c r="H22" s="11">
        <v>4</v>
      </c>
      <c r="I22" s="11">
        <v>0</v>
      </c>
      <c r="J22" s="11">
        <f t="shared" si="0"/>
        <v>10</v>
      </c>
      <c r="K22" s="11">
        <f t="shared" si="1"/>
        <v>0</v>
      </c>
      <c r="L22" s="11">
        <v>802</v>
      </c>
      <c r="M22" s="11">
        <v>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  <row r="23" spans="1:68" s="11" customFormat="1">
      <c r="A23" s="11" t="s">
        <v>706</v>
      </c>
      <c r="B23" s="12">
        <v>43487</v>
      </c>
      <c r="C23" s="11" t="s">
        <v>645</v>
      </c>
      <c r="D23" s="11" t="s">
        <v>526</v>
      </c>
      <c r="E23" s="11" t="s">
        <v>525</v>
      </c>
      <c r="F23" s="11">
        <v>8</v>
      </c>
      <c r="G23" s="11">
        <v>0</v>
      </c>
      <c r="H23" s="11">
        <v>12</v>
      </c>
      <c r="I23" s="11">
        <v>0</v>
      </c>
      <c r="J23" s="11">
        <f t="shared" si="0"/>
        <v>20</v>
      </c>
      <c r="K23" s="11">
        <f t="shared" si="1"/>
        <v>0</v>
      </c>
      <c r="L23" s="11">
        <v>1879</v>
      </c>
      <c r="M23" s="11"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</row>
    <row r="24" spans="1:68" s="10" customFormat="1">
      <c r="A24" s="10" t="s">
        <v>706</v>
      </c>
      <c r="B24" s="15">
        <v>43487</v>
      </c>
      <c r="C24" s="2" t="s">
        <v>635</v>
      </c>
      <c r="D24" s="10" t="s">
        <v>528</v>
      </c>
      <c r="E24" s="10" t="s">
        <v>527</v>
      </c>
      <c r="F24" s="10">
        <v>5</v>
      </c>
      <c r="G24" s="10">
        <v>5</v>
      </c>
      <c r="H24" s="10">
        <v>4</v>
      </c>
      <c r="I24" s="10">
        <v>4</v>
      </c>
      <c r="J24" s="10">
        <f t="shared" si="0"/>
        <v>9</v>
      </c>
      <c r="K24" s="10">
        <f t="shared" si="1"/>
        <v>9</v>
      </c>
      <c r="L24" s="10">
        <v>1671</v>
      </c>
      <c r="M24" s="10">
        <v>137</v>
      </c>
      <c r="N24" s="10" t="s">
        <v>23</v>
      </c>
      <c r="O24" s="10" t="s">
        <v>23</v>
      </c>
      <c r="P24" s="10" t="s">
        <v>23</v>
      </c>
      <c r="R24" s="10" t="s">
        <v>23</v>
      </c>
      <c r="S24" s="10" t="s">
        <v>830</v>
      </c>
    </row>
    <row r="25" spans="1:68" s="10" customFormat="1">
      <c r="A25" s="10" t="s">
        <v>706</v>
      </c>
      <c r="B25" s="15">
        <v>43487</v>
      </c>
      <c r="C25" s="2" t="s">
        <v>634</v>
      </c>
      <c r="D25" s="10" t="s">
        <v>530</v>
      </c>
      <c r="E25" s="10" t="s">
        <v>529</v>
      </c>
      <c r="F25" s="10">
        <v>7</v>
      </c>
      <c r="G25" s="10">
        <v>6</v>
      </c>
      <c r="H25" s="10">
        <v>7</v>
      </c>
      <c r="I25" s="10">
        <v>6</v>
      </c>
      <c r="J25" s="10">
        <f t="shared" si="0"/>
        <v>14</v>
      </c>
      <c r="K25" s="10">
        <f t="shared" si="1"/>
        <v>12</v>
      </c>
      <c r="L25" s="10">
        <v>974</v>
      </c>
      <c r="M25" s="10">
        <v>132</v>
      </c>
      <c r="N25" s="10" t="s">
        <v>23</v>
      </c>
      <c r="O25" s="10" t="s">
        <v>23</v>
      </c>
      <c r="P25" s="10" t="s">
        <v>23</v>
      </c>
      <c r="R25" s="10" t="s">
        <v>23</v>
      </c>
      <c r="S25" s="10" t="s">
        <v>817</v>
      </c>
    </row>
    <row r="26" spans="1:68" s="11" customFormat="1">
      <c r="A26" s="11" t="s">
        <v>706</v>
      </c>
      <c r="B26" s="12">
        <v>43487</v>
      </c>
      <c r="C26" s="11" t="s">
        <v>640</v>
      </c>
      <c r="D26" s="11" t="s">
        <v>532</v>
      </c>
      <c r="E26" s="11" t="s">
        <v>531</v>
      </c>
      <c r="F26" s="11">
        <v>5</v>
      </c>
      <c r="G26" s="11">
        <v>0</v>
      </c>
      <c r="H26" s="11">
        <v>0</v>
      </c>
      <c r="I26" s="11">
        <v>0</v>
      </c>
      <c r="J26" s="11">
        <f t="shared" si="0"/>
        <v>5</v>
      </c>
      <c r="K26" s="11">
        <f t="shared" si="1"/>
        <v>0</v>
      </c>
      <c r="L26" s="11">
        <v>1418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</row>
    <row r="27" spans="1:68" s="10" customFormat="1">
      <c r="A27" s="10" t="s">
        <v>706</v>
      </c>
      <c r="B27" s="15">
        <v>43487</v>
      </c>
      <c r="C27" s="2" t="s">
        <v>643</v>
      </c>
      <c r="D27" s="10" t="s">
        <v>534</v>
      </c>
      <c r="E27" s="10" t="s">
        <v>533</v>
      </c>
      <c r="F27" s="10">
        <v>9</v>
      </c>
      <c r="G27" s="10">
        <v>1</v>
      </c>
      <c r="H27" s="10">
        <v>0</v>
      </c>
      <c r="I27" s="10">
        <v>0</v>
      </c>
      <c r="J27" s="10">
        <f t="shared" si="0"/>
        <v>9</v>
      </c>
      <c r="K27" s="10">
        <f t="shared" si="1"/>
        <v>1</v>
      </c>
      <c r="L27" s="10">
        <v>574</v>
      </c>
      <c r="M27" s="10">
        <v>23</v>
      </c>
      <c r="N27" s="10" t="s">
        <v>22</v>
      </c>
      <c r="O27" s="10" t="s">
        <v>22</v>
      </c>
      <c r="P27" s="10" t="s">
        <v>22</v>
      </c>
      <c r="R27" s="10" t="s">
        <v>22</v>
      </c>
      <c r="S27" s="10" t="s">
        <v>818</v>
      </c>
    </row>
    <row r="28" spans="1:68" s="11" customFormat="1">
      <c r="A28" s="11" t="s">
        <v>706</v>
      </c>
      <c r="B28" s="12">
        <v>43487</v>
      </c>
      <c r="C28" s="11" t="s">
        <v>641</v>
      </c>
      <c r="D28" s="11" t="s">
        <v>535</v>
      </c>
      <c r="E28" s="11" t="s">
        <v>536</v>
      </c>
      <c r="F28" s="11">
        <v>9</v>
      </c>
      <c r="G28" s="11">
        <v>0</v>
      </c>
      <c r="H28" s="11">
        <v>2</v>
      </c>
      <c r="I28" s="11">
        <v>0</v>
      </c>
      <c r="J28" s="11">
        <f t="shared" si="0"/>
        <v>11</v>
      </c>
      <c r="K28" s="11">
        <f t="shared" si="1"/>
        <v>0</v>
      </c>
      <c r="L28" s="11">
        <v>2761</v>
      </c>
      <c r="M28" s="11"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</row>
    <row r="29" spans="1:68" s="11" customFormat="1">
      <c r="A29" s="11" t="s">
        <v>706</v>
      </c>
      <c r="B29" s="12">
        <v>43487</v>
      </c>
      <c r="C29" s="11" t="s">
        <v>639</v>
      </c>
      <c r="D29" s="11" t="s">
        <v>538</v>
      </c>
      <c r="E29" s="11" t="s">
        <v>537</v>
      </c>
      <c r="F29" s="11">
        <v>5</v>
      </c>
      <c r="G29" s="11">
        <v>0</v>
      </c>
      <c r="H29" s="11">
        <v>9</v>
      </c>
      <c r="I29" s="11">
        <v>0</v>
      </c>
      <c r="J29" s="11">
        <f t="shared" si="0"/>
        <v>14</v>
      </c>
      <c r="K29" s="11">
        <f t="shared" si="1"/>
        <v>0</v>
      </c>
      <c r="L29" s="11">
        <v>1770</v>
      </c>
      <c r="M29" s="11">
        <v>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</row>
    <row r="30" spans="1:68" s="11" customFormat="1">
      <c r="A30" s="11" t="s">
        <v>706</v>
      </c>
      <c r="B30" s="12">
        <v>43487</v>
      </c>
      <c r="C30" s="11" t="s">
        <v>642</v>
      </c>
      <c r="D30" s="11" t="s">
        <v>540</v>
      </c>
      <c r="E30" s="11" t="s">
        <v>539</v>
      </c>
      <c r="F30" s="11">
        <v>6</v>
      </c>
      <c r="G30" s="11">
        <v>0</v>
      </c>
      <c r="H30" s="11">
        <v>1</v>
      </c>
      <c r="I30" s="11">
        <v>0</v>
      </c>
      <c r="J30" s="11">
        <f t="shared" si="0"/>
        <v>7</v>
      </c>
      <c r="K30" s="11">
        <f t="shared" si="1"/>
        <v>0</v>
      </c>
      <c r="L30" s="11">
        <v>2329</v>
      </c>
      <c r="M30" s="11"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</row>
    <row r="31" spans="1:68" s="10" customFormat="1">
      <c r="A31" s="10" t="s">
        <v>706</v>
      </c>
      <c r="B31" s="15">
        <v>43487</v>
      </c>
      <c r="C31" s="2" t="s">
        <v>644</v>
      </c>
      <c r="D31" s="10" t="s">
        <v>541</v>
      </c>
      <c r="E31" s="10" t="s">
        <v>542</v>
      </c>
      <c r="F31" s="10">
        <v>5</v>
      </c>
      <c r="G31" s="10">
        <v>4</v>
      </c>
      <c r="H31" s="10">
        <v>7</v>
      </c>
      <c r="I31" s="10">
        <v>5</v>
      </c>
      <c r="J31" s="10">
        <f t="shared" si="0"/>
        <v>12</v>
      </c>
      <c r="K31" s="10">
        <f t="shared" si="1"/>
        <v>9</v>
      </c>
      <c r="L31" s="10">
        <v>1619</v>
      </c>
      <c r="M31" s="10">
        <v>178</v>
      </c>
      <c r="N31" s="10" t="s">
        <v>23</v>
      </c>
      <c r="O31" s="10" t="s">
        <v>23</v>
      </c>
      <c r="P31" s="10" t="s">
        <v>22</v>
      </c>
      <c r="Q31" s="10" t="s">
        <v>23</v>
      </c>
      <c r="R31" s="10" t="s">
        <v>23</v>
      </c>
      <c r="S31" s="10" t="s">
        <v>877</v>
      </c>
    </row>
    <row r="32" spans="1:68" s="10" customFormat="1">
      <c r="A32" s="10" t="s">
        <v>706</v>
      </c>
      <c r="B32" s="15">
        <v>43487</v>
      </c>
      <c r="C32" s="2" t="s">
        <v>633</v>
      </c>
      <c r="D32" s="10" t="s">
        <v>544</v>
      </c>
      <c r="E32" s="10" t="s">
        <v>543</v>
      </c>
      <c r="F32" s="10">
        <v>6</v>
      </c>
      <c r="G32" s="10">
        <v>5</v>
      </c>
      <c r="H32" s="10">
        <v>9</v>
      </c>
      <c r="I32" s="10">
        <v>5</v>
      </c>
      <c r="J32" s="10">
        <f t="shared" si="0"/>
        <v>15</v>
      </c>
      <c r="K32" s="10">
        <f t="shared" si="1"/>
        <v>10</v>
      </c>
      <c r="L32" s="10">
        <v>3109</v>
      </c>
      <c r="M32" s="10">
        <v>1156</v>
      </c>
      <c r="N32" s="10" t="s">
        <v>23</v>
      </c>
      <c r="O32" s="10" t="s">
        <v>23</v>
      </c>
      <c r="P32" s="10" t="s">
        <v>23</v>
      </c>
      <c r="R32" s="10" t="s">
        <v>23</v>
      </c>
      <c r="S32" s="10" t="s">
        <v>878</v>
      </c>
    </row>
    <row r="33" spans="1:68" s="11" customFormat="1">
      <c r="A33" s="11" t="s">
        <v>706</v>
      </c>
      <c r="B33" s="12">
        <v>43487</v>
      </c>
      <c r="C33" s="11" t="s">
        <v>638</v>
      </c>
      <c r="D33" s="11" t="s">
        <v>118</v>
      </c>
      <c r="E33" s="11" t="s">
        <v>545</v>
      </c>
      <c r="F33" s="11">
        <v>6</v>
      </c>
      <c r="G33" s="11">
        <v>0</v>
      </c>
      <c r="H33" s="11">
        <v>4</v>
      </c>
      <c r="I33" s="11">
        <v>0</v>
      </c>
      <c r="J33" s="11">
        <f t="shared" si="0"/>
        <v>10</v>
      </c>
      <c r="K33" s="11">
        <f t="shared" si="1"/>
        <v>0</v>
      </c>
      <c r="L33" s="11">
        <v>850</v>
      </c>
      <c r="M33" s="11">
        <v>1</v>
      </c>
      <c r="T33" s="10" t="s">
        <v>952</v>
      </c>
      <c r="U33" s="10" t="s">
        <v>951</v>
      </c>
      <c r="V33" s="10" t="s">
        <v>960</v>
      </c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</row>
    <row r="34" spans="1:68" s="10" customFormat="1">
      <c r="B34" s="15"/>
      <c r="F34" s="10">
        <f t="shared" ref="F34:M34" si="2">SUM(F3:F33)</f>
        <v>197</v>
      </c>
      <c r="G34" s="10">
        <f t="shared" si="2"/>
        <v>51</v>
      </c>
      <c r="H34" s="10">
        <f t="shared" si="2"/>
        <v>150</v>
      </c>
      <c r="I34" s="10">
        <f t="shared" si="2"/>
        <v>46</v>
      </c>
      <c r="J34" s="10">
        <f>SUM(J3:J33)</f>
        <v>347</v>
      </c>
      <c r="K34" s="10">
        <f>SUM(K3:K33)</f>
        <v>97</v>
      </c>
      <c r="L34" s="10">
        <f t="shared" si="2"/>
        <v>50445</v>
      </c>
      <c r="M34" s="10">
        <f t="shared" si="2"/>
        <v>3014</v>
      </c>
    </row>
    <row r="36" spans="1:68">
      <c r="E36" s="2" t="s">
        <v>546</v>
      </c>
      <c r="F36" s="2">
        <v>82</v>
      </c>
      <c r="G36" s="2">
        <v>51</v>
      </c>
      <c r="H36" s="2">
        <v>73</v>
      </c>
      <c r="I36" s="2">
        <v>38</v>
      </c>
      <c r="L36" s="2">
        <v>28730</v>
      </c>
      <c r="M36" s="2">
        <v>3014</v>
      </c>
    </row>
    <row r="41" spans="1:68">
      <c r="E41" s="2" t="s">
        <v>481</v>
      </c>
      <c r="G41" s="2" t="s">
        <v>548</v>
      </c>
      <c r="I41" s="2" t="s">
        <v>550</v>
      </c>
      <c r="K41" s="2" t="s">
        <v>554</v>
      </c>
      <c r="M41" s="2" t="s">
        <v>552</v>
      </c>
    </row>
    <row r="42" spans="1:68">
      <c r="E42" s="2" t="s">
        <v>546</v>
      </c>
      <c r="G42" s="2" t="s">
        <v>549</v>
      </c>
      <c r="I42" s="2" t="s">
        <v>551</v>
      </c>
      <c r="M42" s="2" t="s">
        <v>553</v>
      </c>
      <c r="R42" s="29" t="s">
        <v>604</v>
      </c>
    </row>
    <row r="43" spans="1:68">
      <c r="E43" s="11" t="s">
        <v>547</v>
      </c>
    </row>
    <row r="45" spans="1:68">
      <c r="E45" s="10"/>
    </row>
  </sheetData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sqref="A1:XFD1048576"/>
    </sheetView>
  </sheetViews>
  <sheetFormatPr baseColWidth="10" defaultColWidth="8.83203125" defaultRowHeight="14" x14ac:dyDescent="0"/>
  <cols>
    <col min="1" max="1" width="19.33203125" style="2" bestFit="1" customWidth="1"/>
    <col min="2" max="2" width="8.1640625" style="3" bestFit="1" customWidth="1"/>
    <col min="3" max="3" width="25.33203125" style="2" bestFit="1" customWidth="1"/>
    <col min="4" max="4" width="15.33203125" style="2" bestFit="1" customWidth="1"/>
    <col min="5" max="5" width="150.5" style="2" bestFit="1" customWidth="1"/>
    <col min="6" max="6" width="6.6640625" style="2" bestFit="1" customWidth="1"/>
    <col min="7" max="7" width="12.6640625" style="2" bestFit="1" customWidth="1"/>
    <col min="8" max="8" width="8.1640625" style="2" bestFit="1" customWidth="1"/>
    <col min="9" max="9" width="14.6640625" style="2" bestFit="1" customWidth="1"/>
    <col min="10" max="10" width="8.33203125" style="2" bestFit="1" customWidth="1"/>
    <col min="11" max="11" width="12.33203125" style="2" bestFit="1" customWidth="1"/>
    <col min="12" max="12" width="18.6640625" style="2" bestFit="1" customWidth="1"/>
    <col min="13" max="13" width="16.33203125" style="2" bestFit="1" customWidth="1"/>
    <col min="14" max="14" width="11.83203125" style="2" bestFit="1" customWidth="1"/>
    <col min="15" max="15" width="9.6640625" style="2" bestFit="1" customWidth="1"/>
    <col min="16" max="16" width="13.5" style="2" bestFit="1" customWidth="1"/>
    <col min="17" max="17" width="8.33203125" style="2" bestFit="1" customWidth="1"/>
    <col min="18" max="18" width="12.5" style="2" bestFit="1" customWidth="1"/>
    <col min="19" max="19" width="15.5" style="2" bestFit="1" customWidth="1"/>
    <col min="20" max="20" width="8.83203125" style="2"/>
    <col min="21" max="21" width="3.5" style="2" bestFit="1" customWidth="1"/>
    <col min="22" max="22" width="4" style="2" bestFit="1" customWidth="1"/>
    <col min="23" max="16384" width="8.83203125" style="2"/>
  </cols>
  <sheetData>
    <row r="1" spans="1:19">
      <c r="A1" s="2" t="s">
        <v>648</v>
      </c>
      <c r="B1" s="3" t="s">
        <v>2</v>
      </c>
      <c r="C1" s="2" t="s">
        <v>292</v>
      </c>
      <c r="D1" s="2" t="s">
        <v>35</v>
      </c>
      <c r="E1" s="2" t="s">
        <v>1</v>
      </c>
      <c r="F1" s="2" t="s">
        <v>3</v>
      </c>
      <c r="G1" s="2" t="s">
        <v>268</v>
      </c>
      <c r="H1" s="2" t="s">
        <v>4</v>
      </c>
      <c r="I1" s="2" t="s">
        <v>269</v>
      </c>
      <c r="J1" s="2" t="s">
        <v>259</v>
      </c>
      <c r="K1" s="2" t="s">
        <v>260</v>
      </c>
      <c r="L1" s="2" t="s">
        <v>968</v>
      </c>
      <c r="M1" s="2" t="s">
        <v>969</v>
      </c>
      <c r="N1" s="2" t="s">
        <v>970</v>
      </c>
      <c r="O1" s="2" t="s">
        <v>942</v>
      </c>
      <c r="P1" s="2" t="s">
        <v>967</v>
      </c>
      <c r="Q1" s="2" t="s">
        <v>617</v>
      </c>
      <c r="R1" s="2" t="s">
        <v>242</v>
      </c>
      <c r="S1" s="2" t="s">
        <v>879</v>
      </c>
    </row>
    <row r="3" spans="1:19" s="11" customFormat="1">
      <c r="A3" s="11" t="s">
        <v>707</v>
      </c>
      <c r="B3" s="12">
        <v>43334</v>
      </c>
      <c r="C3" s="11" t="s">
        <v>353</v>
      </c>
      <c r="D3" s="11" t="s">
        <v>352</v>
      </c>
      <c r="E3" s="11" t="s">
        <v>351</v>
      </c>
      <c r="F3" s="11">
        <v>5</v>
      </c>
      <c r="G3" s="11">
        <v>0</v>
      </c>
      <c r="H3" s="11">
        <v>1</v>
      </c>
      <c r="I3" s="11">
        <v>0</v>
      </c>
      <c r="J3" s="11">
        <f t="shared" ref="J3:J33" si="0">F3+H3</f>
        <v>6</v>
      </c>
      <c r="K3" s="11">
        <v>0</v>
      </c>
      <c r="L3" s="11">
        <v>1125</v>
      </c>
      <c r="M3" s="11">
        <v>0</v>
      </c>
    </row>
    <row r="4" spans="1:19">
      <c r="A4" s="2" t="s">
        <v>707</v>
      </c>
      <c r="B4" s="3">
        <v>43334</v>
      </c>
      <c r="C4" s="2" t="s">
        <v>356</v>
      </c>
      <c r="D4" s="2" t="s">
        <v>355</v>
      </c>
      <c r="E4" s="2" t="s">
        <v>354</v>
      </c>
      <c r="F4" s="2">
        <v>4</v>
      </c>
      <c r="G4" s="2">
        <v>1</v>
      </c>
      <c r="H4" s="2">
        <v>2</v>
      </c>
      <c r="I4" s="2">
        <v>0</v>
      </c>
      <c r="J4" s="10">
        <f t="shared" si="0"/>
        <v>6</v>
      </c>
      <c r="K4" s="10">
        <f t="shared" ref="K4:K33" si="1">G4+I4</f>
        <v>1</v>
      </c>
      <c r="L4" s="2">
        <v>946</v>
      </c>
      <c r="M4" s="2">
        <v>15</v>
      </c>
      <c r="N4" s="2" t="s">
        <v>22</v>
      </c>
      <c r="O4" s="2" t="s">
        <v>22</v>
      </c>
      <c r="P4" s="2" t="s">
        <v>241</v>
      </c>
      <c r="R4" s="2" t="s">
        <v>22</v>
      </c>
      <c r="S4" s="2" t="s">
        <v>815</v>
      </c>
    </row>
    <row r="5" spans="1:19">
      <c r="A5" s="2" t="s">
        <v>707</v>
      </c>
      <c r="B5" s="3">
        <v>43334</v>
      </c>
      <c r="C5" s="2" t="s">
        <v>359</v>
      </c>
      <c r="D5" s="2" t="s">
        <v>358</v>
      </c>
      <c r="E5" s="2" t="s">
        <v>357</v>
      </c>
      <c r="F5" s="2">
        <v>7</v>
      </c>
      <c r="G5" s="2">
        <v>2</v>
      </c>
      <c r="H5" s="2">
        <v>4</v>
      </c>
      <c r="I5" s="2">
        <v>0</v>
      </c>
      <c r="J5" s="10">
        <f t="shared" si="0"/>
        <v>11</v>
      </c>
      <c r="K5" s="10">
        <f t="shared" si="1"/>
        <v>2</v>
      </c>
      <c r="L5" s="2">
        <v>1764</v>
      </c>
      <c r="M5" s="2">
        <v>0</v>
      </c>
      <c r="N5" s="2" t="s">
        <v>22</v>
      </c>
      <c r="O5" s="2" t="s">
        <v>22</v>
      </c>
      <c r="P5" s="2" t="s">
        <v>241</v>
      </c>
      <c r="R5" s="2" t="s">
        <v>22</v>
      </c>
      <c r="S5" s="2" t="s">
        <v>815</v>
      </c>
    </row>
    <row r="6" spans="1:19" s="11" customFormat="1">
      <c r="A6" s="11" t="s">
        <v>707</v>
      </c>
      <c r="B6" s="12">
        <v>43334</v>
      </c>
      <c r="C6" s="11" t="s">
        <v>362</v>
      </c>
      <c r="D6" s="11" t="s">
        <v>361</v>
      </c>
      <c r="E6" s="11" t="s">
        <v>360</v>
      </c>
      <c r="F6" s="11">
        <v>9</v>
      </c>
      <c r="G6" s="11">
        <v>0</v>
      </c>
      <c r="H6" s="11">
        <v>1</v>
      </c>
      <c r="I6" s="11">
        <v>0</v>
      </c>
      <c r="J6" s="11">
        <f t="shared" si="0"/>
        <v>10</v>
      </c>
      <c r="K6" s="11">
        <f t="shared" si="1"/>
        <v>0</v>
      </c>
      <c r="L6" s="11">
        <v>685</v>
      </c>
      <c r="M6" s="11">
        <v>0</v>
      </c>
    </row>
    <row r="7" spans="1:19">
      <c r="A7" s="2" t="s">
        <v>707</v>
      </c>
      <c r="B7" s="3">
        <v>43334</v>
      </c>
      <c r="C7" s="2" t="s">
        <v>365</v>
      </c>
      <c r="D7" s="2" t="s">
        <v>364</v>
      </c>
      <c r="E7" s="2" t="s">
        <v>363</v>
      </c>
      <c r="F7" s="2">
        <v>7</v>
      </c>
      <c r="G7" s="2">
        <v>3</v>
      </c>
      <c r="H7" s="2">
        <v>0</v>
      </c>
      <c r="I7" s="2">
        <v>0</v>
      </c>
      <c r="J7" s="10">
        <f t="shared" si="0"/>
        <v>7</v>
      </c>
      <c r="K7" s="10">
        <f t="shared" si="1"/>
        <v>3</v>
      </c>
      <c r="L7" s="2">
        <v>979</v>
      </c>
      <c r="M7" s="2">
        <v>21</v>
      </c>
      <c r="N7" s="2" t="s">
        <v>22</v>
      </c>
      <c r="O7" s="2" t="s">
        <v>22</v>
      </c>
      <c r="P7" s="2" t="s">
        <v>22</v>
      </c>
      <c r="R7" s="2" t="s">
        <v>22</v>
      </c>
      <c r="S7" s="2" t="s">
        <v>22</v>
      </c>
    </row>
    <row r="8" spans="1:19" s="4" customFormat="1">
      <c r="A8" s="4" t="s">
        <v>707</v>
      </c>
      <c r="B8" s="21">
        <v>43334</v>
      </c>
      <c r="C8" s="4" t="s">
        <v>368</v>
      </c>
      <c r="D8" s="4" t="s">
        <v>367</v>
      </c>
      <c r="E8" s="4" t="s">
        <v>366</v>
      </c>
      <c r="F8" s="4">
        <v>8</v>
      </c>
      <c r="G8" s="4">
        <v>0</v>
      </c>
      <c r="H8" s="4">
        <v>4</v>
      </c>
      <c r="I8" s="4">
        <v>1</v>
      </c>
      <c r="J8" s="30">
        <f t="shared" si="0"/>
        <v>12</v>
      </c>
      <c r="K8" s="30">
        <f t="shared" si="1"/>
        <v>1</v>
      </c>
      <c r="L8" s="4">
        <v>1078</v>
      </c>
      <c r="M8" s="30">
        <v>0</v>
      </c>
      <c r="N8" s="4" t="s">
        <v>22</v>
      </c>
      <c r="O8" s="4" t="s">
        <v>22</v>
      </c>
      <c r="P8" s="4" t="s">
        <v>241</v>
      </c>
      <c r="R8" s="4" t="s">
        <v>22</v>
      </c>
      <c r="S8" s="4" t="s">
        <v>815</v>
      </c>
    </row>
    <row r="9" spans="1:19" s="11" customFormat="1">
      <c r="A9" s="11" t="s">
        <v>707</v>
      </c>
      <c r="B9" s="12">
        <v>43334</v>
      </c>
      <c r="C9" s="11" t="s">
        <v>371</v>
      </c>
      <c r="D9" s="11" t="s">
        <v>370</v>
      </c>
      <c r="E9" s="11" t="s">
        <v>369</v>
      </c>
      <c r="F9" s="11">
        <v>8</v>
      </c>
      <c r="G9" s="11">
        <v>0</v>
      </c>
      <c r="H9" s="11">
        <v>8</v>
      </c>
      <c r="I9" s="11">
        <v>0</v>
      </c>
      <c r="J9" s="11">
        <f t="shared" si="0"/>
        <v>16</v>
      </c>
      <c r="K9" s="11">
        <f t="shared" si="1"/>
        <v>0</v>
      </c>
      <c r="L9" s="11">
        <v>1727</v>
      </c>
      <c r="M9" s="11">
        <v>0</v>
      </c>
    </row>
    <row r="10" spans="1:19">
      <c r="A10" s="2" t="s">
        <v>707</v>
      </c>
      <c r="B10" s="3">
        <v>43334</v>
      </c>
      <c r="C10" s="2" t="s">
        <v>374</v>
      </c>
      <c r="D10" s="2" t="s">
        <v>373</v>
      </c>
      <c r="E10" s="2" t="s">
        <v>372</v>
      </c>
      <c r="F10" s="2">
        <v>15</v>
      </c>
      <c r="G10" s="2">
        <v>5</v>
      </c>
      <c r="H10" s="2">
        <v>3</v>
      </c>
      <c r="I10" s="2">
        <v>1</v>
      </c>
      <c r="J10" s="10">
        <f t="shared" si="0"/>
        <v>18</v>
      </c>
      <c r="K10" s="10">
        <f t="shared" si="1"/>
        <v>6</v>
      </c>
      <c r="L10" s="2">
        <v>2267</v>
      </c>
      <c r="M10" s="2">
        <v>38</v>
      </c>
      <c r="N10" s="2" t="s">
        <v>22</v>
      </c>
      <c r="O10" s="2" t="s">
        <v>22</v>
      </c>
      <c r="P10" s="2" t="s">
        <v>22</v>
      </c>
      <c r="R10" s="2" t="s">
        <v>22</v>
      </c>
      <c r="S10" s="2" t="s">
        <v>813</v>
      </c>
    </row>
    <row r="11" spans="1:19" s="11" customFormat="1">
      <c r="A11" s="11" t="s">
        <v>707</v>
      </c>
      <c r="B11" s="12">
        <v>43334</v>
      </c>
      <c r="C11" s="11" t="s">
        <v>377</v>
      </c>
      <c r="D11" s="11" t="s">
        <v>376</v>
      </c>
      <c r="E11" s="11" t="s">
        <v>375</v>
      </c>
      <c r="F11" s="11">
        <v>5</v>
      </c>
      <c r="G11" s="11">
        <v>0</v>
      </c>
      <c r="H11" s="11">
        <v>0</v>
      </c>
      <c r="I11" s="11">
        <v>0</v>
      </c>
      <c r="J11" s="11">
        <f t="shared" si="0"/>
        <v>5</v>
      </c>
      <c r="K11" s="11">
        <f t="shared" si="1"/>
        <v>0</v>
      </c>
      <c r="L11" s="11">
        <v>3341</v>
      </c>
      <c r="M11" s="11">
        <v>0</v>
      </c>
    </row>
    <row r="12" spans="1:19" s="11" customFormat="1">
      <c r="A12" s="11" t="s">
        <v>707</v>
      </c>
      <c r="B12" s="12">
        <v>43334</v>
      </c>
      <c r="C12" s="11" t="s">
        <v>380</v>
      </c>
      <c r="D12" s="11" t="s">
        <v>379</v>
      </c>
      <c r="E12" s="11" t="s">
        <v>378</v>
      </c>
      <c r="F12" s="11">
        <v>7</v>
      </c>
      <c r="G12" s="11">
        <v>0</v>
      </c>
      <c r="H12" s="11">
        <v>2</v>
      </c>
      <c r="I12" s="11">
        <v>0</v>
      </c>
      <c r="J12" s="11">
        <f t="shared" si="0"/>
        <v>9</v>
      </c>
      <c r="K12" s="11">
        <f t="shared" si="1"/>
        <v>0</v>
      </c>
      <c r="L12" s="11">
        <v>917</v>
      </c>
      <c r="M12" s="11">
        <v>0</v>
      </c>
    </row>
    <row r="13" spans="1:19" s="11" customFormat="1">
      <c r="A13" s="11" t="s">
        <v>707</v>
      </c>
      <c r="B13" s="12">
        <v>43334</v>
      </c>
      <c r="C13" s="11" t="s">
        <v>383</v>
      </c>
      <c r="D13" s="11" t="s">
        <v>382</v>
      </c>
      <c r="E13" s="11" t="s">
        <v>381</v>
      </c>
      <c r="F13" s="11">
        <v>4</v>
      </c>
      <c r="G13" s="11">
        <v>0</v>
      </c>
      <c r="H13" s="11">
        <v>2</v>
      </c>
      <c r="I13" s="11">
        <v>0</v>
      </c>
      <c r="J13" s="11">
        <f t="shared" si="0"/>
        <v>6</v>
      </c>
      <c r="K13" s="11">
        <f t="shared" si="1"/>
        <v>0</v>
      </c>
      <c r="L13" s="11">
        <v>498</v>
      </c>
      <c r="M13" s="11">
        <v>0</v>
      </c>
    </row>
    <row r="14" spans="1:19">
      <c r="A14" s="2" t="s">
        <v>707</v>
      </c>
      <c r="B14" s="3">
        <v>43334</v>
      </c>
      <c r="C14" s="2" t="s">
        <v>386</v>
      </c>
      <c r="D14" s="2" t="s">
        <v>385</v>
      </c>
      <c r="E14" s="2" t="s">
        <v>384</v>
      </c>
      <c r="F14" s="2">
        <v>6</v>
      </c>
      <c r="G14" s="2">
        <v>4</v>
      </c>
      <c r="H14" s="2">
        <v>0</v>
      </c>
      <c r="I14" s="2">
        <v>0</v>
      </c>
      <c r="J14" s="10">
        <f t="shared" si="0"/>
        <v>6</v>
      </c>
      <c r="K14" s="10">
        <f t="shared" si="1"/>
        <v>4</v>
      </c>
      <c r="L14" s="2">
        <v>1299</v>
      </c>
      <c r="M14" s="2">
        <v>109</v>
      </c>
      <c r="N14" s="2" t="s">
        <v>22</v>
      </c>
      <c r="O14" s="2" t="s">
        <v>22</v>
      </c>
      <c r="P14" s="2" t="s">
        <v>22</v>
      </c>
      <c r="R14" s="2" t="s">
        <v>22</v>
      </c>
      <c r="S14" s="2" t="s">
        <v>883</v>
      </c>
    </row>
    <row r="15" spans="1:19" s="11" customFormat="1">
      <c r="A15" s="11" t="s">
        <v>707</v>
      </c>
      <c r="B15" s="12">
        <v>43334</v>
      </c>
      <c r="C15" s="11" t="s">
        <v>592</v>
      </c>
      <c r="D15" s="11" t="s">
        <v>591</v>
      </c>
      <c r="E15" s="11" t="s">
        <v>590</v>
      </c>
      <c r="F15" s="11">
        <v>4</v>
      </c>
      <c r="G15" s="11">
        <v>0</v>
      </c>
      <c r="H15" s="11">
        <v>1</v>
      </c>
      <c r="I15" s="11">
        <v>0</v>
      </c>
      <c r="J15" s="11">
        <f t="shared" si="0"/>
        <v>5</v>
      </c>
      <c r="K15" s="11">
        <f t="shared" si="1"/>
        <v>0</v>
      </c>
      <c r="L15" s="11">
        <v>1037</v>
      </c>
      <c r="M15" s="11">
        <v>0</v>
      </c>
      <c r="N15" s="11" t="s">
        <v>22</v>
      </c>
      <c r="O15" s="11" t="s">
        <v>22</v>
      </c>
      <c r="P15" s="11" t="s">
        <v>22</v>
      </c>
      <c r="R15" s="11" t="s">
        <v>22</v>
      </c>
    </row>
    <row r="16" spans="1:19" s="10" customFormat="1">
      <c r="A16" s="10" t="s">
        <v>707</v>
      </c>
      <c r="B16" s="15">
        <v>43334</v>
      </c>
      <c r="C16" s="10" t="s">
        <v>596</v>
      </c>
      <c r="D16" s="10" t="s">
        <v>594</v>
      </c>
      <c r="E16" s="10" t="s">
        <v>593</v>
      </c>
      <c r="F16" s="10">
        <v>6</v>
      </c>
      <c r="G16" s="10">
        <v>1</v>
      </c>
      <c r="H16" s="10">
        <v>4</v>
      </c>
      <c r="I16" s="10">
        <v>1</v>
      </c>
      <c r="J16" s="10">
        <f t="shared" si="0"/>
        <v>10</v>
      </c>
      <c r="K16" s="10">
        <f t="shared" si="1"/>
        <v>2</v>
      </c>
      <c r="L16" s="10">
        <v>1129</v>
      </c>
      <c r="M16" s="10">
        <v>17</v>
      </c>
      <c r="N16" s="10" t="s">
        <v>241</v>
      </c>
      <c r="O16" s="10" t="s">
        <v>22</v>
      </c>
      <c r="P16" s="10" t="s">
        <v>241</v>
      </c>
      <c r="R16" s="10" t="s">
        <v>22</v>
      </c>
      <c r="S16" s="10" t="s">
        <v>880</v>
      </c>
    </row>
    <row r="17" spans="1:19">
      <c r="A17" s="2" t="s">
        <v>707</v>
      </c>
      <c r="B17" s="3">
        <v>43334</v>
      </c>
      <c r="C17" s="2" t="s">
        <v>389</v>
      </c>
      <c r="D17" s="2" t="s">
        <v>388</v>
      </c>
      <c r="E17" s="2" t="s">
        <v>387</v>
      </c>
      <c r="F17" s="2">
        <v>5</v>
      </c>
      <c r="G17" s="2">
        <v>1</v>
      </c>
      <c r="H17" s="2">
        <v>3</v>
      </c>
      <c r="I17" s="2">
        <v>1</v>
      </c>
      <c r="J17" s="10">
        <f t="shared" si="0"/>
        <v>8</v>
      </c>
      <c r="K17" s="10">
        <f t="shared" si="1"/>
        <v>2</v>
      </c>
      <c r="L17" s="2">
        <v>1359</v>
      </c>
      <c r="M17" s="2">
        <v>28</v>
      </c>
      <c r="N17" s="10" t="s">
        <v>241</v>
      </c>
      <c r="O17" s="10" t="s">
        <v>23</v>
      </c>
      <c r="P17" s="10" t="s">
        <v>241</v>
      </c>
      <c r="R17" s="2" t="s">
        <v>23</v>
      </c>
      <c r="S17" s="2" t="s">
        <v>880</v>
      </c>
    </row>
    <row r="18" spans="1:19">
      <c r="A18" s="2" t="s">
        <v>707</v>
      </c>
      <c r="B18" s="3">
        <v>43334</v>
      </c>
      <c r="C18" s="2" t="s">
        <v>392</v>
      </c>
      <c r="D18" s="2" t="s">
        <v>391</v>
      </c>
      <c r="E18" s="2" t="s">
        <v>390</v>
      </c>
      <c r="F18" s="2">
        <v>7</v>
      </c>
      <c r="G18" s="2">
        <v>1</v>
      </c>
      <c r="H18" s="2">
        <v>3</v>
      </c>
      <c r="I18" s="2">
        <v>0</v>
      </c>
      <c r="J18" s="10">
        <f t="shared" si="0"/>
        <v>10</v>
      </c>
      <c r="K18" s="10">
        <f t="shared" si="1"/>
        <v>1</v>
      </c>
      <c r="L18" s="2">
        <v>1573</v>
      </c>
      <c r="M18" s="2">
        <v>17</v>
      </c>
      <c r="N18" s="2" t="s">
        <v>22</v>
      </c>
      <c r="O18" s="2" t="s">
        <v>22</v>
      </c>
      <c r="P18" s="2" t="s">
        <v>22</v>
      </c>
      <c r="R18" s="2" t="s">
        <v>22</v>
      </c>
      <c r="S18" s="2" t="s">
        <v>22</v>
      </c>
    </row>
    <row r="19" spans="1:19" s="11" customFormat="1">
      <c r="A19" s="11" t="s">
        <v>707</v>
      </c>
      <c r="B19" s="12">
        <v>43334</v>
      </c>
      <c r="C19" s="11" t="s">
        <v>395</v>
      </c>
      <c r="D19" s="11" t="s">
        <v>394</v>
      </c>
      <c r="E19" s="11" t="s">
        <v>393</v>
      </c>
      <c r="F19" s="11">
        <v>6</v>
      </c>
      <c r="G19" s="11">
        <v>0</v>
      </c>
      <c r="H19" s="11">
        <v>2</v>
      </c>
      <c r="I19" s="11">
        <v>0</v>
      </c>
      <c r="J19" s="11">
        <f t="shared" si="0"/>
        <v>8</v>
      </c>
      <c r="K19" s="11">
        <f t="shared" si="1"/>
        <v>0</v>
      </c>
      <c r="L19" s="11">
        <v>1830</v>
      </c>
      <c r="M19" s="11">
        <v>0</v>
      </c>
    </row>
    <row r="20" spans="1:19" s="11" customFormat="1">
      <c r="A20" s="11" t="s">
        <v>707</v>
      </c>
      <c r="B20" s="12">
        <v>43334</v>
      </c>
      <c r="C20" s="11" t="s">
        <v>397</v>
      </c>
      <c r="D20" s="11" t="s">
        <v>396</v>
      </c>
      <c r="E20" s="11" t="s">
        <v>398</v>
      </c>
      <c r="F20" s="11">
        <v>6</v>
      </c>
      <c r="G20" s="11">
        <v>0</v>
      </c>
      <c r="H20" s="11">
        <v>0</v>
      </c>
      <c r="I20" s="11">
        <v>0</v>
      </c>
      <c r="J20" s="11">
        <f t="shared" si="0"/>
        <v>6</v>
      </c>
      <c r="K20" s="11">
        <f t="shared" si="1"/>
        <v>0</v>
      </c>
      <c r="L20" s="11">
        <v>722</v>
      </c>
      <c r="M20" s="11">
        <v>0</v>
      </c>
    </row>
    <row r="21" spans="1:19">
      <c r="A21" s="2" t="s">
        <v>707</v>
      </c>
      <c r="B21" s="3">
        <v>43334</v>
      </c>
      <c r="C21" s="2" t="s">
        <v>401</v>
      </c>
      <c r="D21" s="2" t="s">
        <v>400</v>
      </c>
      <c r="E21" s="2" t="s">
        <v>399</v>
      </c>
      <c r="F21" s="2">
        <v>7</v>
      </c>
      <c r="G21" s="2">
        <v>3</v>
      </c>
      <c r="H21" s="2">
        <v>4</v>
      </c>
      <c r="I21" s="2">
        <v>3</v>
      </c>
      <c r="J21" s="10">
        <f t="shared" si="0"/>
        <v>11</v>
      </c>
      <c r="K21" s="10">
        <f t="shared" si="1"/>
        <v>6</v>
      </c>
      <c r="L21" s="2">
        <v>1631</v>
      </c>
      <c r="M21" s="2">
        <v>81</v>
      </c>
      <c r="N21" s="2" t="s">
        <v>22</v>
      </c>
      <c r="O21" s="2" t="s">
        <v>22</v>
      </c>
      <c r="P21" s="2" t="s">
        <v>22</v>
      </c>
      <c r="Q21" s="10" t="s">
        <v>23</v>
      </c>
      <c r="R21" s="2" t="s">
        <v>22</v>
      </c>
      <c r="S21" s="2" t="s">
        <v>881</v>
      </c>
    </row>
    <row r="22" spans="1:19" s="4" customFormat="1">
      <c r="A22" s="4" t="s">
        <v>707</v>
      </c>
      <c r="B22" s="21">
        <v>43334</v>
      </c>
      <c r="C22" s="4" t="s">
        <v>559</v>
      </c>
      <c r="D22" s="4" t="s">
        <v>558</v>
      </c>
      <c r="E22" s="4" t="s">
        <v>557</v>
      </c>
      <c r="F22" s="4">
        <v>7</v>
      </c>
      <c r="G22" s="4">
        <v>6</v>
      </c>
      <c r="H22" s="4">
        <v>4</v>
      </c>
      <c r="I22" s="4">
        <v>4</v>
      </c>
      <c r="J22" s="30">
        <f t="shared" si="0"/>
        <v>11</v>
      </c>
      <c r="K22" s="30">
        <f t="shared" si="1"/>
        <v>10</v>
      </c>
      <c r="L22" s="4">
        <v>1035</v>
      </c>
      <c r="M22" s="30">
        <v>0</v>
      </c>
      <c r="N22" s="4" t="s">
        <v>22</v>
      </c>
      <c r="O22" s="4" t="s">
        <v>22</v>
      </c>
      <c r="P22" s="4" t="s">
        <v>241</v>
      </c>
      <c r="R22" s="4" t="s">
        <v>22</v>
      </c>
      <c r="S22" s="4" t="s">
        <v>815</v>
      </c>
    </row>
    <row r="23" spans="1:19" s="11" customFormat="1">
      <c r="A23" s="11" t="s">
        <v>707</v>
      </c>
      <c r="B23" s="12">
        <v>43334</v>
      </c>
      <c r="C23" s="11" t="s">
        <v>562</v>
      </c>
      <c r="D23" s="11" t="s">
        <v>561</v>
      </c>
      <c r="E23" s="11" t="s">
        <v>560</v>
      </c>
      <c r="F23" s="11">
        <v>6</v>
      </c>
      <c r="G23" s="11">
        <v>0</v>
      </c>
      <c r="H23" s="11">
        <v>4</v>
      </c>
      <c r="I23" s="11">
        <v>0</v>
      </c>
      <c r="J23" s="11">
        <f t="shared" si="0"/>
        <v>10</v>
      </c>
      <c r="K23" s="11">
        <f t="shared" si="1"/>
        <v>0</v>
      </c>
      <c r="L23" s="11">
        <v>2722</v>
      </c>
      <c r="M23" s="11">
        <v>0</v>
      </c>
    </row>
    <row r="24" spans="1:19" s="11" customFormat="1">
      <c r="A24" s="11" t="s">
        <v>707</v>
      </c>
      <c r="B24" s="12">
        <v>43334</v>
      </c>
      <c r="C24" s="11" t="s">
        <v>565</v>
      </c>
      <c r="D24" s="11" t="s">
        <v>564</v>
      </c>
      <c r="E24" s="11" t="s">
        <v>563</v>
      </c>
      <c r="F24" s="11">
        <v>6</v>
      </c>
      <c r="G24" s="11">
        <v>0</v>
      </c>
      <c r="H24" s="11">
        <v>3</v>
      </c>
      <c r="I24" s="11">
        <v>0</v>
      </c>
      <c r="J24" s="11">
        <f t="shared" si="0"/>
        <v>9</v>
      </c>
      <c r="K24" s="11">
        <f t="shared" si="1"/>
        <v>0</v>
      </c>
      <c r="L24" s="11">
        <v>1094</v>
      </c>
      <c r="M24" s="11">
        <v>0</v>
      </c>
    </row>
    <row r="25" spans="1:19">
      <c r="A25" s="2" t="s">
        <v>707</v>
      </c>
      <c r="B25" s="3">
        <v>43334</v>
      </c>
      <c r="C25" s="2" t="s">
        <v>568</v>
      </c>
      <c r="D25" s="2" t="s">
        <v>567</v>
      </c>
      <c r="E25" s="2" t="s">
        <v>566</v>
      </c>
      <c r="F25" s="2">
        <v>7</v>
      </c>
      <c r="G25" s="2">
        <v>1</v>
      </c>
      <c r="H25" s="2">
        <v>4</v>
      </c>
      <c r="I25" s="2">
        <v>0</v>
      </c>
      <c r="J25" s="10">
        <f t="shared" si="0"/>
        <v>11</v>
      </c>
      <c r="K25" s="10">
        <f t="shared" si="1"/>
        <v>1</v>
      </c>
      <c r="L25" s="2">
        <v>1279</v>
      </c>
      <c r="M25" s="2">
        <v>26</v>
      </c>
      <c r="N25" s="2" t="s">
        <v>22</v>
      </c>
      <c r="O25" s="2" t="s">
        <v>22</v>
      </c>
      <c r="P25" s="2" t="s">
        <v>241</v>
      </c>
      <c r="R25" s="2" t="s">
        <v>22</v>
      </c>
      <c r="S25" s="2" t="s">
        <v>815</v>
      </c>
    </row>
    <row r="26" spans="1:19" s="4" customFormat="1">
      <c r="A26" s="4" t="s">
        <v>707</v>
      </c>
      <c r="B26" s="21">
        <v>43334</v>
      </c>
      <c r="C26" s="4" t="s">
        <v>571</v>
      </c>
      <c r="D26" s="4" t="s">
        <v>570</v>
      </c>
      <c r="E26" s="4" t="s">
        <v>569</v>
      </c>
      <c r="F26" s="4">
        <v>6</v>
      </c>
      <c r="G26" s="4">
        <v>0</v>
      </c>
      <c r="H26" s="4">
        <v>4</v>
      </c>
      <c r="I26" s="4">
        <v>1</v>
      </c>
      <c r="J26" s="30">
        <f t="shared" si="0"/>
        <v>10</v>
      </c>
      <c r="K26" s="30">
        <f t="shared" si="1"/>
        <v>1</v>
      </c>
      <c r="L26" s="4">
        <v>912</v>
      </c>
      <c r="M26" s="30">
        <v>0</v>
      </c>
      <c r="N26" s="4" t="s">
        <v>22</v>
      </c>
      <c r="O26" s="4" t="s">
        <v>22</v>
      </c>
      <c r="P26" s="4" t="s">
        <v>22</v>
      </c>
      <c r="R26" s="4" t="s">
        <v>22</v>
      </c>
      <c r="S26" s="4" t="s">
        <v>22</v>
      </c>
    </row>
    <row r="27" spans="1:19">
      <c r="A27" s="2" t="s">
        <v>707</v>
      </c>
      <c r="B27" s="3">
        <v>43334</v>
      </c>
      <c r="C27" s="2" t="s">
        <v>574</v>
      </c>
      <c r="D27" s="2" t="s">
        <v>573</v>
      </c>
      <c r="E27" s="2" t="s">
        <v>572</v>
      </c>
      <c r="F27" s="2">
        <v>6</v>
      </c>
      <c r="G27" s="2">
        <v>3</v>
      </c>
      <c r="H27" s="2">
        <v>1</v>
      </c>
      <c r="I27" s="2">
        <v>0</v>
      </c>
      <c r="J27" s="10">
        <f t="shared" si="0"/>
        <v>7</v>
      </c>
      <c r="K27" s="10">
        <f t="shared" si="1"/>
        <v>3</v>
      </c>
      <c r="L27" s="2">
        <v>2285</v>
      </c>
      <c r="M27" s="2">
        <v>92</v>
      </c>
      <c r="N27" s="2" t="s">
        <v>23</v>
      </c>
      <c r="O27" s="2" t="s">
        <v>22</v>
      </c>
      <c r="P27" s="2" t="s">
        <v>22</v>
      </c>
      <c r="R27" s="2" t="s">
        <v>22</v>
      </c>
      <c r="S27" s="2" t="s">
        <v>882</v>
      </c>
    </row>
    <row r="28" spans="1:19" s="11" customFormat="1">
      <c r="A28" s="11" t="s">
        <v>707</v>
      </c>
      <c r="B28" s="12">
        <v>43334</v>
      </c>
      <c r="C28" s="11" t="s">
        <v>577</v>
      </c>
      <c r="D28" s="11" t="s">
        <v>576</v>
      </c>
      <c r="E28" s="11" t="s">
        <v>575</v>
      </c>
      <c r="F28" s="11">
        <v>11</v>
      </c>
      <c r="G28" s="11">
        <v>0</v>
      </c>
      <c r="H28" s="11">
        <v>3</v>
      </c>
      <c r="I28" s="11">
        <v>0</v>
      </c>
      <c r="J28" s="11">
        <f t="shared" si="0"/>
        <v>14</v>
      </c>
      <c r="K28" s="11">
        <f t="shared" si="1"/>
        <v>0</v>
      </c>
      <c r="L28" s="11">
        <v>1943</v>
      </c>
      <c r="M28" s="11">
        <v>0</v>
      </c>
    </row>
    <row r="29" spans="1:19">
      <c r="A29" s="2" t="s">
        <v>707</v>
      </c>
      <c r="B29" s="3">
        <v>43334</v>
      </c>
      <c r="C29" s="2" t="s">
        <v>579</v>
      </c>
      <c r="D29" s="2" t="s">
        <v>137</v>
      </c>
      <c r="E29" s="2" t="s">
        <v>578</v>
      </c>
      <c r="F29" s="2">
        <v>5</v>
      </c>
      <c r="G29" s="2">
        <v>3</v>
      </c>
      <c r="H29" s="2">
        <v>0</v>
      </c>
      <c r="I29" s="2">
        <v>0</v>
      </c>
      <c r="J29" s="10">
        <f t="shared" si="0"/>
        <v>5</v>
      </c>
      <c r="K29" s="10">
        <f t="shared" si="1"/>
        <v>3</v>
      </c>
      <c r="L29" s="2">
        <v>1175</v>
      </c>
      <c r="M29" s="2">
        <v>58</v>
      </c>
      <c r="N29" s="2" t="s">
        <v>22</v>
      </c>
      <c r="O29" s="2" t="s">
        <v>22</v>
      </c>
      <c r="P29" s="2" t="s">
        <v>22</v>
      </c>
      <c r="R29" s="2" t="s">
        <v>22</v>
      </c>
      <c r="S29" s="2" t="s">
        <v>813</v>
      </c>
    </row>
    <row r="30" spans="1:19" s="4" customFormat="1">
      <c r="A30" s="4" t="s">
        <v>707</v>
      </c>
      <c r="B30" s="21">
        <v>43334</v>
      </c>
      <c r="C30" s="4" t="s">
        <v>582</v>
      </c>
      <c r="D30" s="4" t="s">
        <v>581</v>
      </c>
      <c r="E30" s="4" t="s">
        <v>580</v>
      </c>
      <c r="F30" s="4">
        <v>6</v>
      </c>
      <c r="G30" s="4">
        <v>2</v>
      </c>
      <c r="H30" s="4">
        <v>0</v>
      </c>
      <c r="I30" s="4">
        <v>0</v>
      </c>
      <c r="J30" s="30">
        <f t="shared" si="0"/>
        <v>6</v>
      </c>
      <c r="K30" s="30">
        <f t="shared" si="1"/>
        <v>2</v>
      </c>
      <c r="L30" s="4">
        <v>941</v>
      </c>
      <c r="M30" s="30">
        <v>0</v>
      </c>
      <c r="N30" s="4" t="s">
        <v>22</v>
      </c>
      <c r="O30" s="4" t="s">
        <v>22</v>
      </c>
      <c r="P30" s="4" t="s">
        <v>241</v>
      </c>
      <c r="R30" s="4" t="s">
        <v>22</v>
      </c>
      <c r="S30" s="4" t="s">
        <v>815</v>
      </c>
    </row>
    <row r="31" spans="1:19" s="11" customFormat="1">
      <c r="A31" s="11" t="s">
        <v>707</v>
      </c>
      <c r="B31" s="12">
        <v>43334</v>
      </c>
      <c r="C31" s="11" t="s">
        <v>584</v>
      </c>
      <c r="D31" s="11" t="s">
        <v>118</v>
      </c>
      <c r="E31" s="11" t="s">
        <v>583</v>
      </c>
      <c r="F31" s="11">
        <v>7</v>
      </c>
      <c r="G31" s="11">
        <v>0</v>
      </c>
      <c r="H31" s="11">
        <v>4</v>
      </c>
      <c r="I31" s="11">
        <v>0</v>
      </c>
      <c r="J31" s="11">
        <f t="shared" si="0"/>
        <v>11</v>
      </c>
      <c r="K31" s="11">
        <f t="shared" si="1"/>
        <v>0</v>
      </c>
      <c r="L31" s="11">
        <v>1344</v>
      </c>
      <c r="M31" s="11">
        <v>0</v>
      </c>
    </row>
    <row r="32" spans="1:19">
      <c r="A32" s="2" t="s">
        <v>707</v>
      </c>
      <c r="B32" s="3">
        <v>43334</v>
      </c>
      <c r="C32" s="2" t="s">
        <v>586</v>
      </c>
      <c r="D32" s="2" t="s">
        <v>118</v>
      </c>
      <c r="E32" s="2" t="s">
        <v>585</v>
      </c>
      <c r="F32" s="2">
        <v>6</v>
      </c>
      <c r="G32" s="2">
        <v>6</v>
      </c>
      <c r="H32" s="2">
        <v>4</v>
      </c>
      <c r="I32" s="2">
        <v>4</v>
      </c>
      <c r="J32" s="10">
        <f t="shared" si="0"/>
        <v>10</v>
      </c>
      <c r="K32" s="10">
        <f t="shared" si="1"/>
        <v>10</v>
      </c>
      <c r="L32" s="2">
        <v>1097</v>
      </c>
      <c r="M32" s="2">
        <v>23</v>
      </c>
      <c r="N32" s="2" t="s">
        <v>22</v>
      </c>
      <c r="O32" s="2" t="s">
        <v>22</v>
      </c>
      <c r="P32" s="2" t="s">
        <v>22</v>
      </c>
      <c r="R32" s="2" t="s">
        <v>22</v>
      </c>
      <c r="S32" s="2" t="s">
        <v>884</v>
      </c>
    </row>
    <row r="33" spans="1:22" s="11" customFormat="1">
      <c r="A33" s="11" t="s">
        <v>707</v>
      </c>
      <c r="B33" s="12">
        <v>43334</v>
      </c>
      <c r="C33" s="11" t="s">
        <v>589</v>
      </c>
      <c r="D33" s="11" t="s">
        <v>588</v>
      </c>
      <c r="E33" s="11" t="s">
        <v>587</v>
      </c>
      <c r="F33" s="11">
        <v>8</v>
      </c>
      <c r="G33" s="11">
        <v>0</v>
      </c>
      <c r="H33" s="11">
        <v>2</v>
      </c>
      <c r="I33" s="11">
        <v>0</v>
      </c>
      <c r="J33" s="11">
        <f t="shared" si="0"/>
        <v>10</v>
      </c>
      <c r="K33" s="11">
        <f t="shared" si="1"/>
        <v>0</v>
      </c>
      <c r="L33" s="11">
        <v>929</v>
      </c>
      <c r="M33" s="11">
        <v>0</v>
      </c>
    </row>
    <row r="34" spans="1:22">
      <c r="F34" s="2">
        <f t="shared" ref="F34:M34" si="2">SUM(F3:F33)</f>
        <v>207</v>
      </c>
      <c r="G34" s="2">
        <f t="shared" si="2"/>
        <v>42</v>
      </c>
      <c r="H34" s="2">
        <f t="shared" si="2"/>
        <v>77</v>
      </c>
      <c r="I34" s="2">
        <f t="shared" si="2"/>
        <v>16</v>
      </c>
      <c r="J34" s="10">
        <f>SUM(J3:J33)</f>
        <v>284</v>
      </c>
      <c r="K34" s="10">
        <f>SUM(K3:K33)</f>
        <v>58</v>
      </c>
      <c r="L34" s="2">
        <f t="shared" si="2"/>
        <v>42663</v>
      </c>
      <c r="M34" s="2">
        <f t="shared" si="2"/>
        <v>525</v>
      </c>
      <c r="T34" s="2" t="s">
        <v>953</v>
      </c>
      <c r="U34" s="2" t="s">
        <v>950</v>
      </c>
      <c r="V34" s="2" t="s">
        <v>962</v>
      </c>
    </row>
    <row r="36" spans="1:22">
      <c r="E36" s="2" t="s">
        <v>610</v>
      </c>
      <c r="F36" s="2">
        <v>115</v>
      </c>
      <c r="G36" s="2">
        <v>42</v>
      </c>
      <c r="H36" s="2">
        <v>44</v>
      </c>
      <c r="I36" s="2">
        <v>16</v>
      </c>
      <c r="J36" s="2">
        <v>162</v>
      </c>
      <c r="K36" s="2">
        <v>60</v>
      </c>
      <c r="L36" s="2">
        <v>22749</v>
      </c>
      <c r="M36" s="2">
        <v>525</v>
      </c>
    </row>
    <row r="38" spans="1:22">
      <c r="E38" s="2" t="s">
        <v>597</v>
      </c>
      <c r="G38" s="2" t="s">
        <v>595</v>
      </c>
      <c r="I38" s="2" t="s">
        <v>599</v>
      </c>
      <c r="K38" s="2" t="s">
        <v>602</v>
      </c>
      <c r="M38" s="1" t="s">
        <v>601</v>
      </c>
    </row>
    <row r="39" spans="1:22">
      <c r="E39" s="2" t="s">
        <v>610</v>
      </c>
      <c r="G39" s="2" t="s">
        <v>598</v>
      </c>
      <c r="I39" s="2" t="s">
        <v>600</v>
      </c>
      <c r="K39" s="2" t="s">
        <v>603</v>
      </c>
      <c r="M39" s="2" t="s">
        <v>612</v>
      </c>
      <c r="R39" s="29" t="s">
        <v>810</v>
      </c>
    </row>
    <row r="40" spans="1:22">
      <c r="E40" s="11" t="s">
        <v>611</v>
      </c>
    </row>
    <row r="41" spans="1:22">
      <c r="E41" s="10"/>
    </row>
  </sheetData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zoomScale="119" zoomScaleNormal="119" zoomScalePageLayoutView="119" workbookViewId="0">
      <selection activeCell="O1" sqref="O1"/>
    </sheetView>
  </sheetViews>
  <sheetFormatPr baseColWidth="10" defaultRowHeight="14" x14ac:dyDescent="0"/>
  <cols>
    <col min="1" max="1" width="26.33203125" bestFit="1" customWidth="1"/>
    <col min="2" max="2" width="6.33203125" bestFit="1" customWidth="1"/>
    <col min="3" max="3" width="6.6640625" bestFit="1" customWidth="1"/>
    <col min="4" max="4" width="13.1640625" bestFit="1" customWidth="1"/>
    <col min="5" max="5" width="15" style="36" bestFit="1" customWidth="1"/>
    <col min="6" max="6" width="17.6640625" bestFit="1" customWidth="1"/>
    <col min="7" max="7" width="18.33203125" bestFit="1" customWidth="1"/>
    <col min="8" max="8" width="20.1640625" style="36" bestFit="1" customWidth="1"/>
    <col min="9" max="9" width="11" bestFit="1" customWidth="1"/>
    <col min="10" max="10" width="11.6640625" bestFit="1" customWidth="1"/>
    <col min="11" max="11" width="13.33203125" style="36" bestFit="1" customWidth="1"/>
    <col min="12" max="12" width="11.1640625" bestFit="1" customWidth="1"/>
    <col min="13" max="13" width="17.6640625" bestFit="1" customWidth="1"/>
    <col min="14" max="14" width="14" bestFit="1" customWidth="1"/>
    <col min="15" max="15" width="12.6640625" bestFit="1" customWidth="1"/>
    <col min="16" max="16" width="12.33203125" bestFit="1" customWidth="1"/>
    <col min="17" max="17" width="13.6640625" bestFit="1" customWidth="1"/>
    <col min="18" max="18" width="11.1640625" bestFit="1" customWidth="1"/>
    <col min="19" max="19" width="7.5" bestFit="1" customWidth="1"/>
    <col min="20" max="20" width="9.6640625" bestFit="1" customWidth="1"/>
    <col min="21" max="21" width="19" bestFit="1" customWidth="1"/>
    <col min="23" max="23" width="11" bestFit="1" customWidth="1"/>
    <col min="24" max="24" width="13.33203125" bestFit="1" customWidth="1"/>
    <col min="25" max="25" width="12.6640625" bestFit="1" customWidth="1"/>
  </cols>
  <sheetData>
    <row r="1" spans="1:21" s="5" customFormat="1">
      <c r="A1" s="5" t="s">
        <v>911</v>
      </c>
      <c r="B1" s="5" t="s">
        <v>912</v>
      </c>
      <c r="C1" s="5" t="s">
        <v>3</v>
      </c>
      <c r="D1" s="5" t="s">
        <v>913</v>
      </c>
      <c r="E1" s="40" t="s">
        <v>914</v>
      </c>
      <c r="F1" s="5" t="s">
        <v>915</v>
      </c>
      <c r="G1" s="5" t="s">
        <v>916</v>
      </c>
      <c r="H1" s="40" t="s">
        <v>917</v>
      </c>
      <c r="I1" s="5" t="s">
        <v>177</v>
      </c>
      <c r="J1" s="5" t="s">
        <v>918</v>
      </c>
      <c r="K1" s="40" t="s">
        <v>919</v>
      </c>
      <c r="L1" s="5" t="s">
        <v>920</v>
      </c>
      <c r="M1" s="5" t="s">
        <v>1020</v>
      </c>
      <c r="N1" s="5" t="s">
        <v>921</v>
      </c>
      <c r="O1" s="5" t="s">
        <v>936</v>
      </c>
      <c r="P1" s="5" t="s">
        <v>937</v>
      </c>
      <c r="Q1" s="5" t="s">
        <v>938</v>
      </c>
      <c r="R1" s="5" t="s">
        <v>939</v>
      </c>
      <c r="S1" s="5" t="s">
        <v>940</v>
      </c>
      <c r="T1" s="5" t="s">
        <v>941</v>
      </c>
      <c r="U1" s="5" t="s">
        <v>943</v>
      </c>
    </row>
    <row r="2" spans="1:21">
      <c r="A2" t="s">
        <v>922</v>
      </c>
      <c r="B2">
        <v>30</v>
      </c>
      <c r="C2">
        <v>225</v>
      </c>
      <c r="D2">
        <v>179</v>
      </c>
      <c r="E2" s="36">
        <f t="shared" ref="E2:E14" si="0">(D2/C2)*100</f>
        <v>79.555555555555557</v>
      </c>
      <c r="F2">
        <v>124</v>
      </c>
      <c r="G2">
        <v>96</v>
      </c>
      <c r="H2" s="36">
        <f>(G2/F2)*100</f>
        <v>77.41935483870968</v>
      </c>
      <c r="I2">
        <v>347</v>
      </c>
      <c r="J2">
        <v>273</v>
      </c>
      <c r="K2" s="36">
        <f t="shared" ref="K2:K17" si="1">(J2/I2)*100</f>
        <v>78.674351585014406</v>
      </c>
      <c r="L2">
        <v>39749</v>
      </c>
      <c r="M2">
        <v>1687</v>
      </c>
      <c r="N2" s="33">
        <f t="shared" ref="N2:N14" si="2">(M2/L2)*100</f>
        <v>4.244131927847242</v>
      </c>
      <c r="O2">
        <v>29</v>
      </c>
      <c r="P2">
        <v>4</v>
      </c>
      <c r="Q2">
        <v>2</v>
      </c>
      <c r="R2">
        <v>2</v>
      </c>
      <c r="S2">
        <v>0</v>
      </c>
      <c r="T2">
        <v>1</v>
      </c>
      <c r="U2" s="36">
        <f>(T2/O2)*100</f>
        <v>3.4482758620689653</v>
      </c>
    </row>
    <row r="3" spans="1:21">
      <c r="A3" t="s">
        <v>923</v>
      </c>
      <c r="B3">
        <v>28</v>
      </c>
      <c r="C3">
        <v>196</v>
      </c>
      <c r="D3">
        <v>158</v>
      </c>
      <c r="E3" s="36">
        <f t="shared" si="0"/>
        <v>80.612244897959187</v>
      </c>
      <c r="F3">
        <v>211</v>
      </c>
      <c r="G3">
        <v>147</v>
      </c>
      <c r="H3" s="36">
        <f>(G3/F3)*100</f>
        <v>69.66824644549763</v>
      </c>
      <c r="I3">
        <v>407</v>
      </c>
      <c r="J3">
        <v>305</v>
      </c>
      <c r="K3" s="36">
        <f t="shared" si="1"/>
        <v>74.938574938574945</v>
      </c>
      <c r="L3">
        <v>36063</v>
      </c>
      <c r="M3">
        <v>2514</v>
      </c>
      <c r="N3" s="33">
        <f t="shared" si="2"/>
        <v>6.9711338490974137</v>
      </c>
      <c r="O3">
        <v>28</v>
      </c>
      <c r="P3">
        <v>9</v>
      </c>
      <c r="Q3">
        <v>6</v>
      </c>
      <c r="R3">
        <v>1</v>
      </c>
      <c r="S3">
        <v>0</v>
      </c>
      <c r="T3">
        <v>4</v>
      </c>
      <c r="U3" s="36">
        <f>(T3/O3)*100</f>
        <v>14.285714285714285</v>
      </c>
    </row>
    <row r="4" spans="1:21">
      <c r="A4" t="s">
        <v>924</v>
      </c>
      <c r="B4">
        <v>32</v>
      </c>
      <c r="C4">
        <v>211</v>
      </c>
      <c r="D4">
        <v>151</v>
      </c>
      <c r="E4" s="36">
        <f t="shared" si="0"/>
        <v>71.563981042654021</v>
      </c>
      <c r="F4">
        <v>181</v>
      </c>
      <c r="G4">
        <v>118</v>
      </c>
      <c r="H4" s="36">
        <f>(G4/F4)*100</f>
        <v>65.193370165745861</v>
      </c>
      <c r="I4">
        <v>392</v>
      </c>
      <c r="J4">
        <v>269</v>
      </c>
      <c r="K4" s="36">
        <f t="shared" si="1"/>
        <v>68.622448979591837</v>
      </c>
      <c r="L4">
        <v>79932</v>
      </c>
      <c r="M4">
        <v>3844</v>
      </c>
      <c r="N4" s="33">
        <f t="shared" si="2"/>
        <v>4.809087724565881</v>
      </c>
      <c r="O4">
        <v>32</v>
      </c>
      <c r="P4">
        <v>5</v>
      </c>
      <c r="Q4">
        <v>3</v>
      </c>
      <c r="R4">
        <v>2</v>
      </c>
      <c r="S4">
        <v>0</v>
      </c>
      <c r="T4">
        <v>3</v>
      </c>
      <c r="U4" s="36">
        <f>(T4/O4)*100</f>
        <v>9.375</v>
      </c>
    </row>
    <row r="5" spans="1:21">
      <c r="A5" s="34" t="s">
        <v>925</v>
      </c>
      <c r="B5" s="34">
        <f>SUM(B2:B4)</f>
        <v>90</v>
      </c>
      <c r="C5" s="34">
        <f>SUM(C2:C4)</f>
        <v>632</v>
      </c>
      <c r="D5" s="34">
        <f>SUM(D2:D4)</f>
        <v>488</v>
      </c>
      <c r="E5" s="37">
        <f>(D5/C5)*100</f>
        <v>77.215189873417728</v>
      </c>
      <c r="F5" s="34">
        <f>SUM(F2:F4)</f>
        <v>516</v>
      </c>
      <c r="G5" s="34">
        <f>SUM(G2:G4)</f>
        <v>361</v>
      </c>
      <c r="H5" s="37">
        <f>(G5/F5)*100</f>
        <v>69.961240310077528</v>
      </c>
      <c r="I5" s="34">
        <f>SUM(I2:I4)</f>
        <v>1146</v>
      </c>
      <c r="J5" s="34">
        <f>SUM(J2:J4)</f>
        <v>847</v>
      </c>
      <c r="K5" s="37">
        <f t="shared" si="1"/>
        <v>73.909249563699831</v>
      </c>
      <c r="L5" s="34">
        <f>SUM(L2:L4)</f>
        <v>155744</v>
      </c>
      <c r="M5" s="34">
        <f>SUM(M2:M4)</f>
        <v>8045</v>
      </c>
      <c r="N5" s="35">
        <f t="shared" si="2"/>
        <v>5.165528046024245</v>
      </c>
      <c r="O5" s="34">
        <f t="shared" ref="O5:T5" si="3">SUM(O2:O4)</f>
        <v>89</v>
      </c>
      <c r="P5" s="34">
        <f t="shared" si="3"/>
        <v>18</v>
      </c>
      <c r="Q5" s="34">
        <f t="shared" si="3"/>
        <v>11</v>
      </c>
      <c r="R5" s="34">
        <f t="shared" si="3"/>
        <v>5</v>
      </c>
      <c r="S5" s="34">
        <f t="shared" si="3"/>
        <v>0</v>
      </c>
      <c r="T5" s="34">
        <f t="shared" si="3"/>
        <v>8</v>
      </c>
      <c r="U5" s="37">
        <f>(T5/O5)*100</f>
        <v>8.9887640449438209</v>
      </c>
    </row>
    <row r="6" spans="1:21">
      <c r="A6" t="s">
        <v>926</v>
      </c>
      <c r="B6">
        <v>30</v>
      </c>
      <c r="C6">
        <v>238</v>
      </c>
      <c r="D6">
        <v>182</v>
      </c>
      <c r="E6" s="36">
        <f t="shared" si="0"/>
        <v>76.470588235294116</v>
      </c>
      <c r="F6">
        <v>125</v>
      </c>
      <c r="G6">
        <v>80</v>
      </c>
      <c r="H6" s="36">
        <f>(G6/F6)*100</f>
        <v>64</v>
      </c>
      <c r="I6">
        <v>363</v>
      </c>
      <c r="J6">
        <v>262</v>
      </c>
      <c r="K6" s="36">
        <f t="shared" si="1"/>
        <v>72.176308539944898</v>
      </c>
      <c r="L6">
        <v>74939</v>
      </c>
      <c r="M6" s="2">
        <v>7585</v>
      </c>
      <c r="N6" s="33">
        <f t="shared" si="2"/>
        <v>10.121565539972512</v>
      </c>
      <c r="O6">
        <v>29</v>
      </c>
      <c r="P6">
        <v>19</v>
      </c>
      <c r="Q6">
        <v>8</v>
      </c>
      <c r="R6">
        <v>4</v>
      </c>
      <c r="S6">
        <v>6</v>
      </c>
      <c r="T6">
        <v>11</v>
      </c>
      <c r="U6" s="36">
        <f>(T6/O6)*100</f>
        <v>37.931034482758619</v>
      </c>
    </row>
    <row r="7" spans="1:21">
      <c r="A7" t="s">
        <v>927</v>
      </c>
      <c r="B7">
        <v>30</v>
      </c>
      <c r="C7">
        <v>227</v>
      </c>
      <c r="D7">
        <v>84</v>
      </c>
      <c r="E7" s="36">
        <f t="shared" si="0"/>
        <v>37.004405286343612</v>
      </c>
      <c r="I7">
        <v>227</v>
      </c>
      <c r="J7">
        <v>84</v>
      </c>
      <c r="K7" s="36">
        <f t="shared" si="1"/>
        <v>37.004405286343612</v>
      </c>
      <c r="L7" s="2">
        <v>73250</v>
      </c>
      <c r="M7" s="2">
        <v>3525</v>
      </c>
      <c r="N7" s="33">
        <f t="shared" si="2"/>
        <v>4.8122866894197953</v>
      </c>
    </row>
    <row r="8" spans="1:21">
      <c r="A8" t="s">
        <v>928</v>
      </c>
      <c r="B8">
        <v>18</v>
      </c>
      <c r="C8">
        <v>123</v>
      </c>
      <c r="D8">
        <v>68</v>
      </c>
      <c r="E8" s="36">
        <f t="shared" si="0"/>
        <v>55.284552845528459</v>
      </c>
      <c r="I8">
        <v>123</v>
      </c>
      <c r="J8">
        <v>68</v>
      </c>
      <c r="K8" s="36">
        <f t="shared" si="1"/>
        <v>55.284552845528459</v>
      </c>
      <c r="L8" s="2">
        <v>44972</v>
      </c>
      <c r="M8" s="2">
        <v>3525</v>
      </c>
      <c r="N8" s="33">
        <f t="shared" si="2"/>
        <v>7.8382104420528327</v>
      </c>
      <c r="O8">
        <v>14</v>
      </c>
      <c r="P8">
        <v>4</v>
      </c>
      <c r="Q8">
        <v>2</v>
      </c>
      <c r="R8">
        <v>2</v>
      </c>
      <c r="S8">
        <v>2</v>
      </c>
      <c r="T8">
        <v>1</v>
      </c>
      <c r="U8" s="36">
        <f>(T8/O8)*100</f>
        <v>7.1428571428571423</v>
      </c>
    </row>
    <row r="9" spans="1:21">
      <c r="A9" t="s">
        <v>929</v>
      </c>
      <c r="B9">
        <v>29</v>
      </c>
      <c r="C9">
        <v>206</v>
      </c>
      <c r="D9">
        <v>52</v>
      </c>
      <c r="E9" s="36">
        <f t="shared" si="0"/>
        <v>25.242718446601941</v>
      </c>
      <c r="F9">
        <v>207</v>
      </c>
      <c r="G9">
        <v>38</v>
      </c>
      <c r="H9" s="36">
        <f>(G9/F9)*100</f>
        <v>18.357487922705314</v>
      </c>
      <c r="I9">
        <f>C9+F9</f>
        <v>413</v>
      </c>
      <c r="J9">
        <f>D9+G9</f>
        <v>90</v>
      </c>
      <c r="K9" s="36">
        <f t="shared" si="1"/>
        <v>21.791767554479417</v>
      </c>
      <c r="L9" s="2">
        <v>78872</v>
      </c>
      <c r="M9" s="2">
        <v>2924</v>
      </c>
      <c r="N9" s="33">
        <f t="shared" si="2"/>
        <v>3.7072725428542443</v>
      </c>
    </row>
    <row r="10" spans="1:21">
      <c r="A10" t="s">
        <v>930</v>
      </c>
      <c r="B10">
        <v>18</v>
      </c>
      <c r="C10">
        <v>132</v>
      </c>
      <c r="D10">
        <v>52</v>
      </c>
      <c r="E10" s="36">
        <f t="shared" si="0"/>
        <v>39.393939393939391</v>
      </c>
      <c r="F10">
        <v>132</v>
      </c>
      <c r="G10">
        <v>38</v>
      </c>
      <c r="H10" s="36">
        <f>(G10/F10)*100</f>
        <v>28.787878787878789</v>
      </c>
      <c r="I10">
        <f>C10+F10</f>
        <v>264</v>
      </c>
      <c r="J10">
        <f>D10+G10</f>
        <v>90</v>
      </c>
      <c r="K10" s="36">
        <f t="shared" si="1"/>
        <v>34.090909090909086</v>
      </c>
      <c r="L10" s="2">
        <v>52891</v>
      </c>
      <c r="M10" s="2">
        <v>2924</v>
      </c>
      <c r="N10" s="33">
        <f t="shared" si="2"/>
        <v>5.5283507591083545</v>
      </c>
      <c r="O10">
        <v>17</v>
      </c>
      <c r="P10">
        <v>1</v>
      </c>
      <c r="Q10">
        <v>4</v>
      </c>
      <c r="R10">
        <v>1</v>
      </c>
      <c r="S10">
        <v>1</v>
      </c>
      <c r="T10">
        <v>2</v>
      </c>
      <c r="U10" s="36">
        <f>(T10/O10)*100</f>
        <v>11.76470588235294</v>
      </c>
    </row>
    <row r="11" spans="1:21">
      <c r="A11" t="s">
        <v>931</v>
      </c>
      <c r="B11">
        <v>30</v>
      </c>
      <c r="C11">
        <v>197</v>
      </c>
      <c r="D11">
        <v>51</v>
      </c>
      <c r="E11" s="36">
        <f t="shared" si="0"/>
        <v>25.888324873096447</v>
      </c>
      <c r="F11">
        <v>150</v>
      </c>
      <c r="G11">
        <v>46</v>
      </c>
      <c r="H11" s="36">
        <f t="shared" ref="H11:H14" si="4">(G11/F11)*100</f>
        <v>30.666666666666664</v>
      </c>
      <c r="I11">
        <f t="shared" ref="I11:J14" si="5">C11+F11</f>
        <v>347</v>
      </c>
      <c r="J11">
        <f t="shared" si="5"/>
        <v>97</v>
      </c>
      <c r="K11" s="36">
        <f t="shared" si="1"/>
        <v>27.953890489913547</v>
      </c>
      <c r="L11" s="2">
        <v>50445</v>
      </c>
      <c r="M11" s="2">
        <v>3014</v>
      </c>
      <c r="N11" s="33">
        <f t="shared" si="2"/>
        <v>5.9748240658142535</v>
      </c>
    </row>
    <row r="12" spans="1:21">
      <c r="A12" t="s">
        <v>932</v>
      </c>
      <c r="B12">
        <v>14</v>
      </c>
      <c r="C12">
        <v>82</v>
      </c>
      <c r="D12">
        <v>51</v>
      </c>
      <c r="E12" s="36">
        <f t="shared" si="0"/>
        <v>62.195121951219512</v>
      </c>
      <c r="F12">
        <v>73</v>
      </c>
      <c r="G12">
        <v>46</v>
      </c>
      <c r="H12" s="36">
        <f t="shared" si="4"/>
        <v>63.013698630136986</v>
      </c>
      <c r="I12">
        <f t="shared" si="5"/>
        <v>155</v>
      </c>
      <c r="J12">
        <f t="shared" si="5"/>
        <v>97</v>
      </c>
      <c r="K12" s="36">
        <f t="shared" si="1"/>
        <v>62.580645161290327</v>
      </c>
      <c r="L12" s="2">
        <v>28730</v>
      </c>
      <c r="M12" s="2">
        <v>2943</v>
      </c>
      <c r="N12" s="33">
        <f t="shared" si="2"/>
        <v>10.243647754959973</v>
      </c>
      <c r="O12">
        <v>14</v>
      </c>
      <c r="P12">
        <v>7</v>
      </c>
      <c r="Q12">
        <v>7</v>
      </c>
      <c r="R12">
        <v>6</v>
      </c>
      <c r="S12">
        <v>2</v>
      </c>
      <c r="T12">
        <v>7</v>
      </c>
      <c r="U12" s="36">
        <f>(T12/O12)*100</f>
        <v>50</v>
      </c>
    </row>
    <row r="13" spans="1:21">
      <c r="A13" t="s">
        <v>933</v>
      </c>
      <c r="B13">
        <v>31</v>
      </c>
      <c r="C13">
        <v>207</v>
      </c>
      <c r="D13">
        <v>42</v>
      </c>
      <c r="E13" s="36">
        <f t="shared" si="0"/>
        <v>20.289855072463769</v>
      </c>
      <c r="F13">
        <v>77</v>
      </c>
      <c r="G13">
        <v>17</v>
      </c>
      <c r="H13" s="36">
        <f t="shared" si="4"/>
        <v>22.077922077922079</v>
      </c>
      <c r="I13">
        <f t="shared" si="5"/>
        <v>284</v>
      </c>
      <c r="J13">
        <f t="shared" si="5"/>
        <v>59</v>
      </c>
      <c r="K13" s="36">
        <f t="shared" si="1"/>
        <v>20.774647887323944</v>
      </c>
      <c r="L13" s="2">
        <v>42663</v>
      </c>
      <c r="M13" s="2">
        <v>525</v>
      </c>
      <c r="N13" s="33">
        <f t="shared" si="2"/>
        <v>1.2305745024963084</v>
      </c>
    </row>
    <row r="14" spans="1:21">
      <c r="A14" t="s">
        <v>934</v>
      </c>
      <c r="B14">
        <v>18</v>
      </c>
      <c r="C14">
        <v>119</v>
      </c>
      <c r="D14">
        <v>42</v>
      </c>
      <c r="E14" s="36">
        <f t="shared" si="0"/>
        <v>35.294117647058826</v>
      </c>
      <c r="F14">
        <v>45</v>
      </c>
      <c r="G14">
        <v>17</v>
      </c>
      <c r="H14" s="36">
        <f t="shared" si="4"/>
        <v>37.777777777777779</v>
      </c>
      <c r="I14">
        <f t="shared" si="5"/>
        <v>164</v>
      </c>
      <c r="J14">
        <f t="shared" si="5"/>
        <v>59</v>
      </c>
      <c r="K14" s="36">
        <f t="shared" si="1"/>
        <v>35.975609756097562</v>
      </c>
      <c r="L14" s="2">
        <v>22749</v>
      </c>
      <c r="M14" s="2">
        <v>525</v>
      </c>
      <c r="N14" s="33">
        <f t="shared" si="2"/>
        <v>2.3077937491757883</v>
      </c>
      <c r="O14">
        <v>17</v>
      </c>
      <c r="P14">
        <v>1</v>
      </c>
      <c r="Q14">
        <v>1</v>
      </c>
      <c r="R14">
        <v>0</v>
      </c>
      <c r="S14">
        <v>1</v>
      </c>
      <c r="T14">
        <v>1</v>
      </c>
      <c r="U14" s="36">
        <f>(T14/O14)*100</f>
        <v>5.8823529411764701</v>
      </c>
    </row>
    <row r="15" spans="1:21" s="38" customFormat="1">
      <c r="B15" s="38">
        <f>SUM(B2:B14)</f>
        <v>398</v>
      </c>
      <c r="C15" s="38">
        <f>SUM(C2:C14)</f>
        <v>2795</v>
      </c>
      <c r="D15" s="38">
        <f>SUM(D2:D14)</f>
        <v>1600</v>
      </c>
      <c r="E15" s="39"/>
      <c r="F15" s="38">
        <f>SUM(F2:F14)</f>
        <v>1841</v>
      </c>
      <c r="G15" s="38">
        <f>SUM(G2:G14)</f>
        <v>1004</v>
      </c>
      <c r="H15" s="39"/>
      <c r="I15" s="38">
        <f>SUM(I2:I14)</f>
        <v>4632</v>
      </c>
      <c r="J15" s="38">
        <f>SUM(J2:J14)</f>
        <v>2600</v>
      </c>
      <c r="K15" s="39"/>
      <c r="L15" s="38">
        <f>SUM(L2:L14)</f>
        <v>780999</v>
      </c>
      <c r="M15" s="38">
        <f>SUM(M2:M14)</f>
        <v>43580</v>
      </c>
      <c r="O15" s="38">
        <f>SUM(O2:O14)</f>
        <v>269</v>
      </c>
      <c r="P15" s="38">
        <f>SUM(P2:P14)-P5</f>
        <v>50</v>
      </c>
      <c r="Q15" s="38">
        <f>SUM(Q2:Q14)-Q5</f>
        <v>33</v>
      </c>
      <c r="R15" s="38">
        <f>SUM(R2:R14)-R5</f>
        <v>18</v>
      </c>
      <c r="S15" s="38">
        <f>SUM(S2:S14)-S5</f>
        <v>12</v>
      </c>
      <c r="T15" s="38">
        <f>SUM(T2:T14)-T5</f>
        <v>30</v>
      </c>
      <c r="U15" s="39">
        <f>(T15/O15)*100</f>
        <v>11.152416356877323</v>
      </c>
    </row>
    <row r="17" spans="1:25" s="42" customFormat="1">
      <c r="A17" s="16" t="s">
        <v>944</v>
      </c>
      <c r="B17" s="16">
        <f>B15-B14-B12-B10-B8-B5</f>
        <v>240</v>
      </c>
      <c r="C17" s="16">
        <f>C15-C14-C12-C10-C8-C5</f>
        <v>1707</v>
      </c>
      <c r="D17" s="16">
        <f>D15-D14-D12-D10-D8-D5</f>
        <v>899</v>
      </c>
      <c r="E17" s="43">
        <f t="shared" ref="E17" si="6">(D17/C17)*100</f>
        <v>52.665495020503805</v>
      </c>
      <c r="F17" s="16">
        <f>F15-F14-F12-F10-F8-F5</f>
        <v>1075</v>
      </c>
      <c r="G17" s="16">
        <f>G15-G14-G12-G10-G8-G5</f>
        <v>542</v>
      </c>
      <c r="H17" s="43">
        <f t="shared" ref="H17" si="7">(G17/F17)*100</f>
        <v>50.418604651162788</v>
      </c>
      <c r="I17" s="16">
        <f>I15-I5-I8-I10-I12-I14</f>
        <v>2780</v>
      </c>
      <c r="J17" s="16">
        <f>J15-J5-J8-J10-J12-J14</f>
        <v>1439</v>
      </c>
      <c r="K17" s="43">
        <f t="shared" si="1"/>
        <v>51.762589928057558</v>
      </c>
      <c r="L17" s="16">
        <f>L5+L6+L8+L10+L12+L14</f>
        <v>380025</v>
      </c>
      <c r="M17" s="16">
        <f>M5+M6+M8+M10+M12+M14</f>
        <v>25547</v>
      </c>
      <c r="N17" s="44">
        <f t="shared" ref="N17" si="8">(M17/L17)*100</f>
        <v>6.7224524702322226</v>
      </c>
      <c r="O17" s="16">
        <f>O15-O5-O7-O9-O11-O13</f>
        <v>180</v>
      </c>
      <c r="P17" s="16">
        <v>50</v>
      </c>
      <c r="Q17" s="16">
        <v>33</v>
      </c>
      <c r="R17" s="16">
        <v>18</v>
      </c>
      <c r="S17" s="16">
        <v>12</v>
      </c>
      <c r="T17" s="16">
        <v>30</v>
      </c>
      <c r="U17" s="43">
        <f>(T17/O17)*100</f>
        <v>16.666666666666664</v>
      </c>
    </row>
    <row r="19" spans="1:25">
      <c r="A19" s="34" t="s">
        <v>935</v>
      </c>
      <c r="B19" s="34">
        <f>B9+B13</f>
        <v>60</v>
      </c>
      <c r="C19" s="34">
        <f>C9+C13</f>
        <v>413</v>
      </c>
      <c r="D19" s="34">
        <f>D9+D13</f>
        <v>94</v>
      </c>
      <c r="E19" s="37">
        <f t="shared" ref="E19" si="9">(D19/C19)*100</f>
        <v>22.760290556900724</v>
      </c>
      <c r="F19" s="34">
        <f>F9+F13</f>
        <v>284</v>
      </c>
      <c r="G19" s="34">
        <f>G9+G13</f>
        <v>55</v>
      </c>
      <c r="H19" s="37">
        <f t="shared" ref="H19" si="10">(G19/F19)*100</f>
        <v>19.366197183098592</v>
      </c>
      <c r="I19" s="34">
        <f>I9+I13</f>
        <v>697</v>
      </c>
      <c r="J19" s="34">
        <f>J9+J13</f>
        <v>149</v>
      </c>
      <c r="K19" s="37">
        <f t="shared" ref="K19" si="11">(J19/I19)*100</f>
        <v>21.377331420373029</v>
      </c>
      <c r="L19" s="34">
        <f>L10+L14</f>
        <v>75640</v>
      </c>
      <c r="M19" s="34">
        <f>M9+M13</f>
        <v>3449</v>
      </c>
      <c r="N19" s="35">
        <f t="shared" ref="N19" si="12">(M19/L19)*100</f>
        <v>4.5597567424643053</v>
      </c>
      <c r="O19" s="34">
        <f t="shared" ref="O19:T19" si="13">O10+O14</f>
        <v>34</v>
      </c>
      <c r="P19" s="34">
        <f t="shared" si="13"/>
        <v>2</v>
      </c>
      <c r="Q19" s="34">
        <f t="shared" si="13"/>
        <v>5</v>
      </c>
      <c r="R19" s="34">
        <f t="shared" si="13"/>
        <v>1</v>
      </c>
      <c r="S19" s="34">
        <f t="shared" si="13"/>
        <v>2</v>
      </c>
      <c r="T19" s="34">
        <f t="shared" si="13"/>
        <v>3</v>
      </c>
      <c r="U19" s="37">
        <f>100*(T19/O19)</f>
        <v>8.8235294117647065</v>
      </c>
      <c r="W19" t="s">
        <v>954</v>
      </c>
      <c r="X19" t="s">
        <v>955</v>
      </c>
      <c r="Y19" t="s">
        <v>963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Developmental Biology</vt:lpstr>
      <vt:lpstr>Development</vt:lpstr>
      <vt:lpstr>Developmental Cell</vt:lpstr>
      <vt:lpstr>JCB</vt:lpstr>
      <vt:lpstr>JN</vt:lpstr>
      <vt:lpstr>Nature Immunology</vt:lpstr>
      <vt:lpstr>Biophysical J</vt:lpstr>
      <vt:lpstr>JI</vt:lpstr>
      <vt:lpstr>Summary</vt:lpstr>
      <vt:lpstr>Abbreviations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</dc:creator>
  <cp:lastModifiedBy>Guillermo Marqués</cp:lastModifiedBy>
  <dcterms:created xsi:type="dcterms:W3CDTF">2018-10-01T02:39:08Z</dcterms:created>
  <dcterms:modified xsi:type="dcterms:W3CDTF">2020-07-14T21:30:52Z</dcterms:modified>
</cp:coreProperties>
</file>