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fig1/"/>
    </mc:Choice>
  </mc:AlternateContent>
  <bookViews>
    <workbookView xWindow="0" yWindow="0" windowWidth="25600" windowHeight="14780" activeTab="4"/>
  </bookViews>
  <sheets>
    <sheet name="Sox5" sheetId="1" r:id="rId1"/>
    <sheet name="Tbr1 Ctip2" sheetId="2" r:id="rId2"/>
    <sheet name="rorb" sheetId="3" r:id="rId3"/>
    <sheet name="Cux1" sheetId="4" r:id="rId4"/>
    <sheet name="DAPI" sheetId="5" r:id="rId5"/>
  </sheets>
  <externalReferences>
    <externalReference r:id="rId6"/>
    <externalReference r:id="rId7"/>
    <externalReference r:id="rId8"/>
  </externalReferenc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4" i="2" l="1"/>
  <c r="H65" i="2"/>
  <c r="I65" i="2"/>
  <c r="AN41" i="2"/>
  <c r="AN42" i="2"/>
  <c r="AN43" i="2"/>
  <c r="AN44" i="2"/>
  <c r="AN45" i="2"/>
  <c r="AN46" i="2"/>
  <c r="AN47" i="2"/>
  <c r="AN48" i="2"/>
  <c r="AI22" i="2"/>
  <c r="AI23" i="2"/>
  <c r="AI24" i="2"/>
  <c r="H38" i="1"/>
  <c r="M38" i="1"/>
  <c r="I38" i="1"/>
  <c r="N38" i="1"/>
  <c r="AC43" i="1"/>
  <c r="AB38" i="1"/>
  <c r="R38" i="1"/>
  <c r="S38" i="1"/>
  <c r="W38" i="1"/>
  <c r="X38" i="1"/>
  <c r="M31" i="5"/>
  <c r="AC44" i="1"/>
  <c r="AB44" i="1"/>
  <c r="AB41" i="1"/>
  <c r="AC38" i="1"/>
  <c r="G48" i="5"/>
  <c r="G42" i="5"/>
  <c r="S31" i="5"/>
  <c r="AB39" i="1"/>
  <c r="AB40" i="1"/>
  <c r="AB42" i="1"/>
  <c r="AB43" i="1"/>
  <c r="AC39" i="1"/>
  <c r="AC40" i="1"/>
  <c r="AC41" i="1"/>
  <c r="AC42" i="1"/>
  <c r="AD44" i="1"/>
  <c r="AD43" i="1"/>
  <c r="AD42" i="1"/>
  <c r="AD41" i="1"/>
  <c r="AD40" i="1"/>
  <c r="AD39" i="1"/>
  <c r="AD38" i="1"/>
  <c r="AB32" i="1"/>
  <c r="AC32" i="1"/>
  <c r="AD32" i="1"/>
  <c r="W32" i="1"/>
  <c r="X32" i="1"/>
  <c r="Y32" i="1"/>
  <c r="R32" i="1"/>
  <c r="S32" i="1"/>
  <c r="T32" i="1"/>
  <c r="AD31" i="1"/>
  <c r="Y31" i="1"/>
  <c r="T31" i="1"/>
  <c r="AD30" i="1"/>
  <c r="Y30" i="1"/>
  <c r="T30" i="1"/>
  <c r="AD29" i="1"/>
  <c r="Y29" i="1"/>
  <c r="T29" i="1"/>
  <c r="AD28" i="1"/>
  <c r="Y28" i="1"/>
  <c r="T28" i="1"/>
  <c r="AD27" i="1"/>
  <c r="Y27" i="1"/>
  <c r="T27" i="1"/>
  <c r="AD26" i="1"/>
  <c r="Y26" i="1"/>
  <c r="T26" i="1"/>
  <c r="X41" i="2"/>
  <c r="AE41" i="2"/>
  <c r="AL41" i="2"/>
  <c r="X51" i="2"/>
  <c r="C41" i="2"/>
  <c r="J41" i="2"/>
  <c r="Q41" i="2"/>
  <c r="C51" i="2"/>
  <c r="C40" i="2"/>
  <c r="AE40" i="2"/>
  <c r="X40" i="2"/>
  <c r="Q40" i="2"/>
  <c r="J40" i="2"/>
  <c r="E40" i="2"/>
  <c r="F40" i="2"/>
  <c r="X44" i="1"/>
  <c r="G43" i="5"/>
  <c r="G44" i="5"/>
  <c r="G45" i="5"/>
  <c r="G46" i="5"/>
  <c r="G47" i="5"/>
  <c r="F43" i="5"/>
  <c r="F44" i="5"/>
  <c r="F45" i="5"/>
  <c r="F46" i="5"/>
  <c r="F47" i="5"/>
  <c r="F48" i="5"/>
  <c r="E43" i="5"/>
  <c r="E44" i="5"/>
  <c r="E45" i="5"/>
  <c r="E46" i="5"/>
  <c r="E47" i="5"/>
  <c r="E48" i="5"/>
  <c r="D43" i="5"/>
  <c r="D44" i="5"/>
  <c r="D45" i="5"/>
  <c r="D46" i="5"/>
  <c r="D47" i="5"/>
  <c r="D48" i="5"/>
  <c r="C43" i="5"/>
  <c r="C44" i="5"/>
  <c r="C45" i="5"/>
  <c r="C46" i="5"/>
  <c r="C47" i="5"/>
  <c r="C48" i="5"/>
  <c r="B43" i="5"/>
  <c r="B44" i="5"/>
  <c r="B45" i="5"/>
  <c r="B46" i="5"/>
  <c r="B47" i="5"/>
  <c r="B48" i="5"/>
  <c r="F42" i="5"/>
  <c r="E42" i="5"/>
  <c r="D42" i="5"/>
  <c r="C42" i="5"/>
  <c r="B42" i="5"/>
  <c r="C53" i="5"/>
  <c r="C54" i="5"/>
  <c r="C55" i="5"/>
  <c r="C56" i="5"/>
  <c r="C57" i="5"/>
  <c r="C58" i="5"/>
  <c r="B58" i="5"/>
  <c r="B53" i="5"/>
  <c r="B54" i="5"/>
  <c r="B55" i="5"/>
  <c r="B56" i="5"/>
  <c r="B57" i="5"/>
  <c r="C52" i="5"/>
  <c r="B52" i="5"/>
  <c r="R21" i="4"/>
  <c r="S21" i="4"/>
  <c r="T15" i="4"/>
  <c r="T16" i="4"/>
  <c r="T17" i="4"/>
  <c r="T18" i="4"/>
  <c r="T19" i="4"/>
  <c r="T20" i="4"/>
  <c r="T21" i="4"/>
  <c r="Y26" i="4"/>
  <c r="Y27" i="4"/>
  <c r="Y28" i="4"/>
  <c r="Y29" i="4"/>
  <c r="Y30" i="4"/>
  <c r="Y31" i="4"/>
  <c r="W32" i="4"/>
  <c r="X32" i="4"/>
  <c r="Y32" i="4"/>
  <c r="W38" i="4"/>
  <c r="W39" i="4"/>
  <c r="W40" i="4"/>
  <c r="W41" i="4"/>
  <c r="W42" i="4"/>
  <c r="W43" i="4"/>
  <c r="W44" i="4"/>
  <c r="W45" i="4"/>
  <c r="K48" i="5"/>
  <c r="J48" i="5"/>
  <c r="I48" i="5"/>
  <c r="K47" i="5"/>
  <c r="J47" i="5"/>
  <c r="I47" i="5"/>
  <c r="K46" i="5"/>
  <c r="J46" i="5"/>
  <c r="I46" i="5"/>
  <c r="K45" i="5"/>
  <c r="J45" i="5"/>
  <c r="I45" i="5"/>
  <c r="K44" i="5"/>
  <c r="J44" i="5"/>
  <c r="I44" i="5"/>
  <c r="K43" i="5"/>
  <c r="J43" i="5"/>
  <c r="I43" i="5"/>
  <c r="K42" i="5"/>
  <c r="J42" i="5"/>
  <c r="I42" i="5"/>
  <c r="L66" i="4"/>
  <c r="K66" i="4"/>
  <c r="J66" i="4"/>
  <c r="L65" i="4"/>
  <c r="K65" i="4"/>
  <c r="J65" i="4"/>
  <c r="L64" i="4"/>
  <c r="K64" i="4"/>
  <c r="J64" i="4"/>
  <c r="L63" i="4"/>
  <c r="K63" i="4"/>
  <c r="J63" i="4"/>
  <c r="L62" i="4"/>
  <c r="K62" i="4"/>
  <c r="J62" i="4"/>
  <c r="L61" i="4"/>
  <c r="K61" i="4"/>
  <c r="J61" i="4"/>
  <c r="L60" i="4"/>
  <c r="K60" i="4"/>
  <c r="J60" i="4"/>
  <c r="L59" i="4"/>
  <c r="K59" i="4"/>
  <c r="J59" i="4"/>
  <c r="AC43" i="4"/>
  <c r="AB43" i="4"/>
  <c r="AD43" i="4"/>
  <c r="X43" i="4"/>
  <c r="Y43" i="4"/>
  <c r="S43" i="4"/>
  <c r="S55" i="4"/>
  <c r="R43" i="4"/>
  <c r="R55" i="4"/>
  <c r="N43" i="4"/>
  <c r="M43" i="4"/>
  <c r="O43" i="4"/>
  <c r="I43" i="4"/>
  <c r="H43" i="4"/>
  <c r="J43" i="4"/>
  <c r="C43" i="4"/>
  <c r="D43" i="4"/>
  <c r="E43" i="4"/>
  <c r="D55" i="4"/>
  <c r="C55" i="4"/>
  <c r="E55" i="4"/>
  <c r="AC42" i="4"/>
  <c r="S42" i="4"/>
  <c r="X42" i="4"/>
  <c r="S54" i="4"/>
  <c r="AB42" i="4"/>
  <c r="AD42" i="4"/>
  <c r="Y42" i="4"/>
  <c r="R42" i="4"/>
  <c r="T42" i="4"/>
  <c r="R54" i="4"/>
  <c r="M42" i="4"/>
  <c r="N42" i="4"/>
  <c r="O42" i="4"/>
  <c r="I42" i="4"/>
  <c r="H42" i="4"/>
  <c r="J42" i="4"/>
  <c r="D42" i="4"/>
  <c r="D54" i="4"/>
  <c r="C42" i="4"/>
  <c r="E42" i="4"/>
  <c r="AB41" i="4"/>
  <c r="AC41" i="4"/>
  <c r="AD41" i="4"/>
  <c r="AC45" i="4"/>
  <c r="AB45" i="4"/>
  <c r="X41" i="4"/>
  <c r="Y41" i="4"/>
  <c r="X45" i="4"/>
  <c r="Y45" i="4"/>
  <c r="S41" i="4"/>
  <c r="S53" i="4"/>
  <c r="R41" i="4"/>
  <c r="R45" i="4"/>
  <c r="N41" i="4"/>
  <c r="N45" i="4"/>
  <c r="M41" i="4"/>
  <c r="O41" i="4"/>
  <c r="H41" i="4"/>
  <c r="I41" i="4"/>
  <c r="J41" i="4"/>
  <c r="I45" i="4"/>
  <c r="H45" i="4"/>
  <c r="J45" i="4"/>
  <c r="C41" i="4"/>
  <c r="D41" i="4"/>
  <c r="E41" i="4"/>
  <c r="D53" i="4"/>
  <c r="D57" i="4"/>
  <c r="C53" i="4"/>
  <c r="AC40" i="4"/>
  <c r="S40" i="4"/>
  <c r="X40" i="4"/>
  <c r="S52" i="4"/>
  <c r="AB40" i="4"/>
  <c r="AD40" i="4"/>
  <c r="Y40" i="4"/>
  <c r="R40" i="4"/>
  <c r="T40" i="4"/>
  <c r="R52" i="4"/>
  <c r="T52" i="4"/>
  <c r="M40" i="4"/>
  <c r="N40" i="4"/>
  <c r="O40" i="4"/>
  <c r="I40" i="4"/>
  <c r="H40" i="4"/>
  <c r="J40" i="4"/>
  <c r="D40" i="4"/>
  <c r="D52" i="4"/>
  <c r="C40" i="4"/>
  <c r="C52" i="4"/>
  <c r="E52" i="4"/>
  <c r="AB39" i="4"/>
  <c r="AC39" i="4"/>
  <c r="AD39" i="4"/>
  <c r="X39" i="4"/>
  <c r="Y39" i="4"/>
  <c r="S39" i="4"/>
  <c r="S51" i="4"/>
  <c r="R39" i="4"/>
  <c r="R51" i="4"/>
  <c r="T51" i="4"/>
  <c r="N39" i="4"/>
  <c r="M39" i="4"/>
  <c r="O39" i="4"/>
  <c r="H39" i="4"/>
  <c r="I39" i="4"/>
  <c r="J39" i="4"/>
  <c r="C39" i="4"/>
  <c r="D39" i="4"/>
  <c r="E39" i="4"/>
  <c r="D51" i="4"/>
  <c r="C51" i="4"/>
  <c r="E51" i="4"/>
  <c r="AC38" i="4"/>
  <c r="S38" i="4"/>
  <c r="X38" i="4"/>
  <c r="S50" i="4"/>
  <c r="S56" i="4"/>
  <c r="AB38" i="4"/>
  <c r="AB44" i="4"/>
  <c r="X44" i="4"/>
  <c r="Y38" i="4"/>
  <c r="R38" i="4"/>
  <c r="T38" i="4"/>
  <c r="R50" i="4"/>
  <c r="M38" i="4"/>
  <c r="N38" i="4"/>
  <c r="O38" i="4"/>
  <c r="N44" i="4"/>
  <c r="M44" i="4"/>
  <c r="I38" i="4"/>
  <c r="I44" i="4"/>
  <c r="H38" i="4"/>
  <c r="H44" i="4"/>
  <c r="J44" i="4"/>
  <c r="D38" i="4"/>
  <c r="D50" i="4"/>
  <c r="D56" i="4"/>
  <c r="C38" i="4"/>
  <c r="E38" i="4"/>
  <c r="S32" i="4"/>
  <c r="R32" i="4"/>
  <c r="T32" i="4"/>
  <c r="N32" i="4"/>
  <c r="M32" i="4"/>
  <c r="O32" i="4"/>
  <c r="H32" i="4"/>
  <c r="I32" i="4"/>
  <c r="J32" i="4"/>
  <c r="C32" i="4"/>
  <c r="D32" i="4"/>
  <c r="E32" i="4"/>
  <c r="T31" i="4"/>
  <c r="O31" i="4"/>
  <c r="J31" i="4"/>
  <c r="E31" i="4"/>
  <c r="T30" i="4"/>
  <c r="O30" i="4"/>
  <c r="J30" i="4"/>
  <c r="E30" i="4"/>
  <c r="T29" i="4"/>
  <c r="O29" i="4"/>
  <c r="J29" i="4"/>
  <c r="E29" i="4"/>
  <c r="T28" i="4"/>
  <c r="O28" i="4"/>
  <c r="J28" i="4"/>
  <c r="E28" i="4"/>
  <c r="T27" i="4"/>
  <c r="O27" i="4"/>
  <c r="J27" i="4"/>
  <c r="E27" i="4"/>
  <c r="T26" i="4"/>
  <c r="O26" i="4"/>
  <c r="J26" i="4"/>
  <c r="E26" i="4"/>
  <c r="X21" i="4"/>
  <c r="W21" i="4"/>
  <c r="Y21" i="4"/>
  <c r="M21" i="4"/>
  <c r="N21" i="4"/>
  <c r="O21" i="4"/>
  <c r="I21" i="4"/>
  <c r="H21" i="4"/>
  <c r="J21" i="4"/>
  <c r="D21" i="4"/>
  <c r="C21" i="4"/>
  <c r="E21" i="4"/>
  <c r="Y20" i="4"/>
  <c r="O20" i="4"/>
  <c r="J20" i="4"/>
  <c r="E20" i="4"/>
  <c r="Y19" i="4"/>
  <c r="O19" i="4"/>
  <c r="J19" i="4"/>
  <c r="E19" i="4"/>
  <c r="Y18" i="4"/>
  <c r="O18" i="4"/>
  <c r="J18" i="4"/>
  <c r="E18" i="4"/>
  <c r="Y17" i="4"/>
  <c r="O17" i="4"/>
  <c r="J17" i="4"/>
  <c r="E17" i="4"/>
  <c r="Y16" i="4"/>
  <c r="O16" i="4"/>
  <c r="J16" i="4"/>
  <c r="E16" i="4"/>
  <c r="Y15" i="4"/>
  <c r="O15" i="4"/>
  <c r="J15" i="4"/>
  <c r="E15" i="4"/>
  <c r="AB10" i="4"/>
  <c r="AC10" i="4"/>
  <c r="AD10" i="4"/>
  <c r="W10" i="4"/>
  <c r="X10" i="4"/>
  <c r="Y10" i="4"/>
  <c r="S10" i="4"/>
  <c r="S44" i="4"/>
  <c r="R10" i="4"/>
  <c r="R44" i="4"/>
  <c r="T44" i="4"/>
  <c r="N10" i="4"/>
  <c r="M10" i="4"/>
  <c r="O10" i="4"/>
  <c r="H10" i="4"/>
  <c r="I10" i="4"/>
  <c r="J10" i="4"/>
  <c r="C10" i="4"/>
  <c r="D10" i="4"/>
  <c r="E10" i="4"/>
  <c r="AD9" i="4"/>
  <c r="Y9" i="4"/>
  <c r="T9" i="4"/>
  <c r="O9" i="4"/>
  <c r="J9" i="4"/>
  <c r="E9" i="4"/>
  <c r="AD8" i="4"/>
  <c r="Y8" i="4"/>
  <c r="T8" i="4"/>
  <c r="O8" i="4"/>
  <c r="J8" i="4"/>
  <c r="E8" i="4"/>
  <c r="AD7" i="4"/>
  <c r="Y7" i="4"/>
  <c r="T7" i="4"/>
  <c r="O7" i="4"/>
  <c r="J7" i="4"/>
  <c r="E7" i="4"/>
  <c r="AD6" i="4"/>
  <c r="Y6" i="4"/>
  <c r="T6" i="4"/>
  <c r="O6" i="4"/>
  <c r="J6" i="4"/>
  <c r="E6" i="4"/>
  <c r="AD5" i="4"/>
  <c r="Y5" i="4"/>
  <c r="T5" i="4"/>
  <c r="O5" i="4"/>
  <c r="J5" i="4"/>
  <c r="E5" i="4"/>
  <c r="AD4" i="4"/>
  <c r="Y4" i="4"/>
  <c r="T4" i="4"/>
  <c r="O4" i="4"/>
  <c r="J4" i="4"/>
  <c r="E4" i="4"/>
  <c r="R53" i="4"/>
  <c r="R56" i="4"/>
  <c r="T56" i="4"/>
  <c r="T50" i="4"/>
  <c r="T54" i="4"/>
  <c r="O44" i="4"/>
  <c r="E53" i="4"/>
  <c r="S57" i="4"/>
  <c r="AD45" i="4"/>
  <c r="T55" i="4"/>
  <c r="C44" i="4"/>
  <c r="D44" i="4"/>
  <c r="E44" i="4"/>
  <c r="AC44" i="4"/>
  <c r="AD44" i="4"/>
  <c r="S45" i="4"/>
  <c r="T45" i="4"/>
  <c r="C50" i="4"/>
  <c r="C54" i="4"/>
  <c r="E54" i="4"/>
  <c r="T10" i="4"/>
  <c r="J38" i="4"/>
  <c r="AD38" i="4"/>
  <c r="T39" i="4"/>
  <c r="T41" i="4"/>
  <c r="T43" i="4"/>
  <c r="Y44" i="4"/>
  <c r="M45" i="4"/>
  <c r="O45" i="4"/>
  <c r="E40" i="4"/>
  <c r="C45" i="4"/>
  <c r="D45" i="4"/>
  <c r="E45" i="4"/>
  <c r="T53" i="4"/>
  <c r="R57" i="4"/>
  <c r="T57" i="4"/>
  <c r="C56" i="4"/>
  <c r="E56" i="4"/>
  <c r="E50" i="4"/>
  <c r="C57" i="4"/>
  <c r="E57" i="4"/>
  <c r="K82" i="3"/>
  <c r="J82" i="3"/>
  <c r="I82" i="3"/>
  <c r="K81" i="3"/>
  <c r="J81" i="3"/>
  <c r="I81" i="3"/>
  <c r="K80" i="3"/>
  <c r="J80" i="3"/>
  <c r="I80" i="3"/>
  <c r="K79" i="3"/>
  <c r="J79" i="3"/>
  <c r="I79" i="3"/>
  <c r="K78" i="3"/>
  <c r="J78" i="3"/>
  <c r="I78" i="3"/>
  <c r="K77" i="3"/>
  <c r="J77" i="3"/>
  <c r="I77" i="3"/>
  <c r="K76" i="3"/>
  <c r="J76" i="3"/>
  <c r="I76" i="3"/>
  <c r="AD44" i="3"/>
  <c r="AE44" i="3"/>
  <c r="AF44" i="3"/>
  <c r="Z44" i="3"/>
  <c r="Y44" i="3"/>
  <c r="AA44" i="3"/>
  <c r="T44" i="3"/>
  <c r="U44" i="3"/>
  <c r="V44" i="3"/>
  <c r="U54" i="3"/>
  <c r="T54" i="3"/>
  <c r="N45" i="3"/>
  <c r="M45" i="3"/>
  <c r="O45" i="3"/>
  <c r="H45" i="3"/>
  <c r="I45" i="3"/>
  <c r="J45" i="3"/>
  <c r="D45" i="3"/>
  <c r="D55" i="3"/>
  <c r="C45" i="3"/>
  <c r="E45" i="3"/>
  <c r="AD43" i="3"/>
  <c r="AE43" i="3"/>
  <c r="AF43" i="3"/>
  <c r="Z43" i="3"/>
  <c r="Y43" i="3"/>
  <c r="AA43" i="3"/>
  <c r="T43" i="3"/>
  <c r="U43" i="3"/>
  <c r="V43" i="3"/>
  <c r="U53" i="3"/>
  <c r="T53" i="3"/>
  <c r="V53" i="3"/>
  <c r="N44" i="3"/>
  <c r="M44" i="3"/>
  <c r="O44" i="3"/>
  <c r="H44" i="3"/>
  <c r="I44" i="3"/>
  <c r="J44" i="3"/>
  <c r="D44" i="3"/>
  <c r="D54" i="3"/>
  <c r="C44" i="3"/>
  <c r="C54" i="3"/>
  <c r="AD42" i="3"/>
  <c r="AE42" i="3"/>
  <c r="AF42" i="3"/>
  <c r="Z42" i="3"/>
  <c r="Y42" i="3"/>
  <c r="AA42" i="3"/>
  <c r="T42" i="3"/>
  <c r="U42" i="3"/>
  <c r="V42" i="3"/>
  <c r="U52" i="3"/>
  <c r="T52" i="3"/>
  <c r="N43" i="3"/>
  <c r="M43" i="3"/>
  <c r="O43" i="3"/>
  <c r="H43" i="3"/>
  <c r="I43" i="3"/>
  <c r="J43" i="3"/>
  <c r="D43" i="3"/>
  <c r="D53" i="3"/>
  <c r="C43" i="3"/>
  <c r="E43" i="3"/>
  <c r="AD41" i="3"/>
  <c r="AE41" i="3"/>
  <c r="AF41" i="3"/>
  <c r="Z41" i="3"/>
  <c r="Y41" i="3"/>
  <c r="AA41" i="3"/>
  <c r="T41" i="3"/>
  <c r="U41" i="3"/>
  <c r="V41" i="3"/>
  <c r="U51" i="3"/>
  <c r="T51" i="3"/>
  <c r="V51" i="3"/>
  <c r="N42" i="3"/>
  <c r="M42" i="3"/>
  <c r="O42" i="3"/>
  <c r="H42" i="3"/>
  <c r="I42" i="3"/>
  <c r="J42" i="3"/>
  <c r="D42" i="3"/>
  <c r="D52" i="3"/>
  <c r="C42" i="3"/>
  <c r="C52" i="3"/>
  <c r="E52" i="3"/>
  <c r="AD40" i="3"/>
  <c r="AE40" i="3"/>
  <c r="AF40" i="3"/>
  <c r="Z40" i="3"/>
  <c r="Y40" i="3"/>
  <c r="AA40" i="3"/>
  <c r="T40" i="3"/>
  <c r="U40" i="3"/>
  <c r="V40" i="3"/>
  <c r="U50" i="3"/>
  <c r="T50" i="3"/>
  <c r="V50" i="3"/>
  <c r="N41" i="3"/>
  <c r="M41" i="3"/>
  <c r="O41" i="3"/>
  <c r="H41" i="3"/>
  <c r="I41" i="3"/>
  <c r="J41" i="3"/>
  <c r="D41" i="3"/>
  <c r="D51" i="3"/>
  <c r="C41" i="3"/>
  <c r="E41" i="3"/>
  <c r="AD39" i="3"/>
  <c r="AE39" i="3"/>
  <c r="AF39" i="3"/>
  <c r="AE45" i="3"/>
  <c r="AD45" i="3"/>
  <c r="Z39" i="3"/>
  <c r="Z45" i="3"/>
  <c r="Y39" i="3"/>
  <c r="Y45" i="3"/>
  <c r="T39" i="3"/>
  <c r="U39" i="3"/>
  <c r="V39" i="3"/>
  <c r="U49" i="3"/>
  <c r="U55" i="3"/>
  <c r="T49" i="3"/>
  <c r="N40" i="3"/>
  <c r="N46" i="3"/>
  <c r="M40" i="3"/>
  <c r="M46" i="3"/>
  <c r="H40" i="3"/>
  <c r="I40" i="3"/>
  <c r="J40" i="3"/>
  <c r="I46" i="3"/>
  <c r="H46" i="3"/>
  <c r="D40" i="3"/>
  <c r="D46" i="3"/>
  <c r="C40" i="3"/>
  <c r="C50" i="3"/>
  <c r="Z34" i="3"/>
  <c r="Y34" i="3"/>
  <c r="AA34" i="3"/>
  <c r="T34" i="3"/>
  <c r="U34" i="3"/>
  <c r="V34" i="3"/>
  <c r="N35" i="3"/>
  <c r="M35" i="3"/>
  <c r="O35" i="3"/>
  <c r="H35" i="3"/>
  <c r="I35" i="3"/>
  <c r="J35" i="3"/>
  <c r="D35" i="3"/>
  <c r="C35" i="3"/>
  <c r="E35" i="3"/>
  <c r="AA33" i="3"/>
  <c r="V33" i="3"/>
  <c r="O34" i="3"/>
  <c r="J34" i="3"/>
  <c r="E34" i="3"/>
  <c r="AA32" i="3"/>
  <c r="V32" i="3"/>
  <c r="O33" i="3"/>
  <c r="J33" i="3"/>
  <c r="E33" i="3"/>
  <c r="AA31" i="3"/>
  <c r="V31" i="3"/>
  <c r="O32" i="3"/>
  <c r="J32" i="3"/>
  <c r="E32" i="3"/>
  <c r="AA30" i="3"/>
  <c r="V30" i="3"/>
  <c r="O31" i="3"/>
  <c r="J31" i="3"/>
  <c r="E31" i="3"/>
  <c r="AA29" i="3"/>
  <c r="V29" i="3"/>
  <c r="O30" i="3"/>
  <c r="J30" i="3"/>
  <c r="E30" i="3"/>
  <c r="AA28" i="3"/>
  <c r="V28" i="3"/>
  <c r="O29" i="3"/>
  <c r="J29" i="3"/>
  <c r="E29" i="3"/>
  <c r="Z23" i="3"/>
  <c r="Y23" i="3"/>
  <c r="AA23" i="3"/>
  <c r="T23" i="3"/>
  <c r="U23" i="3"/>
  <c r="V23" i="3"/>
  <c r="N24" i="3"/>
  <c r="M24" i="3"/>
  <c r="O24" i="3"/>
  <c r="H24" i="3"/>
  <c r="I24" i="3"/>
  <c r="J24" i="3"/>
  <c r="D24" i="3"/>
  <c r="C24" i="3"/>
  <c r="E24" i="3"/>
  <c r="AA22" i="3"/>
  <c r="V22" i="3"/>
  <c r="O23" i="3"/>
  <c r="J23" i="3"/>
  <c r="E23" i="3"/>
  <c r="AA21" i="3"/>
  <c r="V21" i="3"/>
  <c r="O22" i="3"/>
  <c r="J22" i="3"/>
  <c r="E22" i="3"/>
  <c r="AA20" i="3"/>
  <c r="V20" i="3"/>
  <c r="O21" i="3"/>
  <c r="J21" i="3"/>
  <c r="E21" i="3"/>
  <c r="AA19" i="3"/>
  <c r="V19" i="3"/>
  <c r="O20" i="3"/>
  <c r="J20" i="3"/>
  <c r="E20" i="3"/>
  <c r="AA18" i="3"/>
  <c r="V18" i="3"/>
  <c r="O19" i="3"/>
  <c r="J19" i="3"/>
  <c r="E19" i="3"/>
  <c r="AA17" i="3"/>
  <c r="V17" i="3"/>
  <c r="O18" i="3"/>
  <c r="J18" i="3"/>
  <c r="E18" i="3"/>
  <c r="Z12" i="3"/>
  <c r="Y12" i="3"/>
  <c r="AA12" i="3"/>
  <c r="T12" i="3"/>
  <c r="U12" i="3"/>
  <c r="V12" i="3"/>
  <c r="N13" i="3"/>
  <c r="M13" i="3"/>
  <c r="O13" i="3"/>
  <c r="H13" i="3"/>
  <c r="I13" i="3"/>
  <c r="J13" i="3"/>
  <c r="D13" i="3"/>
  <c r="C13" i="3"/>
  <c r="E13" i="3"/>
  <c r="AA11" i="3"/>
  <c r="V11" i="3"/>
  <c r="O12" i="3"/>
  <c r="J12" i="3"/>
  <c r="E12" i="3"/>
  <c r="AA10" i="3"/>
  <c r="V10" i="3"/>
  <c r="O11" i="3"/>
  <c r="J11" i="3"/>
  <c r="E11" i="3"/>
  <c r="AA9" i="3"/>
  <c r="V9" i="3"/>
  <c r="O10" i="3"/>
  <c r="J10" i="3"/>
  <c r="E10" i="3"/>
  <c r="AA8" i="3"/>
  <c r="V8" i="3"/>
  <c r="O9" i="3"/>
  <c r="J9" i="3"/>
  <c r="E9" i="3"/>
  <c r="AA7" i="3"/>
  <c r="V7" i="3"/>
  <c r="O8" i="3"/>
  <c r="J8" i="3"/>
  <c r="E8" i="3"/>
  <c r="AA6" i="3"/>
  <c r="V6" i="3"/>
  <c r="O7" i="3"/>
  <c r="J7" i="3"/>
  <c r="E7" i="3"/>
  <c r="AF45" i="3"/>
  <c r="V52" i="3"/>
  <c r="E54" i="3"/>
  <c r="J46" i="3"/>
  <c r="O46" i="3"/>
  <c r="V49" i="3"/>
  <c r="T55" i="3"/>
  <c r="V55" i="3"/>
  <c r="AA45" i="3"/>
  <c r="V54" i="3"/>
  <c r="D50" i="3"/>
  <c r="E50" i="3"/>
  <c r="E40" i="3"/>
  <c r="AA39" i="3"/>
  <c r="E42" i="3"/>
  <c r="E44" i="3"/>
  <c r="T45" i="3"/>
  <c r="C46" i="3"/>
  <c r="E46" i="3"/>
  <c r="U45" i="3"/>
  <c r="D56" i="3"/>
  <c r="C51" i="3"/>
  <c r="E51" i="3"/>
  <c r="C53" i="3"/>
  <c r="E53" i="3"/>
  <c r="C55" i="3"/>
  <c r="E55" i="3"/>
  <c r="O40" i="3"/>
  <c r="C56" i="3"/>
  <c r="E56" i="3"/>
  <c r="V45" i="3"/>
  <c r="J81" i="2"/>
  <c r="I81" i="2"/>
  <c r="H81" i="2"/>
  <c r="J80" i="2"/>
  <c r="I80" i="2"/>
  <c r="H80" i="2"/>
  <c r="J79" i="2"/>
  <c r="I79" i="2"/>
  <c r="H79" i="2"/>
  <c r="J78" i="2"/>
  <c r="I78" i="2"/>
  <c r="H78" i="2"/>
  <c r="J77" i="2"/>
  <c r="I77" i="2"/>
  <c r="H77" i="2"/>
  <c r="J76" i="2"/>
  <c r="I76" i="2"/>
  <c r="H76" i="2"/>
  <c r="J75" i="2"/>
  <c r="I75" i="2"/>
  <c r="H75" i="2"/>
  <c r="J74" i="2"/>
  <c r="I74" i="2"/>
  <c r="J72" i="2"/>
  <c r="I72" i="2"/>
  <c r="H72" i="2"/>
  <c r="J71" i="2"/>
  <c r="I71" i="2"/>
  <c r="H71" i="2"/>
  <c r="J70" i="2"/>
  <c r="I70" i="2"/>
  <c r="H70" i="2"/>
  <c r="J69" i="2"/>
  <c r="I69" i="2"/>
  <c r="H69" i="2"/>
  <c r="J68" i="2"/>
  <c r="I68" i="2"/>
  <c r="H68" i="2"/>
  <c r="J67" i="2"/>
  <c r="I67" i="2"/>
  <c r="H67" i="2"/>
  <c r="J66" i="2"/>
  <c r="I66" i="2"/>
  <c r="H66" i="2"/>
  <c r="J65" i="2"/>
  <c r="AL45" i="2"/>
  <c r="AO45" i="2"/>
  <c r="AM45" i="2"/>
  <c r="AE45" i="2"/>
  <c r="AG45" i="2"/>
  <c r="AH45" i="2"/>
  <c r="AF45" i="2"/>
  <c r="AI45" i="2"/>
  <c r="Y45" i="2"/>
  <c r="Z45" i="2"/>
  <c r="AB45" i="2"/>
  <c r="Z55" i="2"/>
  <c r="Y55" i="2"/>
  <c r="AB55" i="2"/>
  <c r="X45" i="2"/>
  <c r="X55" i="2"/>
  <c r="AA55" i="2"/>
  <c r="S45" i="2"/>
  <c r="Q45" i="2"/>
  <c r="T45" i="2"/>
  <c r="R45" i="2"/>
  <c r="U45" i="2"/>
  <c r="L45" i="2"/>
  <c r="E45" i="2"/>
  <c r="E55" i="2"/>
  <c r="K45" i="2"/>
  <c r="J45" i="2"/>
  <c r="D45" i="2"/>
  <c r="G45" i="2"/>
  <c r="C45" i="2"/>
  <c r="F45" i="2"/>
  <c r="D55" i="2"/>
  <c r="C55" i="2"/>
  <c r="AM44" i="2"/>
  <c r="AP44" i="2"/>
  <c r="AL44" i="2"/>
  <c r="AO44" i="2"/>
  <c r="AG44" i="2"/>
  <c r="AE44" i="2"/>
  <c r="AH44" i="2"/>
  <c r="AF44" i="2"/>
  <c r="AI44" i="2"/>
  <c r="Z44" i="2"/>
  <c r="X44" i="2"/>
  <c r="AA44" i="2"/>
  <c r="Y44" i="2"/>
  <c r="Y54" i="2"/>
  <c r="X54" i="2"/>
  <c r="R44" i="2"/>
  <c r="S44" i="2"/>
  <c r="U44" i="2"/>
  <c r="Q44" i="2"/>
  <c r="T44" i="2"/>
  <c r="K44" i="2"/>
  <c r="L44" i="2"/>
  <c r="N44" i="2"/>
  <c r="J44" i="2"/>
  <c r="C44" i="2"/>
  <c r="C54" i="2"/>
  <c r="E44" i="2"/>
  <c r="E54" i="2"/>
  <c r="D44" i="2"/>
  <c r="G44" i="2"/>
  <c r="AL43" i="2"/>
  <c r="AO43" i="2"/>
  <c r="AM43" i="2"/>
  <c r="AF43" i="2"/>
  <c r="AG43" i="2"/>
  <c r="AI43" i="2"/>
  <c r="AE43" i="2"/>
  <c r="AH43" i="2"/>
  <c r="Y43" i="2"/>
  <c r="Z43" i="2"/>
  <c r="AB43" i="2"/>
  <c r="Z53" i="2"/>
  <c r="Y53" i="2"/>
  <c r="AB53" i="2"/>
  <c r="X43" i="2"/>
  <c r="X53" i="2"/>
  <c r="S43" i="2"/>
  <c r="S42" i="2"/>
  <c r="S47" i="2"/>
  <c r="R43" i="2"/>
  <c r="U43" i="2"/>
  <c r="Q43" i="2"/>
  <c r="L43" i="2"/>
  <c r="E43" i="2"/>
  <c r="E53" i="2"/>
  <c r="K43" i="2"/>
  <c r="J43" i="2"/>
  <c r="D43" i="2"/>
  <c r="G43" i="2"/>
  <c r="C43" i="2"/>
  <c r="F43" i="2"/>
  <c r="D53" i="2"/>
  <c r="G53" i="2"/>
  <c r="C53" i="2"/>
  <c r="F53" i="2"/>
  <c r="AM42" i="2"/>
  <c r="AP42" i="2"/>
  <c r="AM47" i="2"/>
  <c r="AP47" i="2"/>
  <c r="AL42" i="2"/>
  <c r="AO42" i="2"/>
  <c r="AG42" i="2"/>
  <c r="AG47" i="2"/>
  <c r="AF42" i="2"/>
  <c r="AF47" i="2"/>
  <c r="AE42" i="2"/>
  <c r="Z42" i="2"/>
  <c r="X42" i="2"/>
  <c r="AA42" i="2"/>
  <c r="Y42" i="2"/>
  <c r="Y52" i="2"/>
  <c r="X52" i="2"/>
  <c r="R42" i="2"/>
  <c r="U42" i="2"/>
  <c r="Q42" i="2"/>
  <c r="T42" i="2"/>
  <c r="R47" i="2"/>
  <c r="U47" i="2"/>
  <c r="K42" i="2"/>
  <c r="L42" i="2"/>
  <c r="N42" i="2"/>
  <c r="L47" i="2"/>
  <c r="K47" i="2"/>
  <c r="J42" i="2"/>
  <c r="M42" i="2"/>
  <c r="E42" i="2"/>
  <c r="E52" i="2"/>
  <c r="E57" i="2"/>
  <c r="D42" i="2"/>
  <c r="D47" i="2"/>
  <c r="C42" i="2"/>
  <c r="C52" i="2"/>
  <c r="AO41" i="2"/>
  <c r="AM41" i="2"/>
  <c r="AF41" i="2"/>
  <c r="AG41" i="2"/>
  <c r="AI41" i="2"/>
  <c r="AH41" i="2"/>
  <c r="Y41" i="2"/>
  <c r="Z41" i="2"/>
  <c r="AB41" i="2"/>
  <c r="Z51" i="2"/>
  <c r="Y51" i="2"/>
  <c r="S41" i="2"/>
  <c r="T41" i="2"/>
  <c r="R41" i="2"/>
  <c r="U41" i="2"/>
  <c r="L41" i="2"/>
  <c r="M41" i="2"/>
  <c r="K41" i="2"/>
  <c r="D41" i="2"/>
  <c r="E41" i="2"/>
  <c r="G41" i="2"/>
  <c r="F41" i="2"/>
  <c r="E51" i="2"/>
  <c r="D51" i="2"/>
  <c r="G51" i="2"/>
  <c r="AM40" i="2"/>
  <c r="AN40" i="2"/>
  <c r="AP40" i="2"/>
  <c r="AM46" i="2"/>
  <c r="AL40" i="2"/>
  <c r="AL46" i="2"/>
  <c r="AG40" i="2"/>
  <c r="AG46" i="2"/>
  <c r="AF40" i="2"/>
  <c r="AF46" i="2"/>
  <c r="AI46" i="2"/>
  <c r="AE48" i="2"/>
  <c r="Z40" i="2"/>
  <c r="Z48" i="2"/>
  <c r="Y40" i="2"/>
  <c r="Y50" i="2"/>
  <c r="X48" i="2"/>
  <c r="AA48" i="2"/>
  <c r="R40" i="2"/>
  <c r="S40" i="2"/>
  <c r="U40" i="2"/>
  <c r="T40" i="2"/>
  <c r="S46" i="2"/>
  <c r="R46" i="2"/>
  <c r="U46" i="2"/>
  <c r="Q48" i="2"/>
  <c r="K40" i="2"/>
  <c r="L40" i="2"/>
  <c r="N40" i="2"/>
  <c r="L48" i="2"/>
  <c r="K46" i="2"/>
  <c r="J46" i="2"/>
  <c r="E46" i="2"/>
  <c r="D40" i="2"/>
  <c r="D46" i="2"/>
  <c r="C50" i="2"/>
  <c r="AN35" i="2"/>
  <c r="AL35" i="2"/>
  <c r="AO35" i="2"/>
  <c r="AM35" i="2"/>
  <c r="AF35" i="2"/>
  <c r="AG35" i="2"/>
  <c r="AI35" i="2"/>
  <c r="AE35" i="2"/>
  <c r="AH35" i="2"/>
  <c r="Y35" i="2"/>
  <c r="Z35" i="2"/>
  <c r="AB35" i="2"/>
  <c r="X35" i="2"/>
  <c r="AA35" i="2"/>
  <c r="S35" i="2"/>
  <c r="Q35" i="2"/>
  <c r="T35" i="2"/>
  <c r="R35" i="2"/>
  <c r="U35" i="2"/>
  <c r="L35" i="2"/>
  <c r="J35" i="2"/>
  <c r="M35" i="2"/>
  <c r="K35" i="2"/>
  <c r="D35" i="2"/>
  <c r="E35" i="2"/>
  <c r="G35" i="2"/>
  <c r="C35" i="2"/>
  <c r="F35" i="2"/>
  <c r="AP34" i="2"/>
  <c r="AO34" i="2"/>
  <c r="AI34" i="2"/>
  <c r="AH34" i="2"/>
  <c r="AB34" i="2"/>
  <c r="AA34" i="2"/>
  <c r="U34" i="2"/>
  <c r="T34" i="2"/>
  <c r="N34" i="2"/>
  <c r="M34" i="2"/>
  <c r="G34" i="2"/>
  <c r="F34" i="2"/>
  <c r="AP33" i="2"/>
  <c r="AO33" i="2"/>
  <c r="AI33" i="2"/>
  <c r="AH33" i="2"/>
  <c r="AB33" i="2"/>
  <c r="AA33" i="2"/>
  <c r="U33" i="2"/>
  <c r="T33" i="2"/>
  <c r="N33" i="2"/>
  <c r="M33" i="2"/>
  <c r="G33" i="2"/>
  <c r="F33" i="2"/>
  <c r="AP32" i="2"/>
  <c r="AO32" i="2"/>
  <c r="AI32" i="2"/>
  <c r="AH32" i="2"/>
  <c r="AB32" i="2"/>
  <c r="AA32" i="2"/>
  <c r="U32" i="2"/>
  <c r="T32" i="2"/>
  <c r="N32" i="2"/>
  <c r="M32" i="2"/>
  <c r="G32" i="2"/>
  <c r="F32" i="2"/>
  <c r="AP31" i="2"/>
  <c r="AO31" i="2"/>
  <c r="AI31" i="2"/>
  <c r="AH31" i="2"/>
  <c r="AB31" i="2"/>
  <c r="AA31" i="2"/>
  <c r="U31" i="2"/>
  <c r="T31" i="2"/>
  <c r="N31" i="2"/>
  <c r="M31" i="2"/>
  <c r="G31" i="2"/>
  <c r="F31" i="2"/>
  <c r="AP30" i="2"/>
  <c r="AO30" i="2"/>
  <c r="AI30" i="2"/>
  <c r="AH30" i="2"/>
  <c r="AB30" i="2"/>
  <c r="AA30" i="2"/>
  <c r="U30" i="2"/>
  <c r="T30" i="2"/>
  <c r="N30" i="2"/>
  <c r="M30" i="2"/>
  <c r="G30" i="2"/>
  <c r="F30" i="2"/>
  <c r="AP29" i="2"/>
  <c r="AO29" i="2"/>
  <c r="AI29" i="2"/>
  <c r="AH29" i="2"/>
  <c r="AB29" i="2"/>
  <c r="AA29" i="2"/>
  <c r="U29" i="2"/>
  <c r="T29" i="2"/>
  <c r="N29" i="2"/>
  <c r="M29" i="2"/>
  <c r="G29" i="2"/>
  <c r="F29" i="2"/>
  <c r="AM24" i="2"/>
  <c r="AN24" i="2"/>
  <c r="AP24" i="2"/>
  <c r="AL24" i="2"/>
  <c r="AO24" i="2"/>
  <c r="AG24" i="2"/>
  <c r="AE24" i="2"/>
  <c r="AH24" i="2"/>
  <c r="AF24" i="2"/>
  <c r="Z24" i="2"/>
  <c r="X24" i="2"/>
  <c r="AA24" i="2"/>
  <c r="Y24" i="2"/>
  <c r="R24" i="2"/>
  <c r="S24" i="2"/>
  <c r="U24" i="2"/>
  <c r="Q24" i="2"/>
  <c r="T24" i="2"/>
  <c r="K24" i="2"/>
  <c r="L24" i="2"/>
  <c r="N24" i="2"/>
  <c r="J24" i="2"/>
  <c r="M24" i="2"/>
  <c r="E24" i="2"/>
  <c r="C24" i="2"/>
  <c r="F24" i="2"/>
  <c r="D24" i="2"/>
  <c r="G24" i="2"/>
  <c r="AP23" i="2"/>
  <c r="AO23" i="2"/>
  <c r="AH23" i="2"/>
  <c r="AB23" i="2"/>
  <c r="AA23" i="2"/>
  <c r="U23" i="2"/>
  <c r="T23" i="2"/>
  <c r="N23" i="2"/>
  <c r="M23" i="2"/>
  <c r="G23" i="2"/>
  <c r="F23" i="2"/>
  <c r="AP22" i="2"/>
  <c r="AO22" i="2"/>
  <c r="AH22" i="2"/>
  <c r="AB22" i="2"/>
  <c r="AA22" i="2"/>
  <c r="U22" i="2"/>
  <c r="T22" i="2"/>
  <c r="N22" i="2"/>
  <c r="M22" i="2"/>
  <c r="G22" i="2"/>
  <c r="F22" i="2"/>
  <c r="AP21" i="2"/>
  <c r="AO21" i="2"/>
  <c r="AI21" i="2"/>
  <c r="AH21" i="2"/>
  <c r="AB21" i="2"/>
  <c r="AA21" i="2"/>
  <c r="U21" i="2"/>
  <c r="T21" i="2"/>
  <c r="N21" i="2"/>
  <c r="M21" i="2"/>
  <c r="G21" i="2"/>
  <c r="F21" i="2"/>
  <c r="AP20" i="2"/>
  <c r="AO20" i="2"/>
  <c r="AI20" i="2"/>
  <c r="AH20" i="2"/>
  <c r="AB20" i="2"/>
  <c r="AA20" i="2"/>
  <c r="U20" i="2"/>
  <c r="T20" i="2"/>
  <c r="N20" i="2"/>
  <c r="M20" i="2"/>
  <c r="G20" i="2"/>
  <c r="F20" i="2"/>
  <c r="AP19" i="2"/>
  <c r="AO19" i="2"/>
  <c r="AI19" i="2"/>
  <c r="AH19" i="2"/>
  <c r="AB19" i="2"/>
  <c r="AA19" i="2"/>
  <c r="U19" i="2"/>
  <c r="T19" i="2"/>
  <c r="N19" i="2"/>
  <c r="M19" i="2"/>
  <c r="G19" i="2"/>
  <c r="F19" i="2"/>
  <c r="AP18" i="2"/>
  <c r="AO18" i="2"/>
  <c r="AI18" i="2"/>
  <c r="AH18" i="2"/>
  <c r="AB18" i="2"/>
  <c r="AA18" i="2"/>
  <c r="U18" i="2"/>
  <c r="T18" i="2"/>
  <c r="N18" i="2"/>
  <c r="M18" i="2"/>
  <c r="G18" i="2"/>
  <c r="F18" i="2"/>
  <c r="AN13" i="2"/>
  <c r="AM13" i="2"/>
  <c r="AP13" i="2"/>
  <c r="AL13" i="2"/>
  <c r="AF13" i="2"/>
  <c r="AG13" i="2"/>
  <c r="AI13" i="2"/>
  <c r="AE13" i="2"/>
  <c r="AH13" i="2"/>
  <c r="Y13" i="2"/>
  <c r="Z13" i="2"/>
  <c r="AB13" i="2"/>
  <c r="X13" i="2"/>
  <c r="AA13" i="2"/>
  <c r="S13" i="2"/>
  <c r="Q13" i="2"/>
  <c r="T13" i="2"/>
  <c r="R13" i="2"/>
  <c r="U13" i="2"/>
  <c r="L13" i="2"/>
  <c r="J13" i="2"/>
  <c r="M13" i="2"/>
  <c r="K13" i="2"/>
  <c r="D13" i="2"/>
  <c r="E13" i="2"/>
  <c r="G13" i="2"/>
  <c r="C13" i="2"/>
  <c r="F13" i="2"/>
  <c r="AP12" i="2"/>
  <c r="AO12" i="2"/>
  <c r="AI12" i="2"/>
  <c r="AH12" i="2"/>
  <c r="AB12" i="2"/>
  <c r="AA12" i="2"/>
  <c r="U12" i="2"/>
  <c r="T12" i="2"/>
  <c r="N12" i="2"/>
  <c r="M12" i="2"/>
  <c r="G12" i="2"/>
  <c r="F12" i="2"/>
  <c r="AP11" i="2"/>
  <c r="AO11" i="2"/>
  <c r="AI11" i="2"/>
  <c r="AH11" i="2"/>
  <c r="AB11" i="2"/>
  <c r="AA11" i="2"/>
  <c r="U11" i="2"/>
  <c r="T11" i="2"/>
  <c r="N11" i="2"/>
  <c r="M11" i="2"/>
  <c r="G11" i="2"/>
  <c r="F11" i="2"/>
  <c r="AP10" i="2"/>
  <c r="AO10" i="2"/>
  <c r="AI10" i="2"/>
  <c r="AH10" i="2"/>
  <c r="AB10" i="2"/>
  <c r="AA10" i="2"/>
  <c r="U10" i="2"/>
  <c r="T10" i="2"/>
  <c r="N10" i="2"/>
  <c r="M10" i="2"/>
  <c r="G10" i="2"/>
  <c r="F10" i="2"/>
  <c r="AP9" i="2"/>
  <c r="AO9" i="2"/>
  <c r="AI9" i="2"/>
  <c r="AH9" i="2"/>
  <c r="AB9" i="2"/>
  <c r="AA9" i="2"/>
  <c r="U9" i="2"/>
  <c r="T9" i="2"/>
  <c r="N9" i="2"/>
  <c r="M9" i="2"/>
  <c r="G9" i="2"/>
  <c r="F9" i="2"/>
  <c r="AP8" i="2"/>
  <c r="AO8" i="2"/>
  <c r="AI8" i="2"/>
  <c r="AH8" i="2"/>
  <c r="AB8" i="2"/>
  <c r="AA8" i="2"/>
  <c r="U8" i="2"/>
  <c r="T8" i="2"/>
  <c r="N8" i="2"/>
  <c r="M8" i="2"/>
  <c r="G8" i="2"/>
  <c r="F8" i="2"/>
  <c r="AP7" i="2"/>
  <c r="AO7" i="2"/>
  <c r="AI7" i="2"/>
  <c r="AH7" i="2"/>
  <c r="AB7" i="2"/>
  <c r="AA7" i="2"/>
  <c r="U7" i="2"/>
  <c r="T7" i="2"/>
  <c r="N7" i="2"/>
  <c r="M7" i="2"/>
  <c r="G7" i="2"/>
  <c r="F7" i="2"/>
  <c r="L46" i="2"/>
  <c r="N46" i="2"/>
  <c r="G46" i="2"/>
  <c r="Y56" i="2"/>
  <c r="AA51" i="2"/>
  <c r="F52" i="2"/>
  <c r="N47" i="2"/>
  <c r="AI47" i="2"/>
  <c r="F54" i="2"/>
  <c r="G55" i="2"/>
  <c r="F51" i="2"/>
  <c r="AB51" i="2"/>
  <c r="Y57" i="2"/>
  <c r="AA53" i="2"/>
  <c r="AP46" i="2"/>
  <c r="C56" i="2"/>
  <c r="C58" i="2"/>
  <c r="E50" i="2"/>
  <c r="F50" i="2"/>
  <c r="F55" i="2"/>
  <c r="N13" i="2"/>
  <c r="AB24" i="2"/>
  <c r="N35" i="2"/>
  <c r="AP35" i="2"/>
  <c r="AB40" i="2"/>
  <c r="AH40" i="2"/>
  <c r="N41" i="2"/>
  <c r="AP41" i="2"/>
  <c r="F42" i="2"/>
  <c r="AB42" i="2"/>
  <c r="AH42" i="2"/>
  <c r="N43" i="2"/>
  <c r="T43" i="2"/>
  <c r="AP43" i="2"/>
  <c r="F44" i="2"/>
  <c r="AB44" i="2"/>
  <c r="N45" i="2"/>
  <c r="AP45" i="2"/>
  <c r="M46" i="2"/>
  <c r="X46" i="2"/>
  <c r="AO46" i="2"/>
  <c r="E47" i="2"/>
  <c r="G47" i="2"/>
  <c r="Y47" i="2"/>
  <c r="J48" i="2"/>
  <c r="M48" i="2"/>
  <c r="S48" i="2"/>
  <c r="T48" i="2"/>
  <c r="AL48" i="2"/>
  <c r="AO48" i="2"/>
  <c r="D50" i="2"/>
  <c r="X50" i="2"/>
  <c r="D52" i="2"/>
  <c r="D54" i="2"/>
  <c r="G54" i="2"/>
  <c r="AO13" i="2"/>
  <c r="G40" i="2"/>
  <c r="M40" i="2"/>
  <c r="AI40" i="2"/>
  <c r="AO40" i="2"/>
  <c r="AA41" i="2"/>
  <c r="G42" i="2"/>
  <c r="AI42" i="2"/>
  <c r="AA43" i="2"/>
  <c r="M44" i="2"/>
  <c r="AA45" i="2"/>
  <c r="C46" i="2"/>
  <c r="F46" i="2"/>
  <c r="Y46" i="2"/>
  <c r="AE46" i="2"/>
  <c r="AH46" i="2"/>
  <c r="Z47" i="2"/>
  <c r="C48" i="2"/>
  <c r="E48" i="2"/>
  <c r="F48" i="2"/>
  <c r="Z46" i="2"/>
  <c r="AG48" i="2"/>
  <c r="AH48" i="2"/>
  <c r="Z50" i="2"/>
  <c r="Z52" i="2"/>
  <c r="Z57" i="2"/>
  <c r="Z54" i="2"/>
  <c r="AA54" i="2"/>
  <c r="AA40" i="2"/>
  <c r="M43" i="2"/>
  <c r="M45" i="2"/>
  <c r="Q46" i="2"/>
  <c r="T46" i="2"/>
  <c r="G52" i="2"/>
  <c r="D57" i="2"/>
  <c r="G57" i="2"/>
  <c r="E58" i="2"/>
  <c r="F58" i="2"/>
  <c r="AA50" i="2"/>
  <c r="X58" i="2"/>
  <c r="X56" i="2"/>
  <c r="AA46" i="2"/>
  <c r="E56" i="2"/>
  <c r="F56" i="2"/>
  <c r="AB52" i="2"/>
  <c r="Z58" i="2"/>
  <c r="Z56" i="2"/>
  <c r="AB56" i="2"/>
  <c r="AB46" i="2"/>
  <c r="G50" i="2"/>
  <c r="D56" i="2"/>
  <c r="G56" i="2"/>
  <c r="AB47" i="2"/>
  <c r="AB54" i="2"/>
  <c r="AB57" i="2"/>
  <c r="AA52" i="2"/>
  <c r="AB50" i="2"/>
  <c r="AA56" i="2"/>
  <c r="AA58" i="2"/>
  <c r="S21" i="1"/>
  <c r="R21" i="1"/>
  <c r="T21" i="1"/>
  <c r="T20" i="1"/>
  <c r="T19" i="1"/>
  <c r="T18" i="1"/>
  <c r="T17" i="1"/>
  <c r="T16" i="1"/>
  <c r="T15" i="1"/>
  <c r="AC10" i="1"/>
  <c r="AB10" i="1"/>
  <c r="AD10" i="1"/>
  <c r="AD9" i="1"/>
  <c r="AD8" i="1"/>
  <c r="AD7" i="1"/>
  <c r="AD6" i="1"/>
  <c r="AD5" i="1"/>
  <c r="AD4" i="1"/>
  <c r="S10" i="1"/>
  <c r="S39" i="1"/>
  <c r="S40" i="1"/>
  <c r="S41" i="1"/>
  <c r="S42" i="1"/>
  <c r="S43" i="1"/>
  <c r="R39" i="1"/>
  <c r="R40" i="1"/>
  <c r="R41" i="1"/>
  <c r="R42" i="1"/>
  <c r="R43" i="1"/>
  <c r="L61" i="1"/>
  <c r="L62" i="1"/>
  <c r="L63" i="1"/>
  <c r="L64" i="1"/>
  <c r="L65" i="1"/>
  <c r="L66" i="1"/>
  <c r="L60" i="1"/>
  <c r="K61" i="1"/>
  <c r="K62" i="1"/>
  <c r="K63" i="1"/>
  <c r="K64" i="1"/>
  <c r="K65" i="1"/>
  <c r="K66" i="1"/>
  <c r="K60" i="1"/>
  <c r="J61" i="1"/>
  <c r="J62" i="1"/>
  <c r="J63" i="1"/>
  <c r="J64" i="1"/>
  <c r="J65" i="1"/>
  <c r="J66" i="1"/>
  <c r="J60" i="1"/>
  <c r="X43" i="1"/>
  <c r="W43" i="1"/>
  <c r="X42" i="1"/>
  <c r="W42" i="1"/>
  <c r="X41" i="1"/>
  <c r="W41" i="1"/>
  <c r="X40" i="1"/>
  <c r="W40" i="1"/>
  <c r="X39" i="1"/>
  <c r="W39" i="1"/>
  <c r="N39" i="1"/>
  <c r="N40" i="1"/>
  <c r="N41" i="1"/>
  <c r="N42" i="1"/>
  <c r="N43" i="1"/>
  <c r="M39" i="1"/>
  <c r="M40" i="1"/>
  <c r="O42" i="1"/>
  <c r="O43" i="1"/>
  <c r="I39" i="1"/>
  <c r="I40" i="1"/>
  <c r="I41" i="1"/>
  <c r="I42" i="1"/>
  <c r="I43" i="1"/>
  <c r="H39" i="1"/>
  <c r="H40" i="1"/>
  <c r="H41" i="1"/>
  <c r="H42" i="1"/>
  <c r="H43" i="1"/>
  <c r="D39" i="1"/>
  <c r="D40" i="1"/>
  <c r="D41" i="1"/>
  <c r="D42" i="1"/>
  <c r="D43" i="1"/>
  <c r="C39" i="1"/>
  <c r="C40" i="1"/>
  <c r="C41" i="1"/>
  <c r="C42" i="1"/>
  <c r="C43" i="1"/>
  <c r="D38" i="1"/>
  <c r="C38" i="1"/>
  <c r="AC21" i="1"/>
  <c r="AB21" i="1"/>
  <c r="X21" i="1"/>
  <c r="W21" i="1"/>
  <c r="AD20" i="1"/>
  <c r="Y20" i="1"/>
  <c r="AD19" i="1"/>
  <c r="Y19" i="1"/>
  <c r="AD18" i="1"/>
  <c r="Y18" i="1"/>
  <c r="AD17" i="1"/>
  <c r="Y17" i="1"/>
  <c r="AD16" i="1"/>
  <c r="Y16" i="1"/>
  <c r="AD15" i="1"/>
  <c r="Y15" i="1"/>
  <c r="X10" i="1"/>
  <c r="S44" i="1"/>
  <c r="W10" i="1"/>
  <c r="R10" i="1"/>
  <c r="Y9" i="1"/>
  <c r="T9" i="1"/>
  <c r="Y8" i="1"/>
  <c r="T8" i="1"/>
  <c r="Y7" i="1"/>
  <c r="T7" i="1"/>
  <c r="Y6" i="1"/>
  <c r="T6" i="1"/>
  <c r="Y5" i="1"/>
  <c r="T5" i="1"/>
  <c r="Y4" i="1"/>
  <c r="T4" i="1"/>
  <c r="N32" i="1"/>
  <c r="M32" i="1"/>
  <c r="I32" i="1"/>
  <c r="H32" i="1"/>
  <c r="D32" i="1"/>
  <c r="C32" i="1"/>
  <c r="O31" i="1"/>
  <c r="J31" i="1"/>
  <c r="E31" i="1"/>
  <c r="O30" i="1"/>
  <c r="J30" i="1"/>
  <c r="E30" i="1"/>
  <c r="O29" i="1"/>
  <c r="J29" i="1"/>
  <c r="E29" i="1"/>
  <c r="O28" i="1"/>
  <c r="J28" i="1"/>
  <c r="E28" i="1"/>
  <c r="O27" i="1"/>
  <c r="J27" i="1"/>
  <c r="E27" i="1"/>
  <c r="O26" i="1"/>
  <c r="J26" i="1"/>
  <c r="E26" i="1"/>
  <c r="N21" i="1"/>
  <c r="M21" i="1"/>
  <c r="I21" i="1"/>
  <c r="H21" i="1"/>
  <c r="D21" i="1"/>
  <c r="C21" i="1"/>
  <c r="O20" i="1"/>
  <c r="J20" i="1"/>
  <c r="E20" i="1"/>
  <c r="O19" i="1"/>
  <c r="J19" i="1"/>
  <c r="E19" i="1"/>
  <c r="O18" i="1"/>
  <c r="J18" i="1"/>
  <c r="E18" i="1"/>
  <c r="O17" i="1"/>
  <c r="J17" i="1"/>
  <c r="E17" i="1"/>
  <c r="O16" i="1"/>
  <c r="J16" i="1"/>
  <c r="E16" i="1"/>
  <c r="O15" i="1"/>
  <c r="J15" i="1"/>
  <c r="E15" i="1"/>
  <c r="O6" i="1"/>
  <c r="O9" i="1"/>
  <c r="O8" i="1"/>
  <c r="O7" i="1"/>
  <c r="O5" i="1"/>
  <c r="O4" i="1"/>
  <c r="N10" i="1"/>
  <c r="M10" i="1"/>
  <c r="I10" i="1"/>
  <c r="H10" i="1"/>
  <c r="J10" i="1"/>
  <c r="J9" i="1"/>
  <c r="J8" i="1"/>
  <c r="J7" i="1"/>
  <c r="J6" i="1"/>
  <c r="J5" i="1"/>
  <c r="J4" i="1"/>
  <c r="D10" i="1"/>
  <c r="C10" i="1"/>
  <c r="E5" i="1"/>
  <c r="E6" i="1"/>
  <c r="E7" i="1"/>
  <c r="E8" i="1"/>
  <c r="E9" i="1"/>
  <c r="E4" i="1"/>
  <c r="Y38" i="1"/>
  <c r="R53" i="1"/>
  <c r="R52" i="1"/>
  <c r="Y41" i="1"/>
  <c r="S55" i="1"/>
  <c r="Y42" i="1"/>
  <c r="S50" i="1"/>
  <c r="S51" i="1"/>
  <c r="O40" i="1"/>
  <c r="O39" i="1"/>
  <c r="J42" i="1"/>
  <c r="J43" i="1"/>
  <c r="O10" i="1"/>
  <c r="E43" i="1"/>
  <c r="E42" i="1"/>
  <c r="D55" i="1"/>
  <c r="D44" i="1"/>
  <c r="E41" i="1"/>
  <c r="D54" i="1"/>
  <c r="E40" i="1"/>
  <c r="D53" i="1"/>
  <c r="E38" i="1"/>
  <c r="E10" i="1"/>
  <c r="R44" i="1"/>
  <c r="T39" i="1"/>
  <c r="S53" i="1"/>
  <c r="Y43" i="1"/>
  <c r="W44" i="1"/>
  <c r="T43" i="1"/>
  <c r="R50" i="1"/>
  <c r="T41" i="1"/>
  <c r="E21" i="1"/>
  <c r="M44" i="1"/>
  <c r="O41" i="1"/>
  <c r="C53" i="1"/>
  <c r="C44" i="1"/>
  <c r="E39" i="1"/>
  <c r="C51" i="1"/>
  <c r="C52" i="1"/>
  <c r="C50" i="1"/>
  <c r="C54" i="1"/>
  <c r="J40" i="1"/>
  <c r="I44" i="1"/>
  <c r="C55" i="1"/>
  <c r="D52" i="1"/>
  <c r="J39" i="1"/>
  <c r="D51" i="1"/>
  <c r="H44" i="1"/>
  <c r="D50" i="1"/>
  <c r="S52" i="1"/>
  <c r="T42" i="1"/>
  <c r="R54" i="1"/>
  <c r="T38" i="1"/>
  <c r="T40" i="1"/>
  <c r="S54" i="1"/>
  <c r="R55" i="1"/>
  <c r="Y40" i="1"/>
  <c r="Y39" i="1"/>
  <c r="R51" i="1"/>
  <c r="N44" i="1"/>
  <c r="J41" i="1"/>
  <c r="O38" i="1"/>
  <c r="J38" i="1"/>
  <c r="AD21" i="1"/>
  <c r="Y21" i="1"/>
  <c r="Y10" i="1"/>
  <c r="T10" i="1"/>
  <c r="O32" i="1"/>
  <c r="J32" i="1"/>
  <c r="E32" i="1"/>
  <c r="O21" i="1"/>
  <c r="J21" i="1"/>
  <c r="T52" i="1"/>
  <c r="T53" i="1"/>
  <c r="T51" i="1"/>
  <c r="T55" i="1"/>
  <c r="T50" i="1"/>
  <c r="Y44" i="1"/>
  <c r="O44" i="1"/>
  <c r="J44" i="1"/>
  <c r="E53" i="1"/>
  <c r="E54" i="1"/>
  <c r="D56" i="1"/>
  <c r="E55" i="1"/>
  <c r="E44" i="1"/>
  <c r="E51" i="1"/>
  <c r="E52" i="1"/>
  <c r="E50" i="1"/>
  <c r="C56" i="1"/>
  <c r="R56" i="1"/>
  <c r="T54" i="1"/>
  <c r="S56" i="1"/>
  <c r="T44" i="1"/>
  <c r="E56" i="1"/>
  <c r="T56" i="1"/>
</calcChain>
</file>

<file path=xl/sharedStrings.xml><?xml version="1.0" encoding="utf-8"?>
<sst xmlns="http://schemas.openxmlformats.org/spreadsheetml/2006/main" count="878" uniqueCount="77">
  <si>
    <t>Sox5</t>
  </si>
  <si>
    <t>Bins</t>
  </si>
  <si>
    <t>DAPI</t>
  </si>
  <si>
    <t>Sox5/DAPI</t>
  </si>
  <si>
    <t>sa1</t>
  </si>
  <si>
    <t>Total</t>
  </si>
  <si>
    <t>sa2</t>
  </si>
  <si>
    <t>sa3</t>
  </si>
  <si>
    <t>sa4</t>
  </si>
  <si>
    <t>average cko1</t>
  </si>
  <si>
    <t>Average cko</t>
  </si>
  <si>
    <t>cko1</t>
  </si>
  <si>
    <t>cko2</t>
  </si>
  <si>
    <t>cko3</t>
  </si>
  <si>
    <t>Error CKO</t>
  </si>
  <si>
    <t>t-test</t>
  </si>
  <si>
    <t>***</t>
  </si>
  <si>
    <t>*</t>
  </si>
  <si>
    <t>bins</t>
  </si>
  <si>
    <t>tbr1</t>
  </si>
  <si>
    <t>ctip2</t>
  </si>
  <si>
    <t>dapi</t>
  </si>
  <si>
    <t>Tbr1/DAPI</t>
  </si>
  <si>
    <t>Ctip2/DAPI</t>
  </si>
  <si>
    <t>C</t>
  </si>
  <si>
    <t>total</t>
  </si>
  <si>
    <t>Average cko1</t>
  </si>
  <si>
    <t>Average cko2</t>
  </si>
  <si>
    <t>Average cko3</t>
  </si>
  <si>
    <t>V</t>
  </si>
  <si>
    <t>VI</t>
  </si>
  <si>
    <t>stdev cko</t>
  </si>
  <si>
    <t>**</t>
  </si>
  <si>
    <t>rorb</t>
  </si>
  <si>
    <t>rorb/DAPI</t>
  </si>
  <si>
    <t>cux1</t>
  </si>
  <si>
    <t>cux1/DAPI</t>
  </si>
  <si>
    <t>UL</t>
  </si>
  <si>
    <t>ctrl1</t>
  </si>
  <si>
    <t>ctrl2</t>
  </si>
  <si>
    <t>ctrl3</t>
  </si>
  <si>
    <t>average ctrl</t>
  </si>
  <si>
    <t>Average ctrl</t>
  </si>
  <si>
    <t>Error ctrl</t>
  </si>
  <si>
    <t>CKO2</t>
  </si>
  <si>
    <t>average cko2</t>
  </si>
  <si>
    <t>average cko3</t>
  </si>
  <si>
    <t>SA2</t>
  </si>
  <si>
    <t>SA3</t>
  </si>
  <si>
    <t>CKO1</t>
  </si>
  <si>
    <t>CKO3</t>
  </si>
  <si>
    <t>average CKO1</t>
  </si>
  <si>
    <t xml:space="preserve"> average cko</t>
  </si>
  <si>
    <t>Average ctrl1</t>
  </si>
  <si>
    <t>Average ctrl2</t>
  </si>
  <si>
    <t>Average ctrl3</t>
  </si>
  <si>
    <t>stdev ctrl</t>
  </si>
  <si>
    <t>average ctrl1</t>
  </si>
  <si>
    <t>DAPI average ctrl</t>
  </si>
  <si>
    <t>Ctrl N1</t>
  </si>
  <si>
    <t>ctrl N2</t>
  </si>
  <si>
    <t>ctrl N3</t>
  </si>
  <si>
    <t>average ctrl2</t>
  </si>
  <si>
    <t>average ctrl3</t>
  </si>
  <si>
    <t>cko N1</t>
  </si>
  <si>
    <t>cko N2</t>
  </si>
  <si>
    <t>cko N3</t>
  </si>
  <si>
    <t>average cko N1</t>
  </si>
  <si>
    <t>average CKO N2</t>
  </si>
  <si>
    <t>average CKO N3</t>
  </si>
  <si>
    <t>Average ctrl 3</t>
  </si>
  <si>
    <t>ctrl N1</t>
  </si>
  <si>
    <t>ckoN3</t>
  </si>
  <si>
    <t>Cux1 UL</t>
  </si>
  <si>
    <t>Cux1 total</t>
  </si>
  <si>
    <t>DAPI bins</t>
  </si>
  <si>
    <t>DAPI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</si>
</sst>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NumberFormat="1"/>
    <xf numFmtId="0" fontId="0" fillId="0" borderId="0" xfId="0" applyNumberFormat="1" applyFont="1"/>
    <xf numFmtId="0" fontId="0" fillId="0" borderId="0" xfId="0" applyNumberFormat="1" applyFill="1"/>
    <xf numFmtId="0" fontId="0" fillId="0" borderId="0" xfId="0" applyNumberFormat="1" applyFont="1" applyFill="1"/>
    <xf numFmtId="0" fontId="1" fillId="0" borderId="0" xfId="0" applyNumberFormat="1" applyFont="1"/>
    <xf numFmtId="0" fontId="0" fillId="0" borderId="0" xfId="0" applyNumberFormat="1" applyBorder="1"/>
    <xf numFmtId="0" fontId="0" fillId="0" borderId="1" xfId="0" applyNumberFormat="1" applyBorder="1"/>
    <xf numFmtId="0" fontId="0" fillId="0" borderId="0" xfId="0" applyNumberFormat="1" applyFont="1" applyBorder="1"/>
    <xf numFmtId="0" fontId="0" fillId="0" borderId="1" xfId="0" applyNumberFormat="1" applyFill="1" applyBorder="1"/>
    <xf numFmtId="0" fontId="0" fillId="0" borderId="0" xfId="0" applyNumberFormat="1" applyFont="1" applyFill="1" applyBorder="1"/>
    <xf numFmtId="0" fontId="0" fillId="0" borderId="0" xfId="0" applyNumberFormat="1" applyFill="1" applyBorder="1"/>
    <xf numFmtId="0" fontId="0" fillId="0" borderId="1" xfId="0" applyNumberFormat="1" applyFont="1" applyFill="1" applyBorder="1"/>
    <xf numFmtId="0" fontId="1" fillId="0" borderId="0" xfId="0" applyNumberFormat="1" applyFont="1" applyFill="1"/>
    <xf numFmtId="0" fontId="2" fillId="0" borderId="0" xfId="0" applyNumberFormat="1" applyFont="1" applyBorder="1"/>
    <xf numFmtId="0" fontId="4" fillId="0" borderId="0" xfId="0" applyNumberFormat="1" applyFont="1"/>
    <xf numFmtId="0" fontId="4" fillId="0" borderId="1" xfId="0" applyNumberFormat="1" applyFont="1" applyFill="1" applyBorder="1"/>
    <xf numFmtId="0" fontId="2" fillId="2" borderId="0" xfId="0" applyNumberFormat="1" applyFont="1" applyFill="1" applyBorder="1"/>
    <xf numFmtId="0" fontId="0" fillId="0" borderId="0" xfId="0" applyNumberFormat="1" applyAlignment="1">
      <alignment horizontal="left"/>
    </xf>
    <xf numFmtId="0" fontId="3" fillId="3" borderId="0" xfId="1" applyNumberFormat="1"/>
    <xf numFmtId="0" fontId="0" fillId="0" borderId="2" xfId="0" applyNumberFormat="1" applyFill="1" applyBorder="1"/>
    <xf numFmtId="0" fontId="2" fillId="0" borderId="0" xfId="0" applyNumberFormat="1" applyFont="1"/>
    <xf numFmtId="0" fontId="0" fillId="0" borderId="1" xfId="0" applyNumberFormat="1" applyFont="1" applyBorder="1"/>
    <xf numFmtId="0" fontId="2" fillId="0" borderId="0" xfId="0" applyNumberFormat="1" applyFont="1" applyFill="1" applyBorder="1"/>
    <xf numFmtId="0" fontId="0" fillId="0" borderId="0" xfId="0" applyFont="1"/>
    <xf numFmtId="3" fontId="0" fillId="0" borderId="0" xfId="0" applyNumberFormat="1" applyFont="1"/>
    <xf numFmtId="3" fontId="0" fillId="0" borderId="0" xfId="0" applyNumberFormat="1"/>
  </cellXfs>
  <cellStyles count="6">
    <cellStyle name="Lien hypertexte" xfId="2" builtinId="8" hidden="1"/>
    <cellStyle name="Lien hypertexte" xfId="4" builtinId="8" hidden="1"/>
    <cellStyle name="Lien hypertexte visité" xfId="3" builtinId="9" hidden="1"/>
    <cellStyle name="Lien hypertexte visité" xfId="5" builtinId="9" hidden="1"/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'Sox5'!$E$49</c:f>
              <c:strCache>
                <c:ptCount val="1"/>
                <c:pt idx="0">
                  <c:v>Sox5/DAPI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'Sox5'!$J$60:$J$65</c:f>
                <c:numCache>
                  <c:formatCode>General</c:formatCode>
                  <c:ptCount val="6"/>
                  <c:pt idx="0">
                    <c:v>0.0369346240596976</c:v>
                  </c:pt>
                  <c:pt idx="1">
                    <c:v>0.0147631873382697</c:v>
                  </c:pt>
                  <c:pt idx="2">
                    <c:v>0.0284330073257621</c:v>
                  </c:pt>
                  <c:pt idx="3">
                    <c:v>0.0218452273008497</c:v>
                  </c:pt>
                  <c:pt idx="4">
                    <c:v>0.00607952803861572</c:v>
                  </c:pt>
                  <c:pt idx="5">
                    <c:v>0.0399926744561774</c:v>
                  </c:pt>
                </c:numCache>
              </c:numRef>
            </c:plus>
            <c:minus>
              <c:numRef>
                <c:f>'Sox5'!$J$60:$J$65</c:f>
                <c:numCache>
                  <c:formatCode>General</c:formatCode>
                  <c:ptCount val="6"/>
                  <c:pt idx="0">
                    <c:v>0.0369346240596976</c:v>
                  </c:pt>
                  <c:pt idx="1">
                    <c:v>0.0147631873382697</c:v>
                  </c:pt>
                  <c:pt idx="2">
                    <c:v>0.0284330073257621</c:v>
                  </c:pt>
                  <c:pt idx="3">
                    <c:v>0.0218452273008497</c:v>
                  </c:pt>
                  <c:pt idx="4">
                    <c:v>0.00607952803861572</c:v>
                  </c:pt>
                  <c:pt idx="5">
                    <c:v>0.0399926744561774</c:v>
                  </c:pt>
                </c:numCache>
              </c:numRef>
            </c:minus>
          </c:errBars>
          <c:val>
            <c:numRef>
              <c:f>'Sox5'!$E$50:$E$55</c:f>
              <c:numCache>
                <c:formatCode>General</c:formatCode>
                <c:ptCount val="6"/>
                <c:pt idx="0">
                  <c:v>0.46356833398976</c:v>
                </c:pt>
                <c:pt idx="1">
                  <c:v>0.568990559186638</c:v>
                </c:pt>
                <c:pt idx="2">
                  <c:v>0.489686783804431</c:v>
                </c:pt>
                <c:pt idx="3">
                  <c:v>0.165445430003856</c:v>
                </c:pt>
                <c:pt idx="4">
                  <c:v>0.0347826086956522</c:v>
                </c:pt>
                <c:pt idx="5">
                  <c:v>0.106796116504854</c:v>
                </c:pt>
              </c:numCache>
            </c:numRef>
          </c:val>
        </c:ser>
        <c:ser>
          <c:idx val="1"/>
          <c:order val="1"/>
          <c:tx>
            <c:strRef>
              <c:f>'Sox5'!$T$49</c:f>
              <c:strCache>
                <c:ptCount val="1"/>
                <c:pt idx="0">
                  <c:v>Sox5/DAPI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'Sox5'!$K$60:$K$65</c:f>
                <c:numCache>
                  <c:formatCode>General</c:formatCode>
                  <c:ptCount val="6"/>
                  <c:pt idx="0">
                    <c:v>0.0402931720298429</c:v>
                  </c:pt>
                  <c:pt idx="1">
                    <c:v>0.0117513982824228</c:v>
                  </c:pt>
                  <c:pt idx="2">
                    <c:v>0.0139820983831496</c:v>
                  </c:pt>
                  <c:pt idx="3">
                    <c:v>0.0225346651800456</c:v>
                  </c:pt>
                  <c:pt idx="4">
                    <c:v>0.0356434124935822</c:v>
                  </c:pt>
                  <c:pt idx="5">
                    <c:v>0.0227325899287356</c:v>
                  </c:pt>
                </c:numCache>
              </c:numRef>
            </c:plus>
            <c:minus>
              <c:numRef>
                <c:f>'Sox5'!$K$60:$K$65</c:f>
                <c:numCache>
                  <c:formatCode>General</c:formatCode>
                  <c:ptCount val="6"/>
                  <c:pt idx="0">
                    <c:v>0.0402931720298429</c:v>
                  </c:pt>
                  <c:pt idx="1">
                    <c:v>0.0117513982824228</c:v>
                  </c:pt>
                  <c:pt idx="2">
                    <c:v>0.0139820983831496</c:v>
                  </c:pt>
                  <c:pt idx="3">
                    <c:v>0.0225346651800456</c:v>
                  </c:pt>
                  <c:pt idx="4">
                    <c:v>0.0356434124935822</c:v>
                  </c:pt>
                  <c:pt idx="5">
                    <c:v>0.0227325899287356</c:v>
                  </c:pt>
                </c:numCache>
              </c:numRef>
            </c:minus>
          </c:errBars>
          <c:val>
            <c:numRef>
              <c:f>'Sox5'!$T$50:$T$55</c:f>
              <c:numCache>
                <c:formatCode>General</c:formatCode>
                <c:ptCount val="6"/>
                <c:pt idx="0">
                  <c:v>0.582431307243963</c:v>
                </c:pt>
                <c:pt idx="1">
                  <c:v>0.602001539645881</c:v>
                </c:pt>
                <c:pt idx="2">
                  <c:v>0.59392486011191</c:v>
                </c:pt>
                <c:pt idx="3">
                  <c:v>0.418823529411765</c:v>
                </c:pt>
                <c:pt idx="4">
                  <c:v>0.113853503184713</c:v>
                </c:pt>
                <c:pt idx="5">
                  <c:v>0.192746113989637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16772704"/>
        <c:axId val="-314953552"/>
      </c:barChart>
      <c:catAx>
        <c:axId val="-316772704"/>
        <c:scaling>
          <c:orientation val="minMax"/>
        </c:scaling>
        <c:delete val="0"/>
        <c:axPos val="b"/>
        <c:majorTickMark val="out"/>
        <c:minorTickMark val="none"/>
        <c:tickLblPos val="nextTo"/>
        <c:crossAx val="-314953552"/>
        <c:crosses val="autoZero"/>
        <c:auto val="1"/>
        <c:lblAlgn val="ctr"/>
        <c:lblOffset val="100"/>
        <c:noMultiLvlLbl val="0"/>
      </c:catAx>
      <c:valAx>
        <c:axId val="-314953552"/>
        <c:scaling>
          <c:orientation val="minMax"/>
          <c:max val="0.8"/>
        </c:scaling>
        <c:delete val="0"/>
        <c:axPos val="l"/>
        <c:numFmt formatCode="General" sourceLinked="1"/>
        <c:majorTickMark val="out"/>
        <c:minorTickMark val="none"/>
        <c:tickLblPos val="nextTo"/>
        <c:crossAx val="-3167727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'Tbr1 Ctip2'!$H$80:$I$80</c:f>
                <c:numCache>
                  <c:formatCode>General</c:formatCode>
                  <c:ptCount val="2"/>
                  <c:pt idx="0">
                    <c:v>0.00500365872612686</c:v>
                  </c:pt>
                  <c:pt idx="1">
                    <c:v>0.00595233145043625</c:v>
                  </c:pt>
                </c:numCache>
              </c:numRef>
            </c:plus>
            <c:minus>
              <c:numRef>
                <c:f>'Tbr1 Ctip2'!$H$80:$I$80</c:f>
                <c:numCache>
                  <c:formatCode>General</c:formatCode>
                  <c:ptCount val="2"/>
                  <c:pt idx="0">
                    <c:v>0.00500365872612686</c:v>
                  </c:pt>
                  <c:pt idx="1">
                    <c:v>0.00595233145043625</c:v>
                  </c:pt>
                </c:numCache>
              </c:numRef>
            </c:minus>
          </c:errBars>
          <c:cat>
            <c:strRef>
              <c:f>('Tbr1 Ctip2'!$G$49,'Tbr1 Ctip2'!$AB$49)</c:f>
              <c:strCache>
                <c:ptCount val="2"/>
                <c:pt idx="0">
                  <c:v>Ctip2/DAPI</c:v>
                </c:pt>
                <c:pt idx="1">
                  <c:v>Ctip2/DAPI</c:v>
                </c:pt>
              </c:strCache>
            </c:strRef>
          </c:cat>
          <c:val>
            <c:numRef>
              <c:f>('Tbr1 Ctip2'!$G$56,'Tbr1 Ctip2'!$AB$56)</c:f>
              <c:numCache>
                <c:formatCode>General</c:formatCode>
                <c:ptCount val="2"/>
                <c:pt idx="0">
                  <c:v>0.0890147225368063</c:v>
                </c:pt>
                <c:pt idx="1">
                  <c:v>0.131620048274883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14329568"/>
        <c:axId val="-314325696"/>
      </c:barChart>
      <c:catAx>
        <c:axId val="-314329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314325696"/>
        <c:crosses val="autoZero"/>
        <c:auto val="1"/>
        <c:lblAlgn val="ctr"/>
        <c:lblOffset val="100"/>
        <c:noMultiLvlLbl val="0"/>
      </c:catAx>
      <c:valAx>
        <c:axId val="-314325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314329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[2]Sheet1!$F$49</c:f>
              <c:strCache>
                <c:ptCount val="1"/>
                <c:pt idx="0">
                  <c:v>rorb/DAPI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[2]Sheet1!$AX$57:$AX$62</c:f>
                <c:numCache>
                  <c:formatCode>General</c:formatCode>
                  <c:ptCount val="6"/>
                  <c:pt idx="0">
                    <c:v>0.0111494787165379</c:v>
                  </c:pt>
                  <c:pt idx="1">
                    <c:v>0.0286848567545363</c:v>
                  </c:pt>
                  <c:pt idx="2">
                    <c:v>0.0218000892535789</c:v>
                  </c:pt>
                  <c:pt idx="3">
                    <c:v>0.00563394811676352</c:v>
                  </c:pt>
                  <c:pt idx="4">
                    <c:v>0.0866588872307677</c:v>
                  </c:pt>
                  <c:pt idx="5">
                    <c:v>0.033709952424193</c:v>
                  </c:pt>
                </c:numCache>
              </c:numRef>
            </c:plus>
            <c:minus>
              <c:numRef>
                <c:f>[2]Sheet1!$AX$57:$AX$62</c:f>
                <c:numCache>
                  <c:formatCode>General</c:formatCode>
                  <c:ptCount val="6"/>
                  <c:pt idx="0">
                    <c:v>0.0111494787165379</c:v>
                  </c:pt>
                  <c:pt idx="1">
                    <c:v>0.0286848567545363</c:v>
                  </c:pt>
                  <c:pt idx="2">
                    <c:v>0.0218000892535789</c:v>
                  </c:pt>
                  <c:pt idx="3">
                    <c:v>0.00563394811676352</c:v>
                  </c:pt>
                  <c:pt idx="4">
                    <c:v>0.0866588872307677</c:v>
                  </c:pt>
                  <c:pt idx="5">
                    <c:v>0.033709952424193</c:v>
                  </c:pt>
                </c:numCache>
              </c:numRef>
            </c:minus>
          </c:errBars>
          <c:val>
            <c:numRef>
              <c:f>[2]Sheet1!$F$50:$F$55</c:f>
              <c:numCache>
                <c:formatCode>General</c:formatCode>
                <c:ptCount val="6"/>
                <c:pt idx="0">
                  <c:v>0.0255775577557756</c:v>
                </c:pt>
                <c:pt idx="1">
                  <c:v>0.077561177934467</c:v>
                </c:pt>
                <c:pt idx="2">
                  <c:v>0.409540180489901</c:v>
                </c:pt>
                <c:pt idx="3">
                  <c:v>0.777204301075269</c:v>
                </c:pt>
                <c:pt idx="4">
                  <c:v>0.278322925958965</c:v>
                </c:pt>
                <c:pt idx="5">
                  <c:v>0.0609504132231405</c:v>
                </c:pt>
              </c:numCache>
            </c:numRef>
          </c:val>
        </c:ser>
        <c:ser>
          <c:idx val="1"/>
          <c:order val="1"/>
          <c:tx>
            <c:strRef>
              <c:f>[2]Sheet1!$AA$49</c:f>
              <c:strCache>
                <c:ptCount val="1"/>
                <c:pt idx="0">
                  <c:v>rorb/DAPI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[2]Sheet1!$AY$57:$AY$62</c:f>
                <c:numCache>
                  <c:formatCode>General</c:formatCode>
                  <c:ptCount val="6"/>
                  <c:pt idx="0">
                    <c:v>0.0015623331776362</c:v>
                  </c:pt>
                  <c:pt idx="1">
                    <c:v>0.0434802402658831</c:v>
                  </c:pt>
                  <c:pt idx="2">
                    <c:v>0.133251534729432</c:v>
                  </c:pt>
                  <c:pt idx="3">
                    <c:v>0.0605006672182186</c:v>
                  </c:pt>
                  <c:pt idx="4">
                    <c:v>0.105481785964986</c:v>
                  </c:pt>
                  <c:pt idx="5">
                    <c:v>0.00842884264070529</c:v>
                  </c:pt>
                </c:numCache>
              </c:numRef>
            </c:plus>
            <c:minus>
              <c:numRef>
                <c:f>[2]Sheet1!$AY$57:$AY$62</c:f>
                <c:numCache>
                  <c:formatCode>General</c:formatCode>
                  <c:ptCount val="6"/>
                  <c:pt idx="0">
                    <c:v>0.0015623331776362</c:v>
                  </c:pt>
                  <c:pt idx="1">
                    <c:v>0.0434802402658831</c:v>
                  </c:pt>
                  <c:pt idx="2">
                    <c:v>0.133251534729432</c:v>
                  </c:pt>
                  <c:pt idx="3">
                    <c:v>0.0605006672182186</c:v>
                  </c:pt>
                  <c:pt idx="4">
                    <c:v>0.105481785964986</c:v>
                  </c:pt>
                  <c:pt idx="5">
                    <c:v>0.00842884264070529</c:v>
                  </c:pt>
                </c:numCache>
              </c:numRef>
            </c:minus>
          </c:errBars>
          <c:val>
            <c:numRef>
              <c:f>[2]Sheet1!$AA$50:$AA$55</c:f>
              <c:numCache>
                <c:formatCode>General</c:formatCode>
                <c:ptCount val="6"/>
                <c:pt idx="0">
                  <c:v>0.013953488372093</c:v>
                </c:pt>
                <c:pt idx="1">
                  <c:v>0.0743155149934811</c:v>
                </c:pt>
                <c:pt idx="2">
                  <c:v>0.30316742081448</c:v>
                </c:pt>
                <c:pt idx="3">
                  <c:v>0.354673495518566</c:v>
                </c:pt>
                <c:pt idx="4">
                  <c:v>0.184759166067577</c:v>
                </c:pt>
                <c:pt idx="5">
                  <c:v>0.00978473581213307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14259104"/>
        <c:axId val="-314254976"/>
      </c:barChart>
      <c:catAx>
        <c:axId val="-314259104"/>
        <c:scaling>
          <c:orientation val="minMax"/>
        </c:scaling>
        <c:delete val="0"/>
        <c:axPos val="b"/>
        <c:majorTickMark val="out"/>
        <c:minorTickMark val="none"/>
        <c:tickLblPos val="nextTo"/>
        <c:crossAx val="-314254976"/>
        <c:crosses val="autoZero"/>
        <c:auto val="1"/>
        <c:lblAlgn val="ctr"/>
        <c:lblOffset val="100"/>
        <c:noMultiLvlLbl val="0"/>
      </c:catAx>
      <c:valAx>
        <c:axId val="-314254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314259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[2]Sheet1!$AX$63:$AY$63</c:f>
                <c:numCache>
                  <c:formatCode>General</c:formatCode>
                  <c:ptCount val="2"/>
                  <c:pt idx="0">
                    <c:v>0.0218927392441157</c:v>
                  </c:pt>
                  <c:pt idx="1">
                    <c:v>0.00744727349145553</c:v>
                  </c:pt>
                </c:numCache>
              </c:numRef>
            </c:plus>
            <c:minus>
              <c:numRef>
                <c:f>[2]Sheet1!$AX$63:$AY$63</c:f>
                <c:numCache>
                  <c:formatCode>General</c:formatCode>
                  <c:ptCount val="2"/>
                  <c:pt idx="0">
                    <c:v>0.0218927392441157</c:v>
                  </c:pt>
                  <c:pt idx="1">
                    <c:v>0.00744727349145553</c:v>
                  </c:pt>
                </c:numCache>
              </c:numRef>
            </c:minus>
          </c:errBars>
          <c:val>
            <c:numRef>
              <c:f>([2]Sheet1!$F$56,[2]Sheet1!$AA$56)</c:f>
              <c:numCache>
                <c:formatCode>General</c:formatCode>
                <c:ptCount val="2"/>
                <c:pt idx="0">
                  <c:v>0.290777348980074</c:v>
                </c:pt>
                <c:pt idx="1">
                  <c:v>0.17639751552795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14216256"/>
        <c:axId val="-314212384"/>
      </c:barChart>
      <c:catAx>
        <c:axId val="-314216256"/>
        <c:scaling>
          <c:orientation val="minMax"/>
        </c:scaling>
        <c:delete val="0"/>
        <c:axPos val="b"/>
        <c:majorTickMark val="out"/>
        <c:minorTickMark val="none"/>
        <c:tickLblPos val="nextTo"/>
        <c:crossAx val="-314212384"/>
        <c:crosses val="autoZero"/>
        <c:auto val="1"/>
        <c:lblAlgn val="ctr"/>
        <c:lblOffset val="100"/>
        <c:noMultiLvlLbl val="0"/>
      </c:catAx>
      <c:valAx>
        <c:axId val="-314212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314216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[3]Sheet1!$E$49</c:f>
              <c:strCache>
                <c:ptCount val="1"/>
                <c:pt idx="0">
                  <c:v>cux1/DAPI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[3]Sheet1!$J$60:$J$65</c:f>
                <c:numCache>
                  <c:formatCode>General</c:formatCode>
                  <c:ptCount val="6"/>
                  <c:pt idx="0">
                    <c:v>0.0200738111820066</c:v>
                  </c:pt>
                  <c:pt idx="1">
                    <c:v>0.044295034826312</c:v>
                  </c:pt>
                  <c:pt idx="2">
                    <c:v>0.0129666386789225</c:v>
                  </c:pt>
                  <c:pt idx="3">
                    <c:v>0.0301721826859974</c:v>
                  </c:pt>
                  <c:pt idx="4">
                    <c:v>0.0329043566330624</c:v>
                  </c:pt>
                  <c:pt idx="5">
                    <c:v>0.00155788326386883</c:v>
                  </c:pt>
                </c:numCache>
              </c:numRef>
            </c:plus>
            <c:minus>
              <c:numRef>
                <c:f>[3]Sheet1!$J$60:$J$65</c:f>
                <c:numCache>
                  <c:formatCode>General</c:formatCode>
                  <c:ptCount val="6"/>
                  <c:pt idx="0">
                    <c:v>0.0200738111820066</c:v>
                  </c:pt>
                  <c:pt idx="1">
                    <c:v>0.044295034826312</c:v>
                  </c:pt>
                  <c:pt idx="2">
                    <c:v>0.0129666386789225</c:v>
                  </c:pt>
                  <c:pt idx="3">
                    <c:v>0.0301721826859974</c:v>
                  </c:pt>
                  <c:pt idx="4">
                    <c:v>0.0329043566330624</c:v>
                  </c:pt>
                  <c:pt idx="5">
                    <c:v>0.00155788326386883</c:v>
                  </c:pt>
                </c:numCache>
              </c:numRef>
            </c:minus>
          </c:errBars>
          <c:val>
            <c:numRef>
              <c:f>[3]Sheet1!$E$50:$E$55</c:f>
              <c:numCache>
                <c:formatCode>General</c:formatCode>
                <c:ptCount val="6"/>
                <c:pt idx="0">
                  <c:v>0.153649167733675</c:v>
                </c:pt>
                <c:pt idx="1">
                  <c:v>0.230169050715214</c:v>
                </c:pt>
                <c:pt idx="2">
                  <c:v>0.372208436724566</c:v>
                </c:pt>
                <c:pt idx="3">
                  <c:v>0.7430316914853</c:v>
                </c:pt>
                <c:pt idx="4">
                  <c:v>0.921482662415305</c:v>
                </c:pt>
                <c:pt idx="5">
                  <c:v>0.827904929577465</c:v>
                </c:pt>
              </c:numCache>
            </c:numRef>
          </c:val>
        </c:ser>
        <c:ser>
          <c:idx val="1"/>
          <c:order val="1"/>
          <c:tx>
            <c:strRef>
              <c:f>[3]Sheet1!$T$49</c:f>
              <c:strCache>
                <c:ptCount val="1"/>
                <c:pt idx="0">
                  <c:v>cux1/DAPI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[3]Sheet1!$K$60:$K$65</c:f>
                <c:numCache>
                  <c:formatCode>General</c:formatCode>
                  <c:ptCount val="6"/>
                  <c:pt idx="0">
                    <c:v>0.076472169536406</c:v>
                  </c:pt>
                  <c:pt idx="1">
                    <c:v>0.088539188377263</c:v>
                  </c:pt>
                  <c:pt idx="2">
                    <c:v>0.123053391730812</c:v>
                  </c:pt>
                  <c:pt idx="3">
                    <c:v>0.0355939908819247</c:v>
                  </c:pt>
                  <c:pt idx="4">
                    <c:v>0.134171098588036</c:v>
                  </c:pt>
                  <c:pt idx="5">
                    <c:v>0.0430126051718473</c:v>
                  </c:pt>
                </c:numCache>
              </c:numRef>
            </c:plus>
            <c:minus>
              <c:numRef>
                <c:f>[3]Sheet1!$K$60:$K$65</c:f>
                <c:numCache>
                  <c:formatCode>General</c:formatCode>
                  <c:ptCount val="6"/>
                  <c:pt idx="0">
                    <c:v>0.076472169536406</c:v>
                  </c:pt>
                  <c:pt idx="1">
                    <c:v>0.088539188377263</c:v>
                  </c:pt>
                  <c:pt idx="2">
                    <c:v>0.123053391730812</c:v>
                  </c:pt>
                  <c:pt idx="3">
                    <c:v>0.0355939908819247</c:v>
                  </c:pt>
                  <c:pt idx="4">
                    <c:v>0.134171098588036</c:v>
                  </c:pt>
                  <c:pt idx="5">
                    <c:v>0.0430126051718473</c:v>
                  </c:pt>
                </c:numCache>
              </c:numRef>
            </c:minus>
          </c:errBars>
          <c:val>
            <c:numRef>
              <c:f>[3]Sheet1!$T$50:$T$55</c:f>
              <c:numCache>
                <c:formatCode>General</c:formatCode>
                <c:ptCount val="6"/>
                <c:pt idx="0">
                  <c:v>0.153631284916201</c:v>
                </c:pt>
                <c:pt idx="1">
                  <c:v>0.32574235320384</c:v>
                </c:pt>
                <c:pt idx="2">
                  <c:v>0.426402361872628</c:v>
                </c:pt>
                <c:pt idx="3">
                  <c:v>0.712392312789927</c:v>
                </c:pt>
                <c:pt idx="4">
                  <c:v>0.858749437696806</c:v>
                </c:pt>
                <c:pt idx="5">
                  <c:v>0.880808080808081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14186112"/>
        <c:axId val="-314181984"/>
      </c:barChart>
      <c:catAx>
        <c:axId val="-314186112"/>
        <c:scaling>
          <c:orientation val="minMax"/>
        </c:scaling>
        <c:delete val="0"/>
        <c:axPos val="b"/>
        <c:majorTickMark val="out"/>
        <c:minorTickMark val="none"/>
        <c:tickLblPos val="nextTo"/>
        <c:crossAx val="-314181984"/>
        <c:crosses val="autoZero"/>
        <c:auto val="1"/>
        <c:lblAlgn val="ctr"/>
        <c:lblOffset val="100"/>
        <c:noMultiLvlLbl val="0"/>
      </c:catAx>
      <c:valAx>
        <c:axId val="-314181984"/>
        <c:scaling>
          <c:orientation val="minMax"/>
          <c:max val="1.0"/>
        </c:scaling>
        <c:delete val="0"/>
        <c:axPos val="l"/>
        <c:numFmt formatCode="General" sourceLinked="1"/>
        <c:majorTickMark val="out"/>
        <c:minorTickMark val="none"/>
        <c:tickLblPos val="nextTo"/>
        <c:crossAx val="-3141861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[3]Sheet1!$J$66:$K$66</c:f>
                <c:numCache>
                  <c:formatCode>General</c:formatCode>
                  <c:ptCount val="2"/>
                  <c:pt idx="0">
                    <c:v>0.0203993591735609</c:v>
                  </c:pt>
                  <c:pt idx="1">
                    <c:v>0.0147614192074977</c:v>
                  </c:pt>
                </c:numCache>
              </c:numRef>
            </c:plus>
            <c:minus>
              <c:numRef>
                <c:f>[3]Sheet1!$J$66:$K$66</c:f>
                <c:numCache>
                  <c:formatCode>General</c:formatCode>
                  <c:ptCount val="2"/>
                  <c:pt idx="0">
                    <c:v>0.0203993591735609</c:v>
                  </c:pt>
                  <c:pt idx="1">
                    <c:v>0.0147614192074977</c:v>
                  </c:pt>
                </c:numCache>
              </c:numRef>
            </c:minus>
          </c:errBars>
          <c:val>
            <c:numRef>
              <c:f>([3]Sheet1!$E$56,[3]Sheet1!$T$56)</c:f>
              <c:numCache>
                <c:formatCode>General</c:formatCode>
                <c:ptCount val="2"/>
                <c:pt idx="0">
                  <c:v>0.504105951008142</c:v>
                </c:pt>
                <c:pt idx="1">
                  <c:v>0.522917673594329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14130336"/>
        <c:axId val="-314126464"/>
      </c:barChart>
      <c:catAx>
        <c:axId val="-314130336"/>
        <c:scaling>
          <c:orientation val="minMax"/>
        </c:scaling>
        <c:delete val="0"/>
        <c:axPos val="b"/>
        <c:majorTickMark val="out"/>
        <c:minorTickMark val="none"/>
        <c:tickLblPos val="nextTo"/>
        <c:crossAx val="-314126464"/>
        <c:crosses val="autoZero"/>
        <c:auto val="1"/>
        <c:lblAlgn val="ctr"/>
        <c:lblOffset val="100"/>
        <c:noMultiLvlLbl val="0"/>
      </c:catAx>
      <c:valAx>
        <c:axId val="-314126464"/>
        <c:scaling>
          <c:orientation val="minMax"/>
          <c:max val="0.6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crossAx val="-314130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[3]Sheet1!$J$66:$K$66</c:f>
                <c:numCache>
                  <c:formatCode>General</c:formatCode>
                  <c:ptCount val="2"/>
                  <c:pt idx="0">
                    <c:v>0.0203993591735609</c:v>
                  </c:pt>
                  <c:pt idx="1">
                    <c:v>0.0147614192074977</c:v>
                  </c:pt>
                </c:numCache>
              </c:numRef>
            </c:plus>
            <c:minus>
              <c:numRef>
                <c:f>[3]Sheet1!$J$66:$K$66</c:f>
                <c:numCache>
                  <c:formatCode>General</c:formatCode>
                  <c:ptCount val="2"/>
                  <c:pt idx="0">
                    <c:v>0.0203993591735609</c:v>
                  </c:pt>
                  <c:pt idx="1">
                    <c:v>0.0147614192074977</c:v>
                  </c:pt>
                </c:numCache>
              </c:numRef>
            </c:minus>
          </c:errBars>
          <c:val>
            <c:numRef>
              <c:f>([3]Sheet1!$E$57,[3]Sheet1!$T$57)</c:f>
              <c:numCache>
                <c:formatCode>General</c:formatCode>
                <c:ptCount val="2"/>
                <c:pt idx="0">
                  <c:v>0.829901021711366</c:v>
                </c:pt>
                <c:pt idx="1">
                  <c:v>0.802245960010956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14653152"/>
        <c:axId val="-314649280"/>
      </c:barChart>
      <c:catAx>
        <c:axId val="-314653152"/>
        <c:scaling>
          <c:orientation val="minMax"/>
        </c:scaling>
        <c:delete val="0"/>
        <c:axPos val="b"/>
        <c:majorTickMark val="out"/>
        <c:minorTickMark val="none"/>
        <c:tickLblPos val="nextTo"/>
        <c:crossAx val="-314649280"/>
        <c:crosses val="autoZero"/>
        <c:auto val="1"/>
        <c:lblAlgn val="ctr"/>
        <c:lblOffset val="100"/>
        <c:noMultiLvlLbl val="0"/>
      </c:catAx>
      <c:valAx>
        <c:axId val="-314649280"/>
        <c:scaling>
          <c:orientation val="minMax"/>
          <c:max val="1.0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314653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'Sox5'!$D$49</c:f>
              <c:strCache>
                <c:ptCount val="1"/>
                <c:pt idx="0">
                  <c:v>DAPI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DAPI!$I$42:$I$47</c:f>
                <c:numCache>
                  <c:formatCode>General</c:formatCode>
                  <c:ptCount val="6"/>
                  <c:pt idx="0">
                    <c:v>30.77537094480141</c:v>
                  </c:pt>
                  <c:pt idx="1">
                    <c:v>41.7146390504713</c:v>
                  </c:pt>
                  <c:pt idx="2">
                    <c:v>41.5871834482751</c:v>
                  </c:pt>
                  <c:pt idx="3">
                    <c:v>37.27790197031806</c:v>
                  </c:pt>
                  <c:pt idx="4">
                    <c:v>31.15255176516804</c:v>
                  </c:pt>
                  <c:pt idx="5">
                    <c:v>23.98790847669761</c:v>
                  </c:pt>
                </c:numCache>
              </c:numRef>
            </c:plus>
            <c:minus>
              <c:numRef>
                <c:f>DAPI!$I$42:$I$47</c:f>
                <c:numCache>
                  <c:formatCode>General</c:formatCode>
                  <c:ptCount val="6"/>
                  <c:pt idx="0">
                    <c:v>30.77537094480141</c:v>
                  </c:pt>
                  <c:pt idx="1">
                    <c:v>41.7146390504713</c:v>
                  </c:pt>
                  <c:pt idx="2">
                    <c:v>41.5871834482751</c:v>
                  </c:pt>
                  <c:pt idx="3">
                    <c:v>37.27790197031806</c:v>
                  </c:pt>
                  <c:pt idx="4">
                    <c:v>31.15255176516804</c:v>
                  </c:pt>
                  <c:pt idx="5">
                    <c:v>23.98790847669761</c:v>
                  </c:pt>
                </c:numCache>
              </c:numRef>
            </c:minus>
          </c:errBars>
          <c:val>
            <c:numRef>
              <c:f>'Sox5'!$D$50:$D$55</c:f>
              <c:numCache>
                <c:formatCode>General</c:formatCode>
                <c:ptCount val="6"/>
                <c:pt idx="0">
                  <c:v>282.1111111111111</c:v>
                </c:pt>
                <c:pt idx="1">
                  <c:v>306.0</c:v>
                </c:pt>
                <c:pt idx="2">
                  <c:v>290.888888888889</c:v>
                </c:pt>
                <c:pt idx="3">
                  <c:v>288.1111111111111</c:v>
                </c:pt>
                <c:pt idx="4">
                  <c:v>268.3333333333333</c:v>
                </c:pt>
                <c:pt idx="5">
                  <c:v>91.55555555555554</c:v>
                </c:pt>
              </c:numCache>
            </c:numRef>
          </c:val>
        </c:ser>
        <c:ser>
          <c:idx val="1"/>
          <c:order val="1"/>
          <c:tx>
            <c:strRef>
              <c:f>'Sox5'!$S$49</c:f>
              <c:strCache>
                <c:ptCount val="1"/>
                <c:pt idx="0">
                  <c:v>DAPI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DAPI!$J$42:$J$47</c:f>
                <c:numCache>
                  <c:formatCode>General</c:formatCode>
                  <c:ptCount val="6"/>
                  <c:pt idx="0">
                    <c:v>16.23477444360001</c:v>
                  </c:pt>
                  <c:pt idx="1">
                    <c:v>25.82849417041399</c:v>
                  </c:pt>
                  <c:pt idx="2">
                    <c:v>25.17126521636505</c:v>
                  </c:pt>
                  <c:pt idx="3">
                    <c:v>18.74191183575622</c:v>
                  </c:pt>
                  <c:pt idx="4">
                    <c:v>22.88807981310066</c:v>
                  </c:pt>
                  <c:pt idx="5">
                    <c:v>1.160034056545617</c:v>
                  </c:pt>
                </c:numCache>
              </c:numRef>
            </c:plus>
            <c:minus>
              <c:numRef>
                <c:f>DAPI!$J$42:$J$47</c:f>
                <c:numCache>
                  <c:formatCode>General</c:formatCode>
                  <c:ptCount val="6"/>
                  <c:pt idx="0">
                    <c:v>16.23477444360001</c:v>
                  </c:pt>
                  <c:pt idx="1">
                    <c:v>25.82849417041399</c:v>
                  </c:pt>
                  <c:pt idx="2">
                    <c:v>25.17126521636505</c:v>
                  </c:pt>
                  <c:pt idx="3">
                    <c:v>18.74191183575622</c:v>
                  </c:pt>
                  <c:pt idx="4">
                    <c:v>22.88807981310066</c:v>
                  </c:pt>
                  <c:pt idx="5">
                    <c:v>1.160034056545617</c:v>
                  </c:pt>
                </c:numCache>
              </c:numRef>
            </c:minus>
          </c:errBars>
          <c:val>
            <c:numRef>
              <c:f>'Sox5'!$S$50:$S$55</c:f>
              <c:numCache>
                <c:formatCode>General</c:formatCode>
                <c:ptCount val="6"/>
                <c:pt idx="0">
                  <c:v>266.8888888888889</c:v>
                </c:pt>
                <c:pt idx="1">
                  <c:v>288.6666666666666</c:v>
                </c:pt>
                <c:pt idx="2">
                  <c:v>278.0</c:v>
                </c:pt>
                <c:pt idx="3">
                  <c:v>283.3333333333333</c:v>
                </c:pt>
                <c:pt idx="4">
                  <c:v>279.1111111111111</c:v>
                </c:pt>
                <c:pt idx="5">
                  <c:v>107.2222222222222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14591472"/>
        <c:axId val="-313522512"/>
      </c:barChart>
      <c:catAx>
        <c:axId val="-314591472"/>
        <c:scaling>
          <c:orientation val="minMax"/>
        </c:scaling>
        <c:delete val="0"/>
        <c:axPos val="b"/>
        <c:majorTickMark val="out"/>
        <c:minorTickMark val="none"/>
        <c:tickLblPos val="nextTo"/>
        <c:crossAx val="-313522512"/>
        <c:crosses val="autoZero"/>
        <c:auto val="1"/>
        <c:lblAlgn val="ctr"/>
        <c:lblOffset val="100"/>
        <c:noMultiLvlLbl val="0"/>
      </c:catAx>
      <c:valAx>
        <c:axId val="-313522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3145914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DAPI!$I$48:$J$48</c:f>
                <c:numCache>
                  <c:formatCode>General</c:formatCode>
                  <c:ptCount val="2"/>
                  <c:pt idx="0">
                    <c:v>191.7725311500677</c:v>
                  </c:pt>
                  <c:pt idx="1">
                    <c:v>106.764943152796</c:v>
                  </c:pt>
                </c:numCache>
              </c:numRef>
            </c:plus>
            <c:minus>
              <c:numRef>
                <c:f>DAPI!$I$48:$J$48</c:f>
                <c:numCache>
                  <c:formatCode>General</c:formatCode>
                  <c:ptCount val="2"/>
                  <c:pt idx="0">
                    <c:v>191.7725311500677</c:v>
                  </c:pt>
                  <c:pt idx="1">
                    <c:v>106.764943152796</c:v>
                  </c:pt>
                </c:numCache>
              </c:numRef>
            </c:minus>
          </c:errBars>
          <c:val>
            <c:numRef>
              <c:f>('Sox5'!$D$56,'Sox5'!$S$56)</c:f>
              <c:numCache>
                <c:formatCode>General</c:formatCode>
                <c:ptCount val="2"/>
                <c:pt idx="0">
                  <c:v>1527.0</c:v>
                </c:pt>
                <c:pt idx="1">
                  <c:v>1503.222222222222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13478608"/>
        <c:axId val="-313474736"/>
      </c:barChart>
      <c:catAx>
        <c:axId val="-313478608"/>
        <c:scaling>
          <c:orientation val="minMax"/>
        </c:scaling>
        <c:delete val="0"/>
        <c:axPos val="b"/>
        <c:majorTickMark val="out"/>
        <c:minorTickMark val="none"/>
        <c:tickLblPos val="nextTo"/>
        <c:crossAx val="-313474736"/>
        <c:crosses val="autoZero"/>
        <c:auto val="1"/>
        <c:lblAlgn val="ctr"/>
        <c:lblOffset val="100"/>
        <c:noMultiLvlLbl val="0"/>
      </c:catAx>
      <c:valAx>
        <c:axId val="-313474736"/>
        <c:scaling>
          <c:orientation val="minMax"/>
          <c:max val="1800.0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crossAx val="-313478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'Sox5'!$J$66:$K$66</c:f>
                <c:numCache>
                  <c:formatCode>General</c:formatCode>
                  <c:ptCount val="2"/>
                  <c:pt idx="0">
                    <c:v>0.00413485003526955</c:v>
                  </c:pt>
                  <c:pt idx="1">
                    <c:v>0.0079979021643085</c:v>
                  </c:pt>
                </c:numCache>
              </c:numRef>
            </c:plus>
            <c:minus>
              <c:numRef>
                <c:f>'Sox5'!$J$66:$K$66</c:f>
                <c:numCache>
                  <c:formatCode>General</c:formatCode>
                  <c:ptCount val="2"/>
                  <c:pt idx="0">
                    <c:v>0.00413485003526955</c:v>
                  </c:pt>
                  <c:pt idx="1">
                    <c:v>0.0079979021643085</c:v>
                  </c:pt>
                </c:numCache>
              </c:numRef>
            </c:minus>
          </c:errBars>
          <c:val>
            <c:numRef>
              <c:f>('Sox5'!$E$56,'Sox5'!$T$56)</c:f>
              <c:numCache>
                <c:formatCode>General</c:formatCode>
                <c:ptCount val="2"/>
                <c:pt idx="0">
                  <c:v>0.336680491886779</c:v>
                </c:pt>
                <c:pt idx="1">
                  <c:v>0.442678690221007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14836672"/>
        <c:axId val="-314832800"/>
      </c:barChart>
      <c:catAx>
        <c:axId val="-314836672"/>
        <c:scaling>
          <c:orientation val="minMax"/>
        </c:scaling>
        <c:delete val="0"/>
        <c:axPos val="b"/>
        <c:majorTickMark val="out"/>
        <c:minorTickMark val="none"/>
        <c:tickLblPos val="nextTo"/>
        <c:crossAx val="-314832800"/>
        <c:crosses val="autoZero"/>
        <c:auto val="1"/>
        <c:lblAlgn val="ctr"/>
        <c:lblOffset val="100"/>
        <c:noMultiLvlLbl val="0"/>
      </c:catAx>
      <c:valAx>
        <c:axId val="-314832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314836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'Sox5'!$D$49</c:f>
              <c:strCache>
                <c:ptCount val="1"/>
                <c:pt idx="0">
                  <c:v>DAPI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'Sox5'!$J$70:$J$75</c:f>
                <c:numCache>
                  <c:formatCode>General</c:formatCode>
                  <c:ptCount val="6"/>
                </c:numCache>
              </c:numRef>
            </c:plus>
            <c:minus>
              <c:numRef>
                <c:f>'Sox5'!$J$70:$J$75</c:f>
                <c:numCache>
                  <c:formatCode>General</c:formatCode>
                  <c:ptCount val="6"/>
                </c:numCache>
              </c:numRef>
            </c:minus>
          </c:errBars>
          <c:val>
            <c:numRef>
              <c:f>'Sox5'!$D$50:$D$55</c:f>
              <c:numCache>
                <c:formatCode>General</c:formatCode>
                <c:ptCount val="6"/>
                <c:pt idx="0">
                  <c:v>282.1111111111111</c:v>
                </c:pt>
                <c:pt idx="1">
                  <c:v>306.0</c:v>
                </c:pt>
                <c:pt idx="2">
                  <c:v>290.888888888889</c:v>
                </c:pt>
                <c:pt idx="3">
                  <c:v>288.1111111111111</c:v>
                </c:pt>
                <c:pt idx="4">
                  <c:v>268.3333333333333</c:v>
                </c:pt>
                <c:pt idx="5">
                  <c:v>91.55555555555554</c:v>
                </c:pt>
              </c:numCache>
            </c:numRef>
          </c:val>
        </c:ser>
        <c:ser>
          <c:idx val="1"/>
          <c:order val="1"/>
          <c:tx>
            <c:strRef>
              <c:f>'Sox5'!$S$49</c:f>
              <c:strCache>
                <c:ptCount val="1"/>
                <c:pt idx="0">
                  <c:v>DAPI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'Sox5'!$K$70:$K$75</c:f>
                <c:numCache>
                  <c:formatCode>General</c:formatCode>
                  <c:ptCount val="6"/>
                </c:numCache>
              </c:numRef>
            </c:plus>
            <c:minus>
              <c:numRef>
                <c:f>'Sox5'!$K$70:$K$75</c:f>
                <c:numCache>
                  <c:formatCode>General</c:formatCode>
                  <c:ptCount val="6"/>
                </c:numCache>
              </c:numRef>
            </c:minus>
          </c:errBars>
          <c:val>
            <c:numRef>
              <c:f>'Sox5'!$S$50:$S$55</c:f>
              <c:numCache>
                <c:formatCode>General</c:formatCode>
                <c:ptCount val="6"/>
                <c:pt idx="0">
                  <c:v>266.8888888888889</c:v>
                </c:pt>
                <c:pt idx="1">
                  <c:v>288.6666666666666</c:v>
                </c:pt>
                <c:pt idx="2">
                  <c:v>278.0</c:v>
                </c:pt>
                <c:pt idx="3">
                  <c:v>283.3333333333333</c:v>
                </c:pt>
                <c:pt idx="4">
                  <c:v>279.1111111111111</c:v>
                </c:pt>
                <c:pt idx="5">
                  <c:v>107.2222222222222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14776512"/>
        <c:axId val="-314772384"/>
      </c:barChart>
      <c:catAx>
        <c:axId val="-314776512"/>
        <c:scaling>
          <c:orientation val="minMax"/>
        </c:scaling>
        <c:delete val="0"/>
        <c:axPos val="b"/>
        <c:majorTickMark val="out"/>
        <c:minorTickMark val="none"/>
        <c:tickLblPos val="nextTo"/>
        <c:crossAx val="-314772384"/>
        <c:crosses val="autoZero"/>
        <c:auto val="1"/>
        <c:lblAlgn val="ctr"/>
        <c:lblOffset val="100"/>
        <c:noMultiLvlLbl val="0"/>
      </c:catAx>
      <c:valAx>
        <c:axId val="-314772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3147765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'Sox5'!$J$76:$K$76</c:f>
                <c:numCache>
                  <c:formatCode>General</c:formatCode>
                  <c:ptCount val="2"/>
                </c:numCache>
              </c:numRef>
            </c:plus>
            <c:minus>
              <c:numRef>
                <c:f>'Sox5'!$J$76:$K$76</c:f>
                <c:numCache>
                  <c:formatCode>General</c:formatCode>
                  <c:ptCount val="2"/>
                </c:numCache>
              </c:numRef>
            </c:minus>
          </c:errBars>
          <c:val>
            <c:numRef>
              <c:f>('Sox5'!$D$56,'Sox5'!$S$56)</c:f>
              <c:numCache>
                <c:formatCode>General</c:formatCode>
                <c:ptCount val="2"/>
                <c:pt idx="0">
                  <c:v>1527.0</c:v>
                </c:pt>
                <c:pt idx="1">
                  <c:v>1503.222222222222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14728256"/>
        <c:axId val="-314724384"/>
      </c:barChart>
      <c:catAx>
        <c:axId val="-314728256"/>
        <c:scaling>
          <c:orientation val="minMax"/>
        </c:scaling>
        <c:delete val="0"/>
        <c:axPos val="b"/>
        <c:majorTickMark val="out"/>
        <c:minorTickMark val="none"/>
        <c:tickLblPos val="nextTo"/>
        <c:crossAx val="-314724384"/>
        <c:crosses val="autoZero"/>
        <c:auto val="1"/>
        <c:lblAlgn val="ctr"/>
        <c:lblOffset val="100"/>
        <c:noMultiLvlLbl val="0"/>
      </c:catAx>
      <c:valAx>
        <c:axId val="-314724384"/>
        <c:scaling>
          <c:orientation val="minMax"/>
          <c:max val="1800.0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crossAx val="-314728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[1]Sheet1!$F$49</c:f>
              <c:strCache>
                <c:ptCount val="1"/>
                <c:pt idx="0">
                  <c:v>Tbr1/DAPI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[1]Sheet1!$AX$57:$AX$62</c:f>
                <c:numCache>
                  <c:formatCode>General</c:formatCode>
                  <c:ptCount val="6"/>
                  <c:pt idx="0">
                    <c:v>0.0432040983535543</c:v>
                  </c:pt>
                  <c:pt idx="1">
                    <c:v>0.016568293631929</c:v>
                  </c:pt>
                  <c:pt idx="2">
                    <c:v>0.0629592521766669</c:v>
                  </c:pt>
                  <c:pt idx="3">
                    <c:v>0.00483195395924663</c:v>
                  </c:pt>
                  <c:pt idx="4">
                    <c:v>0.00323121944710296</c:v>
                  </c:pt>
                  <c:pt idx="5">
                    <c:v>0.0124332041562636</c:v>
                  </c:pt>
                </c:numCache>
              </c:numRef>
            </c:plus>
            <c:minus>
              <c:numRef>
                <c:f>[1]Sheet1!$AX$57:$AX$62</c:f>
                <c:numCache>
                  <c:formatCode>General</c:formatCode>
                  <c:ptCount val="6"/>
                  <c:pt idx="0">
                    <c:v>0.0432040983535543</c:v>
                  </c:pt>
                  <c:pt idx="1">
                    <c:v>0.016568293631929</c:v>
                  </c:pt>
                  <c:pt idx="2">
                    <c:v>0.0629592521766669</c:v>
                  </c:pt>
                  <c:pt idx="3">
                    <c:v>0.00483195395924663</c:v>
                  </c:pt>
                  <c:pt idx="4">
                    <c:v>0.00323121944710296</c:v>
                  </c:pt>
                  <c:pt idx="5">
                    <c:v>0.0124332041562636</c:v>
                  </c:pt>
                </c:numCache>
              </c:numRef>
            </c:minus>
          </c:errBars>
          <c:val>
            <c:numRef>
              <c:f>[1]Sheet1!$F$50:$F$55</c:f>
              <c:numCache>
                <c:formatCode>General</c:formatCode>
                <c:ptCount val="6"/>
                <c:pt idx="0">
                  <c:v>0.531385708645875</c:v>
                </c:pt>
                <c:pt idx="1">
                  <c:v>0.632134480062549</c:v>
                </c:pt>
                <c:pt idx="2">
                  <c:v>0.416035101715197</c:v>
                </c:pt>
                <c:pt idx="3">
                  <c:v>0.0101608806096528</c:v>
                </c:pt>
                <c:pt idx="4">
                  <c:v>0.00592718035563082</c:v>
                </c:pt>
                <c:pt idx="5">
                  <c:v>0.0216684723726977</c:v>
                </c:pt>
              </c:numCache>
            </c:numRef>
          </c:val>
        </c:ser>
        <c:ser>
          <c:idx val="1"/>
          <c:order val="1"/>
          <c:tx>
            <c:strRef>
              <c:f>[1]Sheet1!$AA$49</c:f>
              <c:strCache>
                <c:ptCount val="1"/>
                <c:pt idx="0">
                  <c:v>Tbr1/DAPI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[1]Sheet1!$AY$57:$AY$62</c:f>
                <c:numCache>
                  <c:formatCode>General</c:formatCode>
                  <c:ptCount val="6"/>
                  <c:pt idx="0">
                    <c:v>0.0281548329093249</c:v>
                  </c:pt>
                  <c:pt idx="1">
                    <c:v>0.0110030020492245</c:v>
                  </c:pt>
                  <c:pt idx="2">
                    <c:v>0.0612628628811368</c:v>
                  </c:pt>
                  <c:pt idx="3">
                    <c:v>0.0444592169591382</c:v>
                  </c:pt>
                  <c:pt idx="4">
                    <c:v>0.0412314323149761</c:v>
                  </c:pt>
                  <c:pt idx="5">
                    <c:v>0.030557470423466</c:v>
                  </c:pt>
                </c:numCache>
              </c:numRef>
            </c:plus>
            <c:minus>
              <c:numRef>
                <c:f>[1]Sheet1!$AY$57:$AY$62</c:f>
                <c:numCache>
                  <c:formatCode>General</c:formatCode>
                  <c:ptCount val="6"/>
                  <c:pt idx="0">
                    <c:v>0.0281548329093249</c:v>
                  </c:pt>
                  <c:pt idx="1">
                    <c:v>0.0110030020492245</c:v>
                  </c:pt>
                  <c:pt idx="2">
                    <c:v>0.0612628628811368</c:v>
                  </c:pt>
                  <c:pt idx="3">
                    <c:v>0.0444592169591382</c:v>
                  </c:pt>
                  <c:pt idx="4">
                    <c:v>0.0412314323149761</c:v>
                  </c:pt>
                  <c:pt idx="5">
                    <c:v>0.030557470423466</c:v>
                  </c:pt>
                </c:numCache>
              </c:numRef>
            </c:minus>
          </c:errBars>
          <c:val>
            <c:numRef>
              <c:f>[1]Sheet1!$AA$50:$AA$55</c:f>
              <c:numCache>
                <c:formatCode>General</c:formatCode>
                <c:ptCount val="6"/>
                <c:pt idx="0">
                  <c:v>0.573523736009263</c:v>
                </c:pt>
                <c:pt idx="1">
                  <c:v>0.679380664652568</c:v>
                </c:pt>
                <c:pt idx="2">
                  <c:v>0.48747591522158</c:v>
                </c:pt>
                <c:pt idx="3">
                  <c:v>0.0800933125972006</c:v>
                </c:pt>
                <c:pt idx="4">
                  <c:v>0.0518742900416509</c:v>
                </c:pt>
                <c:pt idx="5">
                  <c:v>0.0606352261790183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14565600"/>
        <c:axId val="-314561472"/>
      </c:barChart>
      <c:catAx>
        <c:axId val="-314565600"/>
        <c:scaling>
          <c:orientation val="minMax"/>
        </c:scaling>
        <c:delete val="0"/>
        <c:axPos val="b"/>
        <c:majorTickMark val="out"/>
        <c:minorTickMark val="none"/>
        <c:tickLblPos val="nextTo"/>
        <c:crossAx val="-314561472"/>
        <c:crosses val="autoZero"/>
        <c:auto val="1"/>
        <c:lblAlgn val="ctr"/>
        <c:lblOffset val="100"/>
        <c:noMultiLvlLbl val="0"/>
      </c:catAx>
      <c:valAx>
        <c:axId val="-314561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3145656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[1]Sheet1!$G$49</c:f>
              <c:strCache>
                <c:ptCount val="1"/>
                <c:pt idx="0">
                  <c:v>Ctip2/DAPI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[1]Sheet1!$AX$66:$AX$71</c:f>
                <c:numCache>
                  <c:formatCode>General</c:formatCode>
                  <c:ptCount val="6"/>
                  <c:pt idx="0">
                    <c:v>0.0180811995290225</c:v>
                  </c:pt>
                  <c:pt idx="1">
                    <c:v>0.00750304519398964</c:v>
                  </c:pt>
                  <c:pt idx="2">
                    <c:v>0.0724622551241311</c:v>
                  </c:pt>
                  <c:pt idx="3">
                    <c:v>0.0520564066060629</c:v>
                  </c:pt>
                  <c:pt idx="4">
                    <c:v>0.00186836671920908</c:v>
                  </c:pt>
                  <c:pt idx="5">
                    <c:v>0.00761031855460605</c:v>
                  </c:pt>
                </c:numCache>
              </c:numRef>
            </c:plus>
            <c:minus>
              <c:numRef>
                <c:f>[1]Sheet1!$AX$66:$AX$71</c:f>
                <c:numCache>
                  <c:formatCode>General</c:formatCode>
                  <c:ptCount val="6"/>
                  <c:pt idx="0">
                    <c:v>0.0180811995290225</c:v>
                  </c:pt>
                  <c:pt idx="1">
                    <c:v>0.00750304519398964</c:v>
                  </c:pt>
                  <c:pt idx="2">
                    <c:v>0.0724622551241311</c:v>
                  </c:pt>
                  <c:pt idx="3">
                    <c:v>0.0520564066060629</c:v>
                  </c:pt>
                  <c:pt idx="4">
                    <c:v>0.00186836671920908</c:v>
                  </c:pt>
                  <c:pt idx="5">
                    <c:v>0.00761031855460605</c:v>
                  </c:pt>
                </c:numCache>
              </c:numRef>
            </c:minus>
          </c:errBars>
          <c:val>
            <c:numRef>
              <c:f>[1]Sheet1!$G$50:$G$55</c:f>
              <c:numCache>
                <c:formatCode>General</c:formatCode>
                <c:ptCount val="6"/>
                <c:pt idx="0">
                  <c:v>0.0406632451638373</c:v>
                </c:pt>
                <c:pt idx="1">
                  <c:v>0.0191555903049257</c:v>
                </c:pt>
                <c:pt idx="2">
                  <c:v>0.222576785001994</c:v>
                </c:pt>
                <c:pt idx="3">
                  <c:v>0.191363251481795</c:v>
                </c:pt>
                <c:pt idx="4">
                  <c:v>0.00211685012701101</c:v>
                </c:pt>
                <c:pt idx="5">
                  <c:v>0.0130010834236186</c:v>
                </c:pt>
              </c:numCache>
            </c:numRef>
          </c:val>
        </c:ser>
        <c:ser>
          <c:idx val="1"/>
          <c:order val="1"/>
          <c:tx>
            <c:strRef>
              <c:f>[1]Sheet1!$AB$49</c:f>
              <c:strCache>
                <c:ptCount val="1"/>
                <c:pt idx="0">
                  <c:v>Ctip2/DAPI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[1]Sheet1!$AY$66:$AY$71</c:f>
                <c:numCache>
                  <c:formatCode>General</c:formatCode>
                  <c:ptCount val="6"/>
                  <c:pt idx="0">
                    <c:v>0.00752505257471417</c:v>
                  </c:pt>
                  <c:pt idx="1">
                    <c:v>0.000979508875480534</c:v>
                  </c:pt>
                  <c:pt idx="2">
                    <c:v>0.0489052719809136</c:v>
                  </c:pt>
                  <c:pt idx="3">
                    <c:v>0.0141588309211242</c:v>
                  </c:pt>
                  <c:pt idx="4">
                    <c:v>0.00397574710513352</c:v>
                  </c:pt>
                  <c:pt idx="5">
                    <c:v>0.0140939126337558</c:v>
                  </c:pt>
                </c:numCache>
              </c:numRef>
            </c:plus>
            <c:minus>
              <c:numRef>
                <c:f>[1]Sheet1!$AY$66:$AY$71</c:f>
                <c:numCache>
                  <c:formatCode>General</c:formatCode>
                  <c:ptCount val="6"/>
                  <c:pt idx="0">
                    <c:v>0.00752505257471417</c:v>
                  </c:pt>
                  <c:pt idx="1">
                    <c:v>0.000979508875480534</c:v>
                  </c:pt>
                  <c:pt idx="2">
                    <c:v>0.0489052719809136</c:v>
                  </c:pt>
                  <c:pt idx="3">
                    <c:v>0.0141588309211242</c:v>
                  </c:pt>
                  <c:pt idx="4">
                    <c:v>0.00397574710513352</c:v>
                  </c:pt>
                  <c:pt idx="5">
                    <c:v>0.0140939126337558</c:v>
                  </c:pt>
                </c:numCache>
              </c:numRef>
            </c:minus>
          </c:errBars>
          <c:val>
            <c:numRef>
              <c:f>[1]Sheet1!$AB$50:$AB$55</c:f>
              <c:numCache>
                <c:formatCode>General</c:formatCode>
                <c:ptCount val="6"/>
                <c:pt idx="0">
                  <c:v>0.0671555384021613</c:v>
                </c:pt>
                <c:pt idx="1">
                  <c:v>0.0332326283987915</c:v>
                </c:pt>
                <c:pt idx="2">
                  <c:v>0.276300578034682</c:v>
                </c:pt>
                <c:pt idx="3">
                  <c:v>0.325427682737169</c:v>
                </c:pt>
                <c:pt idx="4">
                  <c:v>0.00719424460431655</c:v>
                </c:pt>
                <c:pt idx="5">
                  <c:v>0.0182868142444658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14506400"/>
        <c:axId val="-314502272"/>
      </c:barChart>
      <c:catAx>
        <c:axId val="-314506400"/>
        <c:scaling>
          <c:orientation val="minMax"/>
        </c:scaling>
        <c:delete val="0"/>
        <c:axPos val="b"/>
        <c:majorTickMark val="out"/>
        <c:minorTickMark val="none"/>
        <c:tickLblPos val="nextTo"/>
        <c:crossAx val="-314502272"/>
        <c:crosses val="autoZero"/>
        <c:auto val="1"/>
        <c:lblAlgn val="ctr"/>
        <c:lblOffset val="100"/>
        <c:noMultiLvlLbl val="0"/>
      </c:catAx>
      <c:valAx>
        <c:axId val="-314502272"/>
        <c:scaling>
          <c:orientation val="minMax"/>
          <c:max val="0.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314506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[1]Sheet1!$AX$73:$AY$73</c:f>
                <c:numCache>
                  <c:formatCode>General</c:formatCode>
                  <c:ptCount val="2"/>
                  <c:pt idx="0">
                    <c:v>0.0116283665983931</c:v>
                  </c:pt>
                  <c:pt idx="1">
                    <c:v>0.0187745038768625</c:v>
                  </c:pt>
                </c:numCache>
              </c:numRef>
            </c:plus>
            <c:minus>
              <c:numRef>
                <c:f>[1]Sheet1!$AX$73:$AY$73</c:f>
                <c:numCache>
                  <c:formatCode>General</c:formatCode>
                  <c:ptCount val="2"/>
                  <c:pt idx="0">
                    <c:v>0.0116283665983931</c:v>
                  </c:pt>
                  <c:pt idx="1">
                    <c:v>0.0187745038768625</c:v>
                  </c:pt>
                </c:numCache>
              </c:numRef>
            </c:minus>
          </c:errBars>
          <c:val>
            <c:numRef>
              <c:f>([1]Sheet1!$G$57,[1]Sheet1!$AB$57)</c:f>
              <c:numCache>
                <c:formatCode>General</c:formatCode>
                <c:ptCount val="2"/>
                <c:pt idx="0">
                  <c:v>0.207434791538304</c:v>
                </c:pt>
                <c:pt idx="1">
                  <c:v>0.300754790013548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14462128"/>
        <c:axId val="-314458256"/>
      </c:barChart>
      <c:catAx>
        <c:axId val="-314462128"/>
        <c:scaling>
          <c:orientation val="minMax"/>
        </c:scaling>
        <c:delete val="0"/>
        <c:axPos val="b"/>
        <c:majorTickMark val="out"/>
        <c:minorTickMark val="none"/>
        <c:tickLblPos val="nextTo"/>
        <c:crossAx val="-314458256"/>
        <c:crosses val="autoZero"/>
        <c:auto val="1"/>
        <c:lblAlgn val="ctr"/>
        <c:lblOffset val="100"/>
        <c:noMultiLvlLbl val="0"/>
      </c:catAx>
      <c:valAx>
        <c:axId val="-314458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314462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[1]Sheet1!$AX$64:$AY$64</c:f>
                <c:numCache>
                  <c:formatCode>General</c:formatCode>
                  <c:ptCount val="2"/>
                  <c:pt idx="0">
                    <c:v>0.0267552361695368</c:v>
                  </c:pt>
                  <c:pt idx="1">
                    <c:v>0.0175425673004255</c:v>
                  </c:pt>
                </c:numCache>
              </c:numRef>
            </c:plus>
            <c:minus>
              <c:numRef>
                <c:f>[1]Sheet1!$AX$64:$AY$64</c:f>
                <c:numCache>
                  <c:formatCode>General</c:formatCode>
                  <c:ptCount val="2"/>
                  <c:pt idx="0">
                    <c:v>0.0267552361695368</c:v>
                  </c:pt>
                  <c:pt idx="1">
                    <c:v>0.0175425673004255</c:v>
                  </c:pt>
                </c:numCache>
              </c:numRef>
            </c:minus>
          </c:errBars>
          <c:val>
            <c:numRef>
              <c:f>([1]Sheet1!$F$58,[1]Sheet1!$AA$58)</c:f>
              <c:numCache>
                <c:formatCode>General</c:formatCode>
                <c:ptCount val="2"/>
                <c:pt idx="0">
                  <c:v>0.527244011581995</c:v>
                </c:pt>
                <c:pt idx="1">
                  <c:v>0.580801633903498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14416368"/>
        <c:axId val="-314412496"/>
      </c:barChart>
      <c:catAx>
        <c:axId val="-314416368"/>
        <c:scaling>
          <c:orientation val="minMax"/>
        </c:scaling>
        <c:delete val="0"/>
        <c:axPos val="b"/>
        <c:majorTickMark val="out"/>
        <c:minorTickMark val="none"/>
        <c:tickLblPos val="nextTo"/>
        <c:crossAx val="-314412496"/>
        <c:crosses val="autoZero"/>
        <c:auto val="1"/>
        <c:lblAlgn val="ctr"/>
        <c:lblOffset val="100"/>
        <c:noMultiLvlLbl val="0"/>
      </c:catAx>
      <c:valAx>
        <c:axId val="-314412496"/>
        <c:scaling>
          <c:orientation val="minMax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3144163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'Tbr1 Ctip2'!$H$71:$I$71</c:f>
                <c:numCache>
                  <c:formatCode>General</c:formatCode>
                  <c:ptCount val="2"/>
                  <c:pt idx="0">
                    <c:v>0.0106820391493214</c:v>
                  </c:pt>
                  <c:pt idx="1">
                    <c:v>0.0287431888450952</c:v>
                  </c:pt>
                </c:numCache>
              </c:numRef>
            </c:plus>
            <c:minus>
              <c:numRef>
                <c:f>'Tbr1 Ctip2'!$H$71:$I$71</c:f>
                <c:numCache>
                  <c:formatCode>General</c:formatCode>
                  <c:ptCount val="2"/>
                  <c:pt idx="0">
                    <c:v>0.0106820391493214</c:v>
                  </c:pt>
                  <c:pt idx="1">
                    <c:v>0.0287431888450952</c:v>
                  </c:pt>
                </c:numCache>
              </c:numRef>
            </c:minus>
          </c:errBars>
          <c:cat>
            <c:strRef>
              <c:f>('Tbr1 Ctip2'!$F$49,'Tbr1 Ctip2'!$AA$49)</c:f>
              <c:strCache>
                <c:ptCount val="2"/>
                <c:pt idx="0">
                  <c:v>Tbr1/DAPI</c:v>
                </c:pt>
                <c:pt idx="1">
                  <c:v>Tbr1/DAPI</c:v>
                </c:pt>
              </c:strCache>
            </c:strRef>
          </c:cat>
          <c:val>
            <c:numRef>
              <c:f>('Tbr1 Ctip2'!$F$56,'Tbr1 Ctip2'!$AA$56)</c:f>
              <c:numCache>
                <c:formatCode>General</c:formatCode>
                <c:ptCount val="2"/>
                <c:pt idx="0">
                  <c:v>0.306832767081918</c:v>
                </c:pt>
                <c:pt idx="1">
                  <c:v>0.35183870509726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14374064"/>
        <c:axId val="-314370192"/>
      </c:barChart>
      <c:catAx>
        <c:axId val="-31437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314370192"/>
        <c:crosses val="autoZero"/>
        <c:auto val="1"/>
        <c:lblAlgn val="ctr"/>
        <c:lblOffset val="100"/>
        <c:noMultiLvlLbl val="0"/>
      </c:catAx>
      <c:valAx>
        <c:axId val="-314370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314374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5" Type="http://schemas.openxmlformats.org/officeDocument/2006/relationships/chart" Target="../charts/chart9.xml"/><Relationship Id="rId6" Type="http://schemas.openxmlformats.org/officeDocument/2006/relationships/chart" Target="../charts/chart10.xml"/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57</xdr:row>
      <xdr:rowOff>142875</xdr:rowOff>
    </xdr:from>
    <xdr:to>
      <xdr:col>19</xdr:col>
      <xdr:colOff>552450</xdr:colOff>
      <xdr:row>72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552450</xdr:colOff>
      <xdr:row>57</xdr:row>
      <xdr:rowOff>66675</xdr:rowOff>
    </xdr:from>
    <xdr:to>
      <xdr:col>28</xdr:col>
      <xdr:colOff>247650</xdr:colOff>
      <xdr:row>71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362415</xdr:colOff>
      <xdr:row>73</xdr:row>
      <xdr:rowOff>45534</xdr:rowOff>
    </xdr:from>
    <xdr:to>
      <xdr:col>20</xdr:col>
      <xdr:colOff>241610</xdr:colOff>
      <xdr:row>88</xdr:row>
      <xdr:rowOff>929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141714</xdr:colOff>
      <xdr:row>72</xdr:row>
      <xdr:rowOff>161693</xdr:rowOff>
    </xdr:from>
    <xdr:to>
      <xdr:col>28</xdr:col>
      <xdr:colOff>485543</xdr:colOff>
      <xdr:row>87</xdr:row>
      <xdr:rowOff>117088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427727</xdr:colOff>
      <xdr:row>61</xdr:row>
      <xdr:rowOff>155995</xdr:rowOff>
    </xdr:from>
    <xdr:to>
      <xdr:col>19</xdr:col>
      <xdr:colOff>578689</xdr:colOff>
      <xdr:row>75</xdr:row>
      <xdr:rowOff>131553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553529</xdr:colOff>
      <xdr:row>61</xdr:row>
      <xdr:rowOff>48165</xdr:rowOff>
    </xdr:from>
    <xdr:to>
      <xdr:col>28</xdr:col>
      <xdr:colOff>237227</xdr:colOff>
      <xdr:row>75</xdr:row>
      <xdr:rowOff>23723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212067</xdr:colOff>
      <xdr:row>61</xdr:row>
      <xdr:rowOff>12222</xdr:rowOff>
    </xdr:from>
    <xdr:to>
      <xdr:col>36</xdr:col>
      <xdr:colOff>506803</xdr:colOff>
      <xdr:row>74</xdr:row>
      <xdr:rowOff>185469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230038</xdr:colOff>
      <xdr:row>76</xdr:row>
      <xdr:rowOff>30192</xdr:rowOff>
    </xdr:from>
    <xdr:to>
      <xdr:col>36</xdr:col>
      <xdr:colOff>524774</xdr:colOff>
      <xdr:row>90</xdr:row>
      <xdr:rowOff>5751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154781</xdr:colOff>
      <xdr:row>84</xdr:row>
      <xdr:rowOff>126603</xdr:rowOff>
    </xdr:from>
    <xdr:to>
      <xdr:col>32</xdr:col>
      <xdr:colOff>420687</xdr:colOff>
      <xdr:row>98</xdr:row>
      <xdr:rowOff>91678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273843</xdr:colOff>
      <xdr:row>85</xdr:row>
      <xdr:rowOff>7539</xdr:rowOff>
    </xdr:from>
    <xdr:to>
      <xdr:col>24</xdr:col>
      <xdr:colOff>539749</xdr:colOff>
      <xdr:row>98</xdr:row>
      <xdr:rowOff>171052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76034</xdr:colOff>
      <xdr:row>57</xdr:row>
      <xdr:rowOff>175534</xdr:rowOff>
    </xdr:from>
    <xdr:to>
      <xdr:col>8</xdr:col>
      <xdr:colOff>51151</xdr:colOff>
      <xdr:row>71</xdr:row>
      <xdr:rowOff>151091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201099</xdr:colOff>
      <xdr:row>57</xdr:row>
      <xdr:rowOff>148991</xdr:rowOff>
    </xdr:from>
    <xdr:to>
      <xdr:col>16</xdr:col>
      <xdr:colOff>353720</xdr:colOff>
      <xdr:row>71</xdr:row>
      <xdr:rowOff>126853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57</xdr:row>
      <xdr:rowOff>142875</xdr:rowOff>
    </xdr:from>
    <xdr:to>
      <xdr:col>19</xdr:col>
      <xdr:colOff>552450</xdr:colOff>
      <xdr:row>72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552450</xdr:colOff>
      <xdr:row>57</xdr:row>
      <xdr:rowOff>66675</xdr:rowOff>
    </xdr:from>
    <xdr:to>
      <xdr:col>28</xdr:col>
      <xdr:colOff>247650</xdr:colOff>
      <xdr:row>71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334742</xdr:colOff>
      <xdr:row>73</xdr:row>
      <xdr:rowOff>22302</xdr:rowOff>
    </xdr:from>
    <xdr:to>
      <xdr:col>37</xdr:col>
      <xdr:colOff>74546</xdr:colOff>
      <xdr:row>87</xdr:row>
      <xdr:rowOff>163551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272887</xdr:colOff>
      <xdr:row>39</xdr:row>
      <xdr:rowOff>38678</xdr:rowOff>
    </xdr:from>
    <xdr:to>
      <xdr:col>19</xdr:col>
      <xdr:colOff>635651</xdr:colOff>
      <xdr:row>53</xdr:row>
      <xdr:rowOff>119762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432487</xdr:colOff>
      <xdr:row>39</xdr:row>
      <xdr:rowOff>17829</xdr:rowOff>
    </xdr:from>
    <xdr:to>
      <xdr:col>28</xdr:col>
      <xdr:colOff>69723</xdr:colOff>
      <xdr:row>53</xdr:row>
      <xdr:rowOff>94029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wthar/Desktop/Raw%20data%20for%20Elife%202021/Excel%20files/IF/counted%20images/counting%20image%20J%20tbr1%20ctip2e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wthar/Desktop/Raw%20data%20for%20Elife%202021/Excel%20files/IF/counted%20images/counting%20image%20J%20sox5%20rorb%20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wthar/Desktop/Raw%20data%20for%20Elife%202021/Excel%20files/IF/counted%20images/Counting%20image%20J%20Cux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9">
          <cell r="F49" t="str">
            <v>Tbr1/DAPI</v>
          </cell>
          <cell r="G49" t="str">
            <v>Ctip2/DAPI</v>
          </cell>
          <cell r="AA49" t="str">
            <v>Tbr1/DAPI</v>
          </cell>
          <cell r="AB49" t="str">
            <v>Ctip2/DAPI</v>
          </cell>
        </row>
        <row r="50">
          <cell r="F50">
            <v>0.53138570864587453</v>
          </cell>
          <cell r="G50">
            <v>4.0663245163837347E-2</v>
          </cell>
          <cell r="AA50">
            <v>0.57352373600926276</v>
          </cell>
          <cell r="AB50">
            <v>6.7155538402161319E-2</v>
          </cell>
        </row>
        <row r="51">
          <cell r="F51">
            <v>0.63213448006254891</v>
          </cell>
          <cell r="G51">
            <v>1.9155590304925731E-2</v>
          </cell>
          <cell r="AA51">
            <v>0.67938066465256808</v>
          </cell>
          <cell r="AB51">
            <v>3.3232628398791549E-2</v>
          </cell>
        </row>
        <row r="52">
          <cell r="F52">
            <v>0.41603510171519731</v>
          </cell>
          <cell r="G52">
            <v>0.22257678500199438</v>
          </cell>
          <cell r="AA52">
            <v>0.48747591522158007</v>
          </cell>
          <cell r="AB52">
            <v>0.27630057803468211</v>
          </cell>
        </row>
        <row r="53">
          <cell r="F53">
            <v>1.0160880609652838E-2</v>
          </cell>
          <cell r="G53">
            <v>0.19136325148179514</v>
          </cell>
          <cell r="AA53">
            <v>8.0093312597200622E-2</v>
          </cell>
          <cell r="AB53">
            <v>0.32542768273716954</v>
          </cell>
        </row>
        <row r="54">
          <cell r="F54">
            <v>5.9271803556308206E-3</v>
          </cell>
          <cell r="G54">
            <v>2.1168501270110072E-3</v>
          </cell>
          <cell r="AA54">
            <v>5.1874290041650901E-2</v>
          </cell>
          <cell r="AB54">
            <v>7.194244604316548E-3</v>
          </cell>
        </row>
        <row r="55">
          <cell r="F55">
            <v>2.1668472372697724E-2</v>
          </cell>
          <cell r="G55">
            <v>1.3001083423618633E-2</v>
          </cell>
          <cell r="AA55">
            <v>6.0635226179018273E-2</v>
          </cell>
          <cell r="AB55">
            <v>1.8286814244465831E-2</v>
          </cell>
        </row>
        <row r="57">
          <cell r="G57">
            <v>0.20743479153830358</v>
          </cell>
          <cell r="AB57">
            <v>0.30075479001354755</v>
          </cell>
          <cell r="AX57">
            <v>4.3204098353554335E-2</v>
          </cell>
          <cell r="AY57">
            <v>2.8154832909324926E-2</v>
          </cell>
        </row>
        <row r="58">
          <cell r="F58">
            <v>0.52724401158199519</v>
          </cell>
          <cell r="AA58">
            <v>0.58080163390349759</v>
          </cell>
          <cell r="AX58">
            <v>1.6568293631928986E-2</v>
          </cell>
          <cell r="AY58">
            <v>1.1003002049224539E-2</v>
          </cell>
        </row>
        <row r="59">
          <cell r="AX59">
            <v>6.2959252176666897E-2</v>
          </cell>
          <cell r="AY59">
            <v>6.1262862881136824E-2</v>
          </cell>
        </row>
        <row r="60">
          <cell r="AX60">
            <v>4.8319539592466274E-3</v>
          </cell>
          <cell r="AY60">
            <v>4.4459216959138258E-2</v>
          </cell>
        </row>
        <row r="61">
          <cell r="AX61">
            <v>3.2312194471029645E-3</v>
          </cell>
          <cell r="AY61">
            <v>4.1231432314976141E-2</v>
          </cell>
        </row>
        <row r="62">
          <cell r="AX62">
            <v>1.2433204156263583E-2</v>
          </cell>
          <cell r="AY62">
            <v>3.0557470423466043E-2</v>
          </cell>
        </row>
        <row r="64">
          <cell r="AX64">
            <v>2.6755236169536848E-2</v>
          </cell>
          <cell r="AY64">
            <v>1.7542567300425523E-2</v>
          </cell>
        </row>
        <row r="66">
          <cell r="AX66">
            <v>1.8081199529022492E-2</v>
          </cell>
          <cell r="AY66">
            <v>7.5250525747141729E-3</v>
          </cell>
        </row>
        <row r="67">
          <cell r="AX67">
            <v>7.5030451939896402E-3</v>
          </cell>
          <cell r="AY67">
            <v>9.7950887548053445E-4</v>
          </cell>
        </row>
        <row r="68">
          <cell r="AX68">
            <v>7.2462255124131139E-2</v>
          </cell>
          <cell r="AY68">
            <v>4.8905271980913614E-2</v>
          </cell>
        </row>
        <row r="69">
          <cell r="AX69">
            <v>5.2056406606062956E-2</v>
          </cell>
          <cell r="AY69">
            <v>1.4158830921124192E-2</v>
          </cell>
        </row>
        <row r="70">
          <cell r="AX70">
            <v>1.8683667192090768E-3</v>
          </cell>
          <cell r="AY70">
            <v>3.975747105133519E-3</v>
          </cell>
        </row>
        <row r="71">
          <cell r="AX71">
            <v>7.6103185546060508E-3</v>
          </cell>
          <cell r="AY71">
            <v>1.4093912633755794E-2</v>
          </cell>
        </row>
        <row r="73">
          <cell r="AX73">
            <v>1.1628366598393057E-2</v>
          </cell>
          <cell r="AY73">
            <v>1.8774503876862487E-2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9">
          <cell r="F49" t="str">
            <v>rorb/DAPI</v>
          </cell>
          <cell r="AA49" t="str">
            <v>rorb/DAPI</v>
          </cell>
        </row>
        <row r="50">
          <cell r="F50">
            <v>2.5577557755775578E-2</v>
          </cell>
          <cell r="AA50">
            <v>1.3953488372093023E-2</v>
          </cell>
        </row>
        <row r="51">
          <cell r="F51">
            <v>7.7561177934467013E-2</v>
          </cell>
          <cell r="AA51">
            <v>7.4315514993481102E-2</v>
          </cell>
        </row>
        <row r="52">
          <cell r="F52">
            <v>0.4095401804899011</v>
          </cell>
          <cell r="AA52">
            <v>0.30316742081447967</v>
          </cell>
        </row>
        <row r="53">
          <cell r="F53">
            <v>0.77720430107526894</v>
          </cell>
          <cell r="AA53">
            <v>0.35467349551856597</v>
          </cell>
        </row>
        <row r="54">
          <cell r="F54">
            <v>0.27832292595896524</v>
          </cell>
          <cell r="AA54">
            <v>0.18475916606757728</v>
          </cell>
        </row>
        <row r="55">
          <cell r="F55">
            <v>6.0950413223140501E-2</v>
          </cell>
          <cell r="AA55">
            <v>9.7847358121330719E-3</v>
          </cell>
        </row>
        <row r="56">
          <cell r="F56">
            <v>0.29077734898007401</v>
          </cell>
          <cell r="AA56">
            <v>0.17639751552795035</v>
          </cell>
        </row>
        <row r="57">
          <cell r="AX57">
            <v>1.1149478716537889E-2</v>
          </cell>
          <cell r="AY57">
            <v>1.5623331776362032E-3</v>
          </cell>
        </row>
        <row r="58">
          <cell r="AX58">
            <v>2.8684856754536265E-2</v>
          </cell>
          <cell r="AY58">
            <v>4.3480240265883097E-2</v>
          </cell>
        </row>
        <row r="59">
          <cell r="AX59">
            <v>2.1800089253578899E-2</v>
          </cell>
          <cell r="AY59">
            <v>0.13325153472943191</v>
          </cell>
        </row>
        <row r="60">
          <cell r="AX60">
            <v>5.6339481167635179E-3</v>
          </cell>
          <cell r="AY60">
            <v>6.0500667218218576E-2</v>
          </cell>
        </row>
        <row r="61">
          <cell r="AX61">
            <v>8.6658887230767756E-2</v>
          </cell>
          <cell r="AY61">
            <v>0.10548178596498646</v>
          </cell>
        </row>
        <row r="62">
          <cell r="AX62">
            <v>3.3709952424193015E-2</v>
          </cell>
          <cell r="AY62">
            <v>8.4288426407052967E-3</v>
          </cell>
        </row>
        <row r="63">
          <cell r="AX63">
            <v>2.1892739244115732E-2</v>
          </cell>
          <cell r="AY63">
            <v>7.4472734914555281E-3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9">
          <cell r="D49" t="str">
            <v>DAPI</v>
          </cell>
          <cell r="E49" t="str">
            <v>cux1/DAPI</v>
          </cell>
          <cell r="S49" t="str">
            <v>DAPI</v>
          </cell>
          <cell r="T49" t="str">
            <v>cux1/DAPI</v>
          </cell>
        </row>
        <row r="50">
          <cell r="D50">
            <v>303.72222222222223</v>
          </cell>
          <cell r="E50">
            <v>0.15364916773367476</v>
          </cell>
          <cell r="S50">
            <v>258.5555555555556</v>
          </cell>
          <cell r="T50">
            <v>0.15363128491620109</v>
          </cell>
        </row>
        <row r="51">
          <cell r="D51">
            <v>299.0555555555556</v>
          </cell>
          <cell r="E51">
            <v>0.23016905071521451</v>
          </cell>
          <cell r="S51">
            <v>248.83333333333334</v>
          </cell>
          <cell r="T51">
            <v>0.32574235320384015</v>
          </cell>
        </row>
        <row r="52">
          <cell r="D52">
            <v>291.0555555555556</v>
          </cell>
          <cell r="E52">
            <v>0.37220843672456566</v>
          </cell>
          <cell r="S52">
            <v>263.4444444444444</v>
          </cell>
          <cell r="T52">
            <v>0.42640236187262764</v>
          </cell>
        </row>
        <row r="53">
          <cell r="D53">
            <v>291</v>
          </cell>
          <cell r="E53">
            <v>0.74303169148529968</v>
          </cell>
          <cell r="S53">
            <v>251.5</v>
          </cell>
          <cell r="T53">
            <v>0.7123923127899271</v>
          </cell>
        </row>
        <row r="54">
          <cell r="D54">
            <v>278.77777777777777</v>
          </cell>
          <cell r="E54">
            <v>0.92148266241530497</v>
          </cell>
          <cell r="S54">
            <v>247</v>
          </cell>
          <cell r="T54">
            <v>0.85874943769680612</v>
          </cell>
        </row>
        <row r="55">
          <cell r="D55">
            <v>126.22222222222221</v>
          </cell>
          <cell r="E55">
            <v>0.82790492957746487</v>
          </cell>
          <cell r="S55">
            <v>110</v>
          </cell>
          <cell r="T55">
            <v>0.88080808080808093</v>
          </cell>
        </row>
        <row r="56">
          <cell r="D56">
            <v>1589.8333333333335</v>
          </cell>
          <cell r="E56">
            <v>0.50410595100814193</v>
          </cell>
          <cell r="S56">
            <v>1379.3333333333333</v>
          </cell>
          <cell r="T56">
            <v>0.52291767359432895</v>
          </cell>
        </row>
        <row r="57">
          <cell r="E57">
            <v>0.82990102171136648</v>
          </cell>
          <cell r="T57">
            <v>0.80224596001095594</v>
          </cell>
        </row>
        <row r="60">
          <cell r="J60">
            <v>2.0073811182006563E-2</v>
          </cell>
          <cell r="K60">
            <v>7.6472169536406051E-2</v>
          </cell>
        </row>
        <row r="61">
          <cell r="J61">
            <v>4.429503482631196E-2</v>
          </cell>
          <cell r="K61">
            <v>8.853918837726299E-2</v>
          </cell>
        </row>
        <row r="62">
          <cell r="J62">
            <v>1.2966638678922528E-2</v>
          </cell>
          <cell r="K62">
            <v>0.1230533917308123</v>
          </cell>
        </row>
        <row r="63">
          <cell r="J63">
            <v>3.0172182685997428E-2</v>
          </cell>
          <cell r="K63">
            <v>3.5593990881924657E-2</v>
          </cell>
        </row>
        <row r="64">
          <cell r="J64">
            <v>3.2904356633062432E-2</v>
          </cell>
          <cell r="K64">
            <v>0.1341710985880358</v>
          </cell>
        </row>
        <row r="65">
          <cell r="J65">
            <v>1.5578832638688286E-3</v>
          </cell>
          <cell r="K65">
            <v>4.3012605171847268E-2</v>
          </cell>
        </row>
        <row r="66">
          <cell r="J66">
            <v>2.0399359173560883E-2</v>
          </cell>
          <cell r="K66">
            <v>1.4761419207497678E-2</v>
          </cell>
        </row>
        <row r="70">
          <cell r="J70">
            <v>19.076438185027111</v>
          </cell>
          <cell r="K70">
            <v>17.778819413928659</v>
          </cell>
        </row>
        <row r="71">
          <cell r="J71">
            <v>28.285307881925362</v>
          </cell>
          <cell r="K71">
            <v>19.883689574903084</v>
          </cell>
        </row>
        <row r="72">
          <cell r="J72">
            <v>23.263055540629622</v>
          </cell>
          <cell r="K72">
            <v>18.195016954521055</v>
          </cell>
        </row>
        <row r="73">
          <cell r="J73">
            <v>26.230460099606269</v>
          </cell>
          <cell r="K73">
            <v>17.221594970656273</v>
          </cell>
        </row>
        <row r="74">
          <cell r="J74">
            <v>23.505187239426562</v>
          </cell>
          <cell r="K74">
            <v>20.143237078483686</v>
          </cell>
        </row>
        <row r="75">
          <cell r="J75">
            <v>15.192997087271111</v>
          </cell>
          <cell r="K75">
            <v>21.112792330717415</v>
          </cell>
        </row>
        <row r="76">
          <cell r="J76">
            <v>134.24297346947435</v>
          </cell>
          <cell r="K76">
            <v>112.41453543816223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66"/>
  <sheetViews>
    <sheetView topLeftCell="D39" zoomScale="76" zoomScaleNormal="76" workbookViewId="0">
      <selection activeCell="B3" sqref="B3:E10"/>
    </sheetView>
  </sheetViews>
  <sheetFormatPr baseColWidth="10" defaultColWidth="8.83203125" defaultRowHeight="15" x14ac:dyDescent="0.2"/>
  <cols>
    <col min="1" max="18" width="8.83203125" style="1"/>
    <col min="19" max="19" width="16" style="1" customWidth="1"/>
    <col min="20" max="16384" width="8.83203125" style="1"/>
  </cols>
  <sheetData>
    <row r="1" spans="2:35" x14ac:dyDescent="0.2">
      <c r="B1" s="1" t="s">
        <v>38</v>
      </c>
      <c r="Q1" s="1" t="s">
        <v>11</v>
      </c>
    </row>
    <row r="2" spans="2:35" x14ac:dyDescent="0.2">
      <c r="B2" s="2"/>
      <c r="C2" s="2" t="s">
        <v>4</v>
      </c>
      <c r="D2" s="2"/>
      <c r="E2" s="2"/>
      <c r="F2" s="2"/>
      <c r="G2" s="2"/>
      <c r="H2" s="2" t="s">
        <v>6</v>
      </c>
      <c r="I2" s="2"/>
      <c r="J2" s="2"/>
      <c r="K2" s="2"/>
      <c r="L2" s="2"/>
      <c r="M2" s="2" t="s">
        <v>7</v>
      </c>
      <c r="N2" s="2"/>
      <c r="O2" s="2"/>
      <c r="P2" s="2"/>
      <c r="Q2" s="2"/>
      <c r="R2" s="2" t="s">
        <v>4</v>
      </c>
      <c r="S2" s="2"/>
      <c r="T2" s="2"/>
      <c r="U2" s="2"/>
      <c r="V2" s="2"/>
      <c r="W2" s="2" t="s">
        <v>6</v>
      </c>
      <c r="X2" s="2"/>
      <c r="Y2" s="2"/>
      <c r="Z2" s="2"/>
      <c r="AA2" s="2"/>
      <c r="AB2" s="2" t="s">
        <v>7</v>
      </c>
      <c r="AC2" s="2"/>
      <c r="AD2" s="2"/>
      <c r="AF2" s="3"/>
      <c r="AG2" s="3"/>
      <c r="AH2" s="3"/>
      <c r="AI2" s="3"/>
    </row>
    <row r="3" spans="2:35" x14ac:dyDescent="0.2">
      <c r="B3" s="2" t="s">
        <v>1</v>
      </c>
      <c r="C3" s="2" t="s">
        <v>0</v>
      </c>
      <c r="D3" s="2" t="s">
        <v>2</v>
      </c>
      <c r="E3" s="2" t="s">
        <v>3</v>
      </c>
      <c r="F3" s="2"/>
      <c r="G3" s="2" t="s">
        <v>1</v>
      </c>
      <c r="H3" s="2" t="s">
        <v>0</v>
      </c>
      <c r="I3" s="2" t="s">
        <v>2</v>
      </c>
      <c r="J3" s="2" t="s">
        <v>3</v>
      </c>
      <c r="K3" s="2"/>
      <c r="L3" s="2" t="s">
        <v>1</v>
      </c>
      <c r="M3" s="2" t="s">
        <v>0</v>
      </c>
      <c r="N3" s="2" t="s">
        <v>2</v>
      </c>
      <c r="O3" s="2" t="s">
        <v>3</v>
      </c>
      <c r="P3" s="2"/>
      <c r="Q3" s="2" t="s">
        <v>1</v>
      </c>
      <c r="R3" s="2" t="s">
        <v>0</v>
      </c>
      <c r="S3" s="2" t="s">
        <v>2</v>
      </c>
      <c r="T3" s="2" t="s">
        <v>3</v>
      </c>
      <c r="U3" s="2"/>
      <c r="V3" s="2" t="s">
        <v>1</v>
      </c>
      <c r="W3" s="2" t="s">
        <v>0</v>
      </c>
      <c r="X3" s="2" t="s">
        <v>2</v>
      </c>
      <c r="Y3" s="2" t="s">
        <v>3</v>
      </c>
      <c r="Z3" s="2"/>
      <c r="AA3" s="2" t="s">
        <v>1</v>
      </c>
      <c r="AB3" s="2" t="s">
        <v>0</v>
      </c>
      <c r="AC3" s="2" t="s">
        <v>2</v>
      </c>
      <c r="AD3" s="2" t="s">
        <v>3</v>
      </c>
      <c r="AF3" s="13"/>
      <c r="AG3" s="13"/>
      <c r="AH3" s="13"/>
      <c r="AI3" s="13"/>
    </row>
    <row r="4" spans="2:35" x14ac:dyDescent="0.2">
      <c r="B4" s="2">
        <v>1</v>
      </c>
      <c r="C4" s="2">
        <v>121</v>
      </c>
      <c r="D4" s="2">
        <v>240</v>
      </c>
      <c r="E4" s="2">
        <f>C4/D4</f>
        <v>0.50416666666666665</v>
      </c>
      <c r="F4" s="2"/>
      <c r="G4" s="2">
        <v>1</v>
      </c>
      <c r="H4" s="2">
        <v>139</v>
      </c>
      <c r="I4" s="2">
        <v>247</v>
      </c>
      <c r="J4" s="2">
        <f>H4/I4</f>
        <v>0.56275303643724695</v>
      </c>
      <c r="K4" s="2"/>
      <c r="L4" s="2">
        <v>1</v>
      </c>
      <c r="M4" s="2">
        <v>133</v>
      </c>
      <c r="N4" s="2">
        <v>251</v>
      </c>
      <c r="O4" s="2">
        <f t="shared" ref="O4:O9" si="0">M4/N4</f>
        <v>0.52988047808764938</v>
      </c>
      <c r="P4" s="2"/>
      <c r="Q4" s="2">
        <v>1</v>
      </c>
      <c r="R4" s="2">
        <v>141</v>
      </c>
      <c r="S4" s="2">
        <v>223</v>
      </c>
      <c r="T4" s="2">
        <f>R4/S4</f>
        <v>0.63228699551569512</v>
      </c>
      <c r="U4" s="2"/>
      <c r="V4" s="2">
        <v>1</v>
      </c>
      <c r="W4" s="2">
        <v>178</v>
      </c>
      <c r="X4" s="2">
        <v>256</v>
      </c>
      <c r="Y4" s="2">
        <f>W4/X4</f>
        <v>0.6953125</v>
      </c>
      <c r="Z4" s="2"/>
      <c r="AA4" s="2">
        <v>1</v>
      </c>
      <c r="AB4" s="2">
        <v>173</v>
      </c>
      <c r="AC4" s="2">
        <v>261</v>
      </c>
      <c r="AD4" s="2">
        <f t="shared" ref="AD4:AD5" si="1">AB4/AC4</f>
        <v>0.66283524904214564</v>
      </c>
      <c r="AF4" s="13"/>
      <c r="AG4" s="13"/>
      <c r="AH4" s="13"/>
      <c r="AI4" s="13"/>
    </row>
    <row r="5" spans="2:35" x14ac:dyDescent="0.2">
      <c r="B5" s="2">
        <v>2</v>
      </c>
      <c r="C5" s="2">
        <v>145</v>
      </c>
      <c r="D5" s="2">
        <v>190</v>
      </c>
      <c r="E5" s="2">
        <f t="shared" ref="E5:E10" si="2">C5/D5</f>
        <v>0.76315789473684215</v>
      </c>
      <c r="F5" s="2"/>
      <c r="G5" s="2">
        <v>2</v>
      </c>
      <c r="H5" s="2">
        <v>156</v>
      </c>
      <c r="I5" s="2">
        <v>278</v>
      </c>
      <c r="J5" s="2">
        <f t="shared" ref="J5:J10" si="3">H5/I5</f>
        <v>0.5611510791366906</v>
      </c>
      <c r="K5" s="2"/>
      <c r="L5" s="2">
        <v>2</v>
      </c>
      <c r="M5" s="2">
        <v>143</v>
      </c>
      <c r="N5" s="2">
        <v>271</v>
      </c>
      <c r="O5" s="2">
        <f t="shared" si="0"/>
        <v>0.52767527675276749</v>
      </c>
      <c r="P5" s="2"/>
      <c r="Q5" s="2">
        <v>2</v>
      </c>
      <c r="R5" s="2">
        <v>144</v>
      </c>
      <c r="S5" s="2">
        <v>261</v>
      </c>
      <c r="T5" s="2">
        <f t="shared" ref="T5:T10" si="4">R5/S5</f>
        <v>0.55172413793103448</v>
      </c>
      <c r="U5" s="2"/>
      <c r="V5" s="2">
        <v>2</v>
      </c>
      <c r="W5" s="2">
        <v>180</v>
      </c>
      <c r="X5" s="2">
        <v>228</v>
      </c>
      <c r="Y5" s="2">
        <f t="shared" ref="Y5:Y10" si="5">W5/X5</f>
        <v>0.78947368421052633</v>
      </c>
      <c r="Z5" s="2"/>
      <c r="AA5" s="2">
        <v>2</v>
      </c>
      <c r="AB5" s="2">
        <v>159</v>
      </c>
      <c r="AC5" s="2">
        <v>285</v>
      </c>
      <c r="AD5" s="2">
        <f t="shared" si="1"/>
        <v>0.55789473684210522</v>
      </c>
      <c r="AF5" s="13"/>
      <c r="AG5" s="13"/>
      <c r="AH5" s="13"/>
      <c r="AI5" s="13"/>
    </row>
    <row r="6" spans="2:35" x14ac:dyDescent="0.2">
      <c r="B6" s="2">
        <v>3</v>
      </c>
      <c r="C6" s="2">
        <v>122</v>
      </c>
      <c r="D6" s="2">
        <v>213</v>
      </c>
      <c r="E6" s="2">
        <f t="shared" si="2"/>
        <v>0.57276995305164324</v>
      </c>
      <c r="F6" s="2"/>
      <c r="G6" s="2">
        <v>3</v>
      </c>
      <c r="H6" s="2">
        <v>142</v>
      </c>
      <c r="I6" s="2">
        <v>247</v>
      </c>
      <c r="J6" s="2">
        <f t="shared" si="3"/>
        <v>0.5748987854251012</v>
      </c>
      <c r="K6" s="2"/>
      <c r="L6" s="2">
        <v>3</v>
      </c>
      <c r="M6" s="2">
        <v>121</v>
      </c>
      <c r="N6" s="2">
        <v>240</v>
      </c>
      <c r="O6" s="2">
        <f>M6/N6</f>
        <v>0.50416666666666665</v>
      </c>
      <c r="P6" s="2"/>
      <c r="Q6" s="2">
        <v>3</v>
      </c>
      <c r="R6" s="2">
        <v>137</v>
      </c>
      <c r="S6" s="2">
        <v>218</v>
      </c>
      <c r="T6" s="2">
        <f t="shared" si="4"/>
        <v>0.62844036697247707</v>
      </c>
      <c r="U6" s="2"/>
      <c r="V6" s="2">
        <v>3</v>
      </c>
      <c r="W6" s="2">
        <v>157</v>
      </c>
      <c r="X6" s="2">
        <v>265</v>
      </c>
      <c r="Y6" s="2">
        <f t="shared" si="5"/>
        <v>0.59245283018867922</v>
      </c>
      <c r="Z6" s="2"/>
      <c r="AA6" s="2">
        <v>3</v>
      </c>
      <c r="AB6" s="2">
        <v>157</v>
      </c>
      <c r="AC6" s="2">
        <v>278</v>
      </c>
      <c r="AD6" s="2">
        <f>AB6/AC6</f>
        <v>0.56474820143884896</v>
      </c>
      <c r="AF6" s="13"/>
      <c r="AG6" s="13"/>
      <c r="AH6" s="13"/>
      <c r="AI6" s="13"/>
    </row>
    <row r="7" spans="2:35" x14ac:dyDescent="0.2">
      <c r="B7" s="2">
        <v>4</v>
      </c>
      <c r="C7" s="2">
        <v>13</v>
      </c>
      <c r="D7" s="2">
        <v>192</v>
      </c>
      <c r="E7" s="2">
        <f t="shared" si="2"/>
        <v>6.7708333333333329E-2</v>
      </c>
      <c r="F7" s="2"/>
      <c r="G7" s="2">
        <v>4</v>
      </c>
      <c r="H7" s="2">
        <v>40</v>
      </c>
      <c r="I7" s="2">
        <v>261</v>
      </c>
      <c r="J7" s="2">
        <f t="shared" si="3"/>
        <v>0.1532567049808429</v>
      </c>
      <c r="K7" s="2"/>
      <c r="L7" s="2">
        <v>4</v>
      </c>
      <c r="M7" s="2">
        <v>29</v>
      </c>
      <c r="N7" s="2">
        <v>245</v>
      </c>
      <c r="O7" s="2">
        <f t="shared" si="0"/>
        <v>0.11836734693877551</v>
      </c>
      <c r="P7" s="2"/>
      <c r="Q7" s="2">
        <v>4</v>
      </c>
      <c r="R7" s="2">
        <v>115</v>
      </c>
      <c r="S7" s="2">
        <v>213</v>
      </c>
      <c r="T7" s="2">
        <f t="shared" si="4"/>
        <v>0.539906103286385</v>
      </c>
      <c r="U7" s="2"/>
      <c r="V7" s="2">
        <v>4</v>
      </c>
      <c r="W7" s="2">
        <v>86</v>
      </c>
      <c r="X7" s="2">
        <v>254</v>
      </c>
      <c r="Y7" s="2">
        <f t="shared" si="5"/>
        <v>0.33858267716535434</v>
      </c>
      <c r="Z7" s="2"/>
      <c r="AA7" s="2">
        <v>4</v>
      </c>
      <c r="AB7" s="2">
        <v>84</v>
      </c>
      <c r="AC7" s="2">
        <v>291</v>
      </c>
      <c r="AD7" s="2">
        <f t="shared" ref="AD7:AD10" si="6">AB7/AC7</f>
        <v>0.28865979381443296</v>
      </c>
      <c r="AF7" s="13"/>
      <c r="AG7" s="13"/>
      <c r="AH7" s="13"/>
      <c r="AI7" s="13"/>
    </row>
    <row r="8" spans="2:35" x14ac:dyDescent="0.2">
      <c r="B8" s="2">
        <v>5</v>
      </c>
      <c r="C8" s="2">
        <v>6</v>
      </c>
      <c r="D8" s="2">
        <v>207</v>
      </c>
      <c r="E8" s="2">
        <f t="shared" si="2"/>
        <v>2.8985507246376812E-2</v>
      </c>
      <c r="F8" s="2"/>
      <c r="G8" s="2">
        <v>5</v>
      </c>
      <c r="H8" s="2">
        <v>6</v>
      </c>
      <c r="I8" s="2">
        <v>249</v>
      </c>
      <c r="J8" s="2">
        <f t="shared" si="3"/>
        <v>2.4096385542168676E-2</v>
      </c>
      <c r="K8" s="2"/>
      <c r="L8" s="2">
        <v>5</v>
      </c>
      <c r="M8" s="2">
        <v>6</v>
      </c>
      <c r="N8" s="2">
        <v>240</v>
      </c>
      <c r="O8" s="2">
        <f t="shared" si="0"/>
        <v>2.5000000000000001E-2</v>
      </c>
      <c r="P8" s="2"/>
      <c r="Q8" s="2">
        <v>5</v>
      </c>
      <c r="R8" s="2">
        <v>24</v>
      </c>
      <c r="S8" s="2">
        <v>216</v>
      </c>
      <c r="T8" s="2">
        <f t="shared" si="4"/>
        <v>0.1111111111111111</v>
      </c>
      <c r="U8" s="2"/>
      <c r="V8" s="2">
        <v>5</v>
      </c>
      <c r="W8" s="2">
        <v>6</v>
      </c>
      <c r="X8" s="2">
        <v>251</v>
      </c>
      <c r="Y8" s="2">
        <f t="shared" si="5"/>
        <v>2.3904382470119521E-2</v>
      </c>
      <c r="Z8" s="2"/>
      <c r="AA8" s="2">
        <v>5</v>
      </c>
      <c r="AB8" s="2">
        <v>13</v>
      </c>
      <c r="AC8" s="2">
        <v>246</v>
      </c>
      <c r="AD8" s="2">
        <f t="shared" si="6"/>
        <v>5.2845528455284556E-2</v>
      </c>
      <c r="AF8" s="13"/>
      <c r="AG8" s="13"/>
      <c r="AH8" s="13"/>
      <c r="AI8" s="13"/>
    </row>
    <row r="9" spans="2:35" x14ac:dyDescent="0.2">
      <c r="B9" s="2">
        <v>6</v>
      </c>
      <c r="C9" s="2">
        <v>8</v>
      </c>
      <c r="D9" s="2">
        <v>95</v>
      </c>
      <c r="E9" s="2">
        <f t="shared" si="2"/>
        <v>8.4210526315789472E-2</v>
      </c>
      <c r="F9" s="2"/>
      <c r="G9" s="2">
        <v>6</v>
      </c>
      <c r="H9" s="2">
        <v>8</v>
      </c>
      <c r="I9" s="2">
        <v>109</v>
      </c>
      <c r="J9" s="2">
        <f t="shared" si="3"/>
        <v>7.3394495412844041E-2</v>
      </c>
      <c r="K9" s="2"/>
      <c r="L9" s="2">
        <v>6</v>
      </c>
      <c r="M9" s="2">
        <v>12</v>
      </c>
      <c r="N9" s="2">
        <v>135</v>
      </c>
      <c r="O9" s="2">
        <f t="shared" si="0"/>
        <v>8.8888888888888892E-2</v>
      </c>
      <c r="P9" s="2"/>
      <c r="Q9" s="2">
        <v>6</v>
      </c>
      <c r="R9" s="2">
        <v>29</v>
      </c>
      <c r="S9" s="2">
        <v>126</v>
      </c>
      <c r="T9" s="2">
        <f t="shared" si="4"/>
        <v>0.23015873015873015</v>
      </c>
      <c r="U9" s="2"/>
      <c r="V9" s="2">
        <v>6</v>
      </c>
      <c r="W9" s="2">
        <v>14</v>
      </c>
      <c r="X9" s="2">
        <v>90</v>
      </c>
      <c r="Y9" s="2">
        <f t="shared" si="5"/>
        <v>0.15555555555555556</v>
      </c>
      <c r="Z9" s="2"/>
      <c r="AA9" s="2">
        <v>6</v>
      </c>
      <c r="AB9" s="2">
        <v>20</v>
      </c>
      <c r="AC9" s="2">
        <v>105</v>
      </c>
      <c r="AD9" s="2">
        <f t="shared" si="6"/>
        <v>0.19047619047619047</v>
      </c>
      <c r="AF9" s="13"/>
      <c r="AG9" s="13"/>
      <c r="AH9" s="13"/>
      <c r="AI9" s="13"/>
    </row>
    <row r="10" spans="2:35" x14ac:dyDescent="0.2">
      <c r="B10" s="2" t="s">
        <v>5</v>
      </c>
      <c r="C10" s="2">
        <f>SUM(C4:C9)</f>
        <v>415</v>
      </c>
      <c r="D10" s="2">
        <f>SUM(D4:D9)</f>
        <v>1137</v>
      </c>
      <c r="E10" s="2">
        <f t="shared" si="2"/>
        <v>0.36499560246262092</v>
      </c>
      <c r="F10" s="2"/>
      <c r="G10" s="2" t="s">
        <v>5</v>
      </c>
      <c r="H10" s="2">
        <f>SUM(H4:H9)</f>
        <v>491</v>
      </c>
      <c r="I10" s="2">
        <f>SUM(I4:I9)</f>
        <v>1391</v>
      </c>
      <c r="J10" s="2">
        <f t="shared" si="3"/>
        <v>0.35298346513299783</v>
      </c>
      <c r="K10" s="2"/>
      <c r="L10" s="2" t="s">
        <v>5</v>
      </c>
      <c r="M10" s="2">
        <f>SUM(M4:M9)</f>
        <v>444</v>
      </c>
      <c r="N10" s="2">
        <f>SUM(N4:N9)</f>
        <v>1382</v>
      </c>
      <c r="O10" s="2">
        <f t="shared" ref="O10" si="7">M10/N10</f>
        <v>0.32127351664254705</v>
      </c>
      <c r="P10" s="2"/>
      <c r="Q10" s="2" t="s">
        <v>5</v>
      </c>
      <c r="R10" s="2">
        <f>SUM(R4:R9)</f>
        <v>590</v>
      </c>
      <c r="S10" s="2">
        <f>SUM(S4:S9)</f>
        <v>1257</v>
      </c>
      <c r="T10" s="2">
        <f t="shared" si="4"/>
        <v>0.46937151949085121</v>
      </c>
      <c r="U10" s="2"/>
      <c r="V10" s="2" t="s">
        <v>5</v>
      </c>
      <c r="W10" s="2">
        <f>SUM(W4:W9)</f>
        <v>621</v>
      </c>
      <c r="X10" s="2">
        <f>SUM(X4:X9)</f>
        <v>1344</v>
      </c>
      <c r="Y10" s="2">
        <f t="shared" si="5"/>
        <v>0.46205357142857145</v>
      </c>
      <c r="Z10" s="2"/>
      <c r="AA10" s="2" t="s">
        <v>5</v>
      </c>
      <c r="AB10" s="2">
        <f>SUM(AB4:AB9)</f>
        <v>606</v>
      </c>
      <c r="AC10" s="2">
        <f>SUM(AC4:AC9)</f>
        <v>1466</v>
      </c>
      <c r="AD10" s="4">
        <f t="shared" si="6"/>
        <v>0.41336971350613916</v>
      </c>
      <c r="AF10" s="13"/>
      <c r="AG10" s="13"/>
      <c r="AH10" s="13"/>
      <c r="AI10" s="13"/>
    </row>
    <row r="11" spans="2:35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F11" s="3"/>
      <c r="AG11" s="3"/>
      <c r="AH11" s="3"/>
      <c r="AI11" s="3"/>
    </row>
    <row r="12" spans="2:35" x14ac:dyDescent="0.2">
      <c r="B12" s="2" t="s">
        <v>39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 t="s">
        <v>44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2:35" x14ac:dyDescent="0.2">
      <c r="B13" s="2"/>
      <c r="C13" s="2" t="s">
        <v>4</v>
      </c>
      <c r="D13" s="2"/>
      <c r="E13" s="2"/>
      <c r="F13" s="2"/>
      <c r="G13" s="2"/>
      <c r="H13" s="2" t="s">
        <v>6</v>
      </c>
      <c r="I13" s="2"/>
      <c r="J13" s="2"/>
      <c r="K13" s="2"/>
      <c r="L13" s="2"/>
      <c r="M13" s="2" t="s">
        <v>7</v>
      </c>
      <c r="N13" s="2"/>
      <c r="O13" s="2"/>
      <c r="P13" s="2"/>
      <c r="Q13" s="2"/>
      <c r="R13" s="2" t="s">
        <v>8</v>
      </c>
      <c r="S13" s="2"/>
      <c r="T13" s="2"/>
      <c r="U13" s="2"/>
      <c r="V13" s="2"/>
      <c r="W13" s="2" t="s">
        <v>6</v>
      </c>
      <c r="X13" s="2"/>
      <c r="Y13" s="2"/>
      <c r="Z13" s="2"/>
      <c r="AA13" s="2"/>
      <c r="AB13" s="2" t="s">
        <v>7</v>
      </c>
      <c r="AC13" s="2"/>
      <c r="AD13" s="2"/>
      <c r="AF13" s="21"/>
      <c r="AG13" s="21"/>
      <c r="AH13" s="21"/>
      <c r="AI13" s="21"/>
    </row>
    <row r="14" spans="2:35" x14ac:dyDescent="0.2">
      <c r="B14" s="2" t="s">
        <v>1</v>
      </c>
      <c r="C14" s="2" t="s">
        <v>0</v>
      </c>
      <c r="D14" s="2" t="s">
        <v>2</v>
      </c>
      <c r="E14" s="2" t="s">
        <v>3</v>
      </c>
      <c r="F14" s="2"/>
      <c r="G14" s="2" t="s">
        <v>1</v>
      </c>
      <c r="H14" s="2" t="s">
        <v>0</v>
      </c>
      <c r="I14" s="2" t="s">
        <v>2</v>
      </c>
      <c r="J14" s="2" t="s">
        <v>3</v>
      </c>
      <c r="K14" s="2"/>
      <c r="L14" s="4" t="s">
        <v>1</v>
      </c>
      <c r="M14" s="4" t="s">
        <v>0</v>
      </c>
      <c r="N14" s="4" t="s">
        <v>2</v>
      </c>
      <c r="O14" s="4" t="s">
        <v>3</v>
      </c>
      <c r="P14" s="2"/>
      <c r="Q14" s="2" t="s">
        <v>1</v>
      </c>
      <c r="R14" s="2" t="s">
        <v>0</v>
      </c>
      <c r="S14" s="2" t="s">
        <v>2</v>
      </c>
      <c r="T14" s="2" t="s">
        <v>3</v>
      </c>
      <c r="U14" s="2"/>
      <c r="V14" s="2" t="s">
        <v>1</v>
      </c>
      <c r="W14" s="2" t="s">
        <v>0</v>
      </c>
      <c r="X14" s="2" t="s">
        <v>2</v>
      </c>
      <c r="Y14" s="2" t="s">
        <v>3</v>
      </c>
      <c r="Z14" s="2"/>
      <c r="AA14" s="2" t="s">
        <v>1</v>
      </c>
      <c r="AB14" s="2" t="s">
        <v>0</v>
      </c>
      <c r="AC14" s="2" t="s">
        <v>2</v>
      </c>
      <c r="AD14" s="2" t="s">
        <v>3</v>
      </c>
      <c r="AF14" s="21"/>
      <c r="AG14" s="21"/>
      <c r="AH14" s="21"/>
      <c r="AI14" s="21"/>
    </row>
    <row r="15" spans="2:35" x14ac:dyDescent="0.2">
      <c r="B15" s="2">
        <v>1</v>
      </c>
      <c r="C15" s="2">
        <v>131</v>
      </c>
      <c r="D15" s="2">
        <v>279</v>
      </c>
      <c r="E15" s="2">
        <f>C15/D15</f>
        <v>0.46953405017921146</v>
      </c>
      <c r="F15" s="2"/>
      <c r="G15" s="2">
        <v>1</v>
      </c>
      <c r="H15" s="2">
        <v>144</v>
      </c>
      <c r="I15" s="2">
        <v>263</v>
      </c>
      <c r="J15" s="2">
        <f>H15/I15</f>
        <v>0.54752851711026618</v>
      </c>
      <c r="K15" s="2"/>
      <c r="L15" s="4">
        <v>1</v>
      </c>
      <c r="M15" s="4">
        <v>92</v>
      </c>
      <c r="N15" s="4">
        <v>229</v>
      </c>
      <c r="O15" s="4">
        <f t="shared" ref="O15:O16" si="8">M15/N15</f>
        <v>0.40174672489082969</v>
      </c>
      <c r="P15" s="2"/>
      <c r="Q15" s="2">
        <v>1</v>
      </c>
      <c r="R15" s="2">
        <v>170</v>
      </c>
      <c r="S15" s="2">
        <v>298</v>
      </c>
      <c r="T15" s="2">
        <f>R15/S15</f>
        <v>0.57046979865771807</v>
      </c>
      <c r="U15" s="2"/>
      <c r="V15" s="2">
        <v>1</v>
      </c>
      <c r="W15" s="2">
        <v>128</v>
      </c>
      <c r="X15" s="2">
        <v>236</v>
      </c>
      <c r="Y15" s="2">
        <f>W15/X15</f>
        <v>0.5423728813559322</v>
      </c>
      <c r="Z15" s="2"/>
      <c r="AA15" s="2">
        <v>1</v>
      </c>
      <c r="AB15" s="2">
        <v>199</v>
      </c>
      <c r="AC15" s="2">
        <v>363</v>
      </c>
      <c r="AD15" s="2">
        <f t="shared" ref="AD15:AD16" si="9">AB15/AC15</f>
        <v>0.54820936639118456</v>
      </c>
      <c r="AF15" s="21"/>
      <c r="AG15" s="21"/>
      <c r="AH15" s="21"/>
      <c r="AI15" s="21"/>
    </row>
    <row r="16" spans="2:35" x14ac:dyDescent="0.2">
      <c r="B16" s="2">
        <v>2</v>
      </c>
      <c r="C16" s="2">
        <v>168</v>
      </c>
      <c r="D16" s="2">
        <v>304</v>
      </c>
      <c r="E16" s="2">
        <f t="shared" ref="E16:E21" si="10">C16/D16</f>
        <v>0.55263157894736847</v>
      </c>
      <c r="F16" s="2"/>
      <c r="G16" s="2">
        <v>2</v>
      </c>
      <c r="H16" s="2">
        <v>165</v>
      </c>
      <c r="I16" s="2">
        <v>272</v>
      </c>
      <c r="J16" s="2">
        <f t="shared" ref="J16:J21" si="11">H16/I16</f>
        <v>0.60661764705882348</v>
      </c>
      <c r="K16" s="2"/>
      <c r="L16" s="4">
        <v>2</v>
      </c>
      <c r="M16" s="4">
        <v>141</v>
      </c>
      <c r="N16" s="4">
        <v>280</v>
      </c>
      <c r="O16" s="4">
        <f t="shared" si="8"/>
        <v>0.50357142857142856</v>
      </c>
      <c r="P16" s="2"/>
      <c r="Q16" s="2">
        <v>2</v>
      </c>
      <c r="R16" s="2">
        <v>220</v>
      </c>
      <c r="S16" s="2">
        <v>363</v>
      </c>
      <c r="T16" s="2">
        <f t="shared" ref="T16:T21" si="12">R16/S16</f>
        <v>0.60606060606060608</v>
      </c>
      <c r="U16" s="2"/>
      <c r="V16" s="2">
        <v>2</v>
      </c>
      <c r="W16" s="2">
        <v>147</v>
      </c>
      <c r="X16" s="2">
        <v>276</v>
      </c>
      <c r="Y16" s="2">
        <f t="shared" ref="Y16:Y21" si="13">W16/X16</f>
        <v>0.53260869565217395</v>
      </c>
      <c r="Z16" s="2"/>
      <c r="AA16" s="2">
        <v>2</v>
      </c>
      <c r="AB16" s="2">
        <v>228</v>
      </c>
      <c r="AC16" s="2">
        <v>381</v>
      </c>
      <c r="AD16" s="2">
        <f t="shared" si="9"/>
        <v>0.59842519685039375</v>
      </c>
      <c r="AF16" s="21"/>
      <c r="AG16" s="21"/>
      <c r="AH16" s="21"/>
      <c r="AI16" s="21"/>
    </row>
    <row r="17" spans="2:35" x14ac:dyDescent="0.2">
      <c r="B17" s="2">
        <v>3</v>
      </c>
      <c r="C17" s="2">
        <v>130</v>
      </c>
      <c r="D17" s="2">
        <v>279</v>
      </c>
      <c r="E17" s="2">
        <f t="shared" si="10"/>
        <v>0.46594982078853048</v>
      </c>
      <c r="F17" s="2"/>
      <c r="G17" s="2">
        <v>3</v>
      </c>
      <c r="H17" s="2">
        <v>126</v>
      </c>
      <c r="I17" s="2">
        <v>262</v>
      </c>
      <c r="J17" s="2">
        <f t="shared" si="11"/>
        <v>0.48091603053435117</v>
      </c>
      <c r="K17" s="2"/>
      <c r="L17" s="4">
        <v>3</v>
      </c>
      <c r="M17" s="4">
        <v>111</v>
      </c>
      <c r="N17" s="4">
        <v>262</v>
      </c>
      <c r="O17" s="4">
        <f>M17/N17</f>
        <v>0.42366412213740456</v>
      </c>
      <c r="P17" s="2"/>
      <c r="Q17" s="2">
        <v>3</v>
      </c>
      <c r="R17" s="2">
        <v>213</v>
      </c>
      <c r="S17" s="2">
        <v>362</v>
      </c>
      <c r="T17" s="2">
        <f t="shared" si="12"/>
        <v>0.58839779005524862</v>
      </c>
      <c r="U17" s="2"/>
      <c r="V17" s="2">
        <v>3</v>
      </c>
      <c r="W17" s="2">
        <v>151</v>
      </c>
      <c r="X17" s="2">
        <v>258</v>
      </c>
      <c r="Y17" s="2">
        <f t="shared" si="13"/>
        <v>0.5852713178294574</v>
      </c>
      <c r="Z17" s="2"/>
      <c r="AA17" s="2">
        <v>3</v>
      </c>
      <c r="AB17" s="2">
        <v>201</v>
      </c>
      <c r="AC17" s="2">
        <v>365</v>
      </c>
      <c r="AD17" s="2">
        <f>AB17/AC17</f>
        <v>0.55068493150684927</v>
      </c>
      <c r="AF17" s="21"/>
      <c r="AG17" s="21"/>
      <c r="AH17" s="21"/>
      <c r="AI17" s="21"/>
    </row>
    <row r="18" spans="2:35" x14ac:dyDescent="0.2">
      <c r="B18" s="2">
        <v>4</v>
      </c>
      <c r="C18" s="2">
        <v>54</v>
      </c>
      <c r="D18" s="2">
        <v>283</v>
      </c>
      <c r="E18" s="2">
        <f t="shared" si="10"/>
        <v>0.19081272084805653</v>
      </c>
      <c r="F18" s="2"/>
      <c r="G18" s="2">
        <v>4</v>
      </c>
      <c r="H18" s="2">
        <v>55</v>
      </c>
      <c r="I18" s="2">
        <v>278</v>
      </c>
      <c r="J18" s="2">
        <f t="shared" si="11"/>
        <v>0.19784172661870503</v>
      </c>
      <c r="K18" s="2"/>
      <c r="L18" s="4">
        <v>4</v>
      </c>
      <c r="M18" s="4">
        <v>40</v>
      </c>
      <c r="N18" s="4">
        <v>257</v>
      </c>
      <c r="O18" s="4">
        <f t="shared" ref="O18:O21" si="14">M18/N18</f>
        <v>0.1556420233463035</v>
      </c>
      <c r="P18" s="2"/>
      <c r="Q18" s="2">
        <v>4</v>
      </c>
      <c r="R18" s="2">
        <v>142</v>
      </c>
      <c r="S18" s="2">
        <v>349</v>
      </c>
      <c r="T18" s="2">
        <f t="shared" si="12"/>
        <v>0.40687679083094558</v>
      </c>
      <c r="U18" s="2"/>
      <c r="V18" s="2">
        <v>4</v>
      </c>
      <c r="W18" s="2">
        <v>124</v>
      </c>
      <c r="X18" s="2">
        <v>263</v>
      </c>
      <c r="Y18" s="2">
        <f t="shared" si="13"/>
        <v>0.47148288973384028</v>
      </c>
      <c r="Z18" s="2"/>
      <c r="AA18" s="2">
        <v>4</v>
      </c>
      <c r="AB18" s="2">
        <v>136</v>
      </c>
      <c r="AC18" s="2">
        <v>340</v>
      </c>
      <c r="AD18" s="2">
        <f t="shared" ref="AD18:AD21" si="15">AB18/AC18</f>
        <v>0.4</v>
      </c>
      <c r="AF18" s="21"/>
      <c r="AG18" s="21"/>
      <c r="AH18" s="21"/>
      <c r="AI18" s="21"/>
    </row>
    <row r="19" spans="2:35" x14ac:dyDescent="0.2">
      <c r="B19" s="2">
        <v>5</v>
      </c>
      <c r="C19" s="2">
        <v>2</v>
      </c>
      <c r="D19" s="2">
        <v>272</v>
      </c>
      <c r="E19" s="2">
        <f t="shared" si="10"/>
        <v>7.3529411764705881E-3</v>
      </c>
      <c r="F19" s="2"/>
      <c r="G19" s="2">
        <v>5</v>
      </c>
      <c r="H19" s="2">
        <v>12</v>
      </c>
      <c r="I19" s="2">
        <v>234</v>
      </c>
      <c r="J19" s="2">
        <f t="shared" si="11"/>
        <v>5.128205128205128E-2</v>
      </c>
      <c r="K19" s="2"/>
      <c r="L19" s="4">
        <v>5</v>
      </c>
      <c r="M19" s="4">
        <v>7</v>
      </c>
      <c r="N19" s="4">
        <v>222</v>
      </c>
      <c r="O19" s="4">
        <f t="shared" si="14"/>
        <v>3.1531531531531529E-2</v>
      </c>
      <c r="P19" s="2"/>
      <c r="Q19" s="2">
        <v>5</v>
      </c>
      <c r="R19" s="2">
        <v>38</v>
      </c>
      <c r="S19" s="2">
        <v>336</v>
      </c>
      <c r="T19" s="2">
        <f t="shared" si="12"/>
        <v>0.1130952380952381</v>
      </c>
      <c r="U19" s="2"/>
      <c r="V19" s="2">
        <v>5</v>
      </c>
      <c r="W19" s="2">
        <v>34</v>
      </c>
      <c r="X19" s="2">
        <v>233</v>
      </c>
      <c r="Y19" s="2">
        <f t="shared" si="13"/>
        <v>0.14592274678111589</v>
      </c>
      <c r="Z19" s="2"/>
      <c r="AA19" s="2">
        <v>5</v>
      </c>
      <c r="AB19" s="2">
        <v>18</v>
      </c>
      <c r="AC19" s="2">
        <v>381</v>
      </c>
      <c r="AD19" s="2">
        <f t="shared" si="15"/>
        <v>4.7244094488188976E-2</v>
      </c>
      <c r="AF19" s="21"/>
      <c r="AG19" s="21"/>
      <c r="AH19" s="21"/>
      <c r="AI19" s="21"/>
    </row>
    <row r="20" spans="2:35" x14ac:dyDescent="0.2">
      <c r="B20" s="2">
        <v>6</v>
      </c>
      <c r="C20" s="2">
        <v>0</v>
      </c>
      <c r="D20" s="2">
        <v>65</v>
      </c>
      <c r="E20" s="2">
        <f t="shared" si="10"/>
        <v>0</v>
      </c>
      <c r="F20" s="2"/>
      <c r="G20" s="2">
        <v>6</v>
      </c>
      <c r="H20" s="2">
        <v>0</v>
      </c>
      <c r="I20" s="2">
        <v>34</v>
      </c>
      <c r="J20" s="2">
        <f t="shared" si="11"/>
        <v>0</v>
      </c>
      <c r="K20" s="2"/>
      <c r="L20" s="4">
        <v>6</v>
      </c>
      <c r="M20" s="4">
        <v>3</v>
      </c>
      <c r="N20" s="4">
        <v>32</v>
      </c>
      <c r="O20" s="4">
        <f t="shared" si="14"/>
        <v>9.375E-2</v>
      </c>
      <c r="P20" s="2"/>
      <c r="Q20" s="2">
        <v>6</v>
      </c>
      <c r="R20" s="2">
        <v>22</v>
      </c>
      <c r="S20" s="2">
        <v>113</v>
      </c>
      <c r="T20" s="2">
        <f t="shared" si="12"/>
        <v>0.19469026548672566</v>
      </c>
      <c r="U20" s="2"/>
      <c r="V20" s="2">
        <v>6</v>
      </c>
      <c r="W20" s="2">
        <v>22</v>
      </c>
      <c r="X20" s="2">
        <v>82</v>
      </c>
      <c r="Y20" s="2">
        <f t="shared" si="13"/>
        <v>0.26829268292682928</v>
      </c>
      <c r="Z20" s="2"/>
      <c r="AA20" s="2">
        <v>6</v>
      </c>
      <c r="AB20" s="2">
        <v>6</v>
      </c>
      <c r="AC20" s="2">
        <v>133</v>
      </c>
      <c r="AD20" s="2">
        <f t="shared" si="15"/>
        <v>4.5112781954887216E-2</v>
      </c>
      <c r="AF20" s="21"/>
      <c r="AG20" s="21"/>
      <c r="AH20" s="21"/>
      <c r="AI20" s="21"/>
    </row>
    <row r="21" spans="2:35" x14ac:dyDescent="0.2">
      <c r="B21" s="2" t="s">
        <v>5</v>
      </c>
      <c r="C21" s="2">
        <f>SUM(C15:C20)</f>
        <v>485</v>
      </c>
      <c r="D21" s="2">
        <f>SUM(D15:D20)</f>
        <v>1482</v>
      </c>
      <c r="E21" s="4">
        <f t="shared" si="10"/>
        <v>0.32726045883940619</v>
      </c>
      <c r="F21" s="2"/>
      <c r="G21" s="2" t="s">
        <v>5</v>
      </c>
      <c r="H21" s="2">
        <f>SUM(H15:H20)</f>
        <v>502</v>
      </c>
      <c r="I21" s="2">
        <f>SUM(I15:I20)</f>
        <v>1343</v>
      </c>
      <c r="J21" s="2">
        <f t="shared" si="11"/>
        <v>0.37379002233804914</v>
      </c>
      <c r="K21" s="2"/>
      <c r="L21" s="4" t="s">
        <v>5</v>
      </c>
      <c r="M21" s="4">
        <f>SUM(M15:M20)</f>
        <v>394</v>
      </c>
      <c r="N21" s="4">
        <f>SUM(N15:N20)</f>
        <v>1282</v>
      </c>
      <c r="O21" s="4">
        <f t="shared" si="14"/>
        <v>0.30733229329173167</v>
      </c>
      <c r="P21" s="2"/>
      <c r="Q21" s="2" t="s">
        <v>5</v>
      </c>
      <c r="R21" s="2">
        <f>SUM(R15:R20)</f>
        <v>805</v>
      </c>
      <c r="S21" s="2">
        <f>SUM(S15:S20)</f>
        <v>1821</v>
      </c>
      <c r="T21" s="2">
        <f t="shared" si="12"/>
        <v>0.44206479956068095</v>
      </c>
      <c r="U21" s="2"/>
      <c r="V21" s="2" t="s">
        <v>5</v>
      </c>
      <c r="W21" s="2">
        <f>SUM(W15:W20)</f>
        <v>606</v>
      </c>
      <c r="X21" s="2">
        <f>SUM(X15:X20)</f>
        <v>1348</v>
      </c>
      <c r="Y21" s="2">
        <f t="shared" si="13"/>
        <v>0.44955489614243321</v>
      </c>
      <c r="Z21" s="2"/>
      <c r="AA21" s="2" t="s">
        <v>5</v>
      </c>
      <c r="AB21" s="2">
        <f>SUM(AB15:AB20)</f>
        <v>788</v>
      </c>
      <c r="AC21" s="2">
        <f>SUM(AC15:AC20)</f>
        <v>1963</v>
      </c>
      <c r="AD21" s="2">
        <f t="shared" si="15"/>
        <v>0.40142638818135506</v>
      </c>
      <c r="AF21" s="21"/>
      <c r="AG21" s="21"/>
      <c r="AH21" s="21"/>
      <c r="AI21" s="21"/>
    </row>
    <row r="22" spans="2:35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2:35" x14ac:dyDescent="0.2">
      <c r="B23" s="2" t="s">
        <v>40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 t="s">
        <v>13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2:35" x14ac:dyDescent="0.2">
      <c r="B24" s="2"/>
      <c r="C24" s="2" t="s">
        <v>4</v>
      </c>
      <c r="D24" s="2"/>
      <c r="E24" s="2"/>
      <c r="F24" s="2"/>
      <c r="G24" s="2"/>
      <c r="H24" s="2" t="s">
        <v>6</v>
      </c>
      <c r="I24" s="2"/>
      <c r="J24" s="2"/>
      <c r="K24" s="2"/>
      <c r="L24" s="2"/>
      <c r="M24" s="2" t="s">
        <v>7</v>
      </c>
      <c r="N24" s="2"/>
      <c r="O24" s="2"/>
      <c r="P24" s="2"/>
      <c r="Q24" s="24"/>
      <c r="R24" s="24" t="s">
        <v>4</v>
      </c>
      <c r="S24" s="24"/>
      <c r="T24" s="24"/>
      <c r="U24" s="24"/>
      <c r="V24" s="24"/>
      <c r="W24" s="24" t="s">
        <v>6</v>
      </c>
      <c r="X24" s="24"/>
      <c r="Y24" s="24"/>
      <c r="Z24" s="24"/>
      <c r="AA24" s="24"/>
      <c r="AB24" s="24" t="s">
        <v>7</v>
      </c>
      <c r="AC24" s="24"/>
      <c r="AD24" s="24"/>
    </row>
    <row r="25" spans="2:35" x14ac:dyDescent="0.2">
      <c r="B25" s="2" t="s">
        <v>1</v>
      </c>
      <c r="C25" s="2" t="s">
        <v>0</v>
      </c>
      <c r="D25" s="2" t="s">
        <v>2</v>
      </c>
      <c r="E25" s="2" t="s">
        <v>3</v>
      </c>
      <c r="F25" s="2"/>
      <c r="G25" s="2" t="s">
        <v>1</v>
      </c>
      <c r="H25" s="2" t="s">
        <v>0</v>
      </c>
      <c r="I25" s="2" t="s">
        <v>2</v>
      </c>
      <c r="J25" s="2" t="s">
        <v>3</v>
      </c>
      <c r="K25" s="2"/>
      <c r="L25" s="2" t="s">
        <v>1</v>
      </c>
      <c r="M25" s="2" t="s">
        <v>0</v>
      </c>
      <c r="N25" s="2" t="s">
        <v>2</v>
      </c>
      <c r="O25" s="2" t="s">
        <v>3</v>
      </c>
      <c r="P25" s="2"/>
      <c r="Q25" s="24" t="s">
        <v>1</v>
      </c>
      <c r="R25" s="24" t="s">
        <v>0</v>
      </c>
      <c r="S25" s="24" t="s">
        <v>2</v>
      </c>
      <c r="T25" s="24" t="s">
        <v>3</v>
      </c>
      <c r="U25" s="24"/>
      <c r="V25" s="24" t="s">
        <v>1</v>
      </c>
      <c r="W25" s="24" t="s">
        <v>0</v>
      </c>
      <c r="X25" s="24" t="s">
        <v>2</v>
      </c>
      <c r="Y25" s="24" t="s">
        <v>3</v>
      </c>
      <c r="Z25" s="24"/>
      <c r="AA25" s="24" t="s">
        <v>1</v>
      </c>
      <c r="AB25" s="24" t="s">
        <v>0</v>
      </c>
      <c r="AC25" s="24" t="s">
        <v>2</v>
      </c>
      <c r="AD25" s="24" t="s">
        <v>3</v>
      </c>
    </row>
    <row r="26" spans="2:35" x14ac:dyDescent="0.2">
      <c r="B26" s="2">
        <v>1</v>
      </c>
      <c r="C26" s="2">
        <v>146</v>
      </c>
      <c r="D26" s="2">
        <v>343</v>
      </c>
      <c r="E26" s="2">
        <f>C26/D26</f>
        <v>0.42565597667638483</v>
      </c>
      <c r="F26" s="2"/>
      <c r="G26" s="2">
        <v>1</v>
      </c>
      <c r="H26" s="2">
        <v>145</v>
      </c>
      <c r="I26" s="2">
        <v>325</v>
      </c>
      <c r="J26" s="2">
        <f>H26/I26</f>
        <v>0.44615384615384618</v>
      </c>
      <c r="K26" s="2"/>
      <c r="L26" s="2">
        <v>1</v>
      </c>
      <c r="M26" s="2">
        <v>126</v>
      </c>
      <c r="N26" s="2">
        <v>362</v>
      </c>
      <c r="O26" s="2">
        <f t="shared" ref="O26:O27" si="16">M26/N26</f>
        <v>0.34806629834254144</v>
      </c>
      <c r="P26" s="2"/>
      <c r="Q26" s="24">
        <v>1</v>
      </c>
      <c r="R26" s="24">
        <v>151</v>
      </c>
      <c r="S26" s="24">
        <v>314</v>
      </c>
      <c r="T26" s="24">
        <f>R26/S26</f>
        <v>0.48089171974522293</v>
      </c>
      <c r="U26" s="24"/>
      <c r="V26" s="24">
        <v>1</v>
      </c>
      <c r="W26" s="24">
        <v>133</v>
      </c>
      <c r="X26" s="24">
        <v>200</v>
      </c>
      <c r="Y26" s="24">
        <f>W26/X26</f>
        <v>0.66500000000000004</v>
      </c>
      <c r="Z26" s="24"/>
      <c r="AA26" s="24">
        <v>1</v>
      </c>
      <c r="AB26" s="25">
        <v>126</v>
      </c>
      <c r="AC26" s="24">
        <v>251</v>
      </c>
      <c r="AD26" s="24">
        <f t="shared" ref="AD26:AD27" si="17">AB26/AC26</f>
        <v>0.50199203187250996</v>
      </c>
    </row>
    <row r="27" spans="2:35" x14ac:dyDescent="0.2">
      <c r="B27" s="2">
        <v>2</v>
      </c>
      <c r="C27" s="2">
        <v>217</v>
      </c>
      <c r="D27" s="2">
        <v>361</v>
      </c>
      <c r="E27" s="2">
        <f t="shared" ref="E27:E32" si="18">C27/D27</f>
        <v>0.60110803324099726</v>
      </c>
      <c r="F27" s="2"/>
      <c r="G27" s="2">
        <v>2</v>
      </c>
      <c r="H27" s="2">
        <v>200</v>
      </c>
      <c r="I27" s="2">
        <v>380</v>
      </c>
      <c r="J27" s="2">
        <f t="shared" ref="J27:J32" si="19">H27/I27</f>
        <v>0.52631578947368418</v>
      </c>
      <c r="K27" s="2"/>
      <c r="L27" s="2">
        <v>2</v>
      </c>
      <c r="M27" s="2">
        <v>232</v>
      </c>
      <c r="N27" s="2">
        <v>418</v>
      </c>
      <c r="O27" s="2">
        <f t="shared" si="16"/>
        <v>0.55502392344497609</v>
      </c>
      <c r="P27" s="2"/>
      <c r="Q27" s="24">
        <v>2</v>
      </c>
      <c r="R27" s="24">
        <v>178</v>
      </c>
      <c r="S27" s="24">
        <v>321</v>
      </c>
      <c r="T27" s="24">
        <f t="shared" ref="T27:T32" si="20">R27/S27</f>
        <v>0.55451713395638624</v>
      </c>
      <c r="U27" s="24"/>
      <c r="V27" s="24">
        <v>2</v>
      </c>
      <c r="W27" s="24">
        <v>169</v>
      </c>
      <c r="X27" s="24">
        <v>222</v>
      </c>
      <c r="Y27" s="24">
        <f t="shared" ref="Y27:Y32" si="21">W27/X27</f>
        <v>0.76126126126126126</v>
      </c>
      <c r="Z27" s="24"/>
      <c r="AA27" s="24">
        <v>2</v>
      </c>
      <c r="AB27" s="25">
        <v>139</v>
      </c>
      <c r="AC27" s="24">
        <v>261</v>
      </c>
      <c r="AD27" s="24">
        <f t="shared" si="17"/>
        <v>0.53256704980842917</v>
      </c>
    </row>
    <row r="28" spans="2:35" x14ac:dyDescent="0.2">
      <c r="B28" s="2">
        <v>3</v>
      </c>
      <c r="C28" s="2">
        <v>148</v>
      </c>
      <c r="D28" s="2">
        <v>354</v>
      </c>
      <c r="E28" s="2">
        <f t="shared" si="18"/>
        <v>0.41807909604519772</v>
      </c>
      <c r="F28" s="2"/>
      <c r="G28" s="2">
        <v>3</v>
      </c>
      <c r="H28" s="2">
        <v>186</v>
      </c>
      <c r="I28" s="2">
        <v>372</v>
      </c>
      <c r="J28" s="2">
        <f t="shared" si="19"/>
        <v>0.5</v>
      </c>
      <c r="K28" s="2"/>
      <c r="L28" s="2">
        <v>3</v>
      </c>
      <c r="M28" s="2">
        <v>196</v>
      </c>
      <c r="N28" s="2">
        <v>389</v>
      </c>
      <c r="O28" s="2">
        <f>M28/N28</f>
        <v>0.50385604113110538</v>
      </c>
      <c r="P28" s="2"/>
      <c r="Q28" s="24">
        <v>3</v>
      </c>
      <c r="R28" s="25">
        <v>184</v>
      </c>
      <c r="S28" s="24">
        <v>303</v>
      </c>
      <c r="T28" s="24">
        <f t="shared" si="20"/>
        <v>0.60726072607260728</v>
      </c>
      <c r="U28" s="24"/>
      <c r="V28" s="24">
        <v>3</v>
      </c>
      <c r="W28" s="24">
        <v>152</v>
      </c>
      <c r="X28" s="24">
        <v>205</v>
      </c>
      <c r="Y28" s="24">
        <f t="shared" si="21"/>
        <v>0.74146341463414633</v>
      </c>
      <c r="Z28" s="24"/>
      <c r="AA28" s="24">
        <v>3</v>
      </c>
      <c r="AB28" s="25">
        <v>134</v>
      </c>
      <c r="AC28" s="24">
        <v>248</v>
      </c>
      <c r="AD28" s="24">
        <f>AB28/AC28</f>
        <v>0.54032258064516125</v>
      </c>
    </row>
    <row r="29" spans="2:35" x14ac:dyDescent="0.2">
      <c r="B29" s="2">
        <v>4</v>
      </c>
      <c r="C29" s="2">
        <v>47</v>
      </c>
      <c r="D29" s="2">
        <v>347</v>
      </c>
      <c r="E29" s="2">
        <f t="shared" si="18"/>
        <v>0.13544668587896252</v>
      </c>
      <c r="F29" s="2"/>
      <c r="G29" s="2">
        <v>4</v>
      </c>
      <c r="H29" s="2">
        <v>58</v>
      </c>
      <c r="I29" s="2">
        <v>356</v>
      </c>
      <c r="J29" s="2">
        <f t="shared" si="19"/>
        <v>0.16292134831460675</v>
      </c>
      <c r="K29" s="2"/>
      <c r="L29" s="2">
        <v>4</v>
      </c>
      <c r="M29" s="2">
        <v>66</v>
      </c>
      <c r="N29" s="2">
        <v>374</v>
      </c>
      <c r="O29" s="2">
        <f t="shared" ref="O29:O32" si="22">M29/N29</f>
        <v>0.17647058823529413</v>
      </c>
      <c r="P29" s="2"/>
      <c r="Q29" s="24">
        <v>4</v>
      </c>
      <c r="R29" s="25">
        <v>128</v>
      </c>
      <c r="S29" s="24">
        <v>337</v>
      </c>
      <c r="T29" s="24">
        <f t="shared" si="20"/>
        <v>0.37982195845697331</v>
      </c>
      <c r="U29" s="24"/>
      <c r="V29" s="24">
        <v>4</v>
      </c>
      <c r="W29" s="24">
        <v>137</v>
      </c>
      <c r="X29" s="24">
        <v>254</v>
      </c>
      <c r="Y29" s="24">
        <f t="shared" si="21"/>
        <v>0.53937007874015752</v>
      </c>
      <c r="Z29" s="24"/>
      <c r="AA29" s="24">
        <v>4</v>
      </c>
      <c r="AB29" s="25">
        <v>116</v>
      </c>
      <c r="AC29" s="24">
        <v>249</v>
      </c>
      <c r="AD29" s="24">
        <f t="shared" ref="AD29:AD32" si="23">AB29/AC29</f>
        <v>0.46586345381526106</v>
      </c>
    </row>
    <row r="30" spans="2:35" x14ac:dyDescent="0.2">
      <c r="B30" s="2">
        <v>5</v>
      </c>
      <c r="C30" s="2">
        <v>1</v>
      </c>
      <c r="D30" s="2">
        <v>341</v>
      </c>
      <c r="E30" s="2">
        <f t="shared" si="18"/>
        <v>2.9325513196480938E-3</v>
      </c>
      <c r="F30" s="2"/>
      <c r="G30" s="2">
        <v>5</v>
      </c>
      <c r="H30" s="2">
        <v>11</v>
      </c>
      <c r="I30" s="2">
        <v>313</v>
      </c>
      <c r="J30" s="2">
        <f t="shared" si="19"/>
        <v>3.5143769968051117E-2</v>
      </c>
      <c r="K30" s="2"/>
      <c r="L30" s="2">
        <v>5</v>
      </c>
      <c r="M30" s="2">
        <v>15</v>
      </c>
      <c r="N30" s="2">
        <v>337</v>
      </c>
      <c r="O30" s="2">
        <f t="shared" si="22"/>
        <v>4.4510385756676561E-2</v>
      </c>
      <c r="P30" s="2"/>
      <c r="Q30" s="24">
        <v>5</v>
      </c>
      <c r="R30" s="25">
        <v>37</v>
      </c>
      <c r="S30" s="24">
        <v>291</v>
      </c>
      <c r="T30" s="24">
        <f t="shared" si="20"/>
        <v>0.12714776632302405</v>
      </c>
      <c r="U30" s="24"/>
      <c r="V30" s="24">
        <v>5</v>
      </c>
      <c r="W30" s="24">
        <v>81</v>
      </c>
      <c r="X30" s="24">
        <v>315</v>
      </c>
      <c r="Y30" s="24">
        <f t="shared" si="21"/>
        <v>0.25714285714285712</v>
      </c>
      <c r="Z30" s="24"/>
      <c r="AA30" s="24">
        <v>5</v>
      </c>
      <c r="AB30" s="25">
        <v>35</v>
      </c>
      <c r="AC30" s="24">
        <v>243</v>
      </c>
      <c r="AD30" s="24">
        <f t="shared" si="23"/>
        <v>0.1440329218106996</v>
      </c>
    </row>
    <row r="31" spans="2:35" x14ac:dyDescent="0.2">
      <c r="B31" s="2">
        <v>6</v>
      </c>
      <c r="C31" s="2">
        <v>1</v>
      </c>
      <c r="D31" s="2">
        <v>94</v>
      </c>
      <c r="E31" s="2">
        <f t="shared" si="18"/>
        <v>1.0638297872340425E-2</v>
      </c>
      <c r="F31" s="2"/>
      <c r="G31" s="2">
        <v>6</v>
      </c>
      <c r="H31" s="2">
        <v>13</v>
      </c>
      <c r="I31" s="2">
        <v>102</v>
      </c>
      <c r="J31" s="2">
        <f t="shared" si="19"/>
        <v>0.12745098039215685</v>
      </c>
      <c r="K31" s="2"/>
      <c r="L31" s="2">
        <v>6</v>
      </c>
      <c r="M31" s="2">
        <v>19</v>
      </c>
      <c r="N31" s="2">
        <v>158</v>
      </c>
      <c r="O31" s="2">
        <f t="shared" si="22"/>
        <v>0.12025316455696203</v>
      </c>
      <c r="P31" s="2"/>
      <c r="Q31" s="24">
        <v>6</v>
      </c>
      <c r="R31" s="25">
        <v>21</v>
      </c>
      <c r="S31" s="24">
        <v>119</v>
      </c>
      <c r="T31" s="24">
        <f t="shared" si="20"/>
        <v>0.17647058823529413</v>
      </c>
      <c r="U31" s="24"/>
      <c r="V31" s="24">
        <v>6</v>
      </c>
      <c r="W31" s="24">
        <v>30</v>
      </c>
      <c r="X31" s="24">
        <v>94</v>
      </c>
      <c r="Y31" s="24">
        <f t="shared" si="21"/>
        <v>0.31914893617021278</v>
      </c>
      <c r="Z31" s="24"/>
      <c r="AA31" s="24">
        <v>6</v>
      </c>
      <c r="AB31" s="25">
        <v>22</v>
      </c>
      <c r="AC31" s="24">
        <v>103</v>
      </c>
      <c r="AD31" s="24">
        <f t="shared" si="23"/>
        <v>0.21359223300970873</v>
      </c>
    </row>
    <row r="32" spans="2:35" x14ac:dyDescent="0.2">
      <c r="B32" s="2" t="s">
        <v>5</v>
      </c>
      <c r="C32" s="2">
        <f>SUM(C26:C31)</f>
        <v>560</v>
      </c>
      <c r="D32" s="2">
        <f>SUM(D26:D31)</f>
        <v>1840</v>
      </c>
      <c r="E32" s="2">
        <f t="shared" si="18"/>
        <v>0.30434782608695654</v>
      </c>
      <c r="F32" s="2"/>
      <c r="G32" s="2" t="s">
        <v>5</v>
      </c>
      <c r="H32" s="2">
        <f>SUM(H26:H31)</f>
        <v>613</v>
      </c>
      <c r="I32" s="2">
        <f>SUM(I26:I31)</f>
        <v>1848</v>
      </c>
      <c r="J32" s="2">
        <f t="shared" si="19"/>
        <v>0.33170995670995673</v>
      </c>
      <c r="K32" s="2"/>
      <c r="L32" s="2" t="s">
        <v>5</v>
      </c>
      <c r="M32" s="2">
        <f>SUM(M26:M31)</f>
        <v>654</v>
      </c>
      <c r="N32" s="2">
        <f>SUM(N26:N31)</f>
        <v>2038</v>
      </c>
      <c r="O32" s="2">
        <f t="shared" si="22"/>
        <v>0.32090284592737978</v>
      </c>
      <c r="P32" s="2"/>
      <c r="Q32" s="24" t="s">
        <v>5</v>
      </c>
      <c r="R32" s="24">
        <f>SUM(R26:R31)</f>
        <v>699</v>
      </c>
      <c r="S32" s="24">
        <f>SUM(S26:S31)</f>
        <v>1685</v>
      </c>
      <c r="T32" s="24">
        <f t="shared" si="20"/>
        <v>0.4148367952522255</v>
      </c>
      <c r="U32" s="24"/>
      <c r="V32" s="24" t="s">
        <v>5</v>
      </c>
      <c r="W32" s="24">
        <f>SUM(W26:W31)</f>
        <v>702</v>
      </c>
      <c r="X32" s="24">
        <f>SUM(X26:X31)</f>
        <v>1290</v>
      </c>
      <c r="Y32" s="24">
        <f t="shared" si="21"/>
        <v>0.54418604651162794</v>
      </c>
      <c r="Z32" s="24"/>
      <c r="AA32" s="24" t="s">
        <v>5</v>
      </c>
      <c r="AB32" s="24">
        <f>SUM(AB26:AB31)</f>
        <v>572</v>
      </c>
      <c r="AC32" s="24">
        <f>SUM(AC26:AC31)</f>
        <v>1355</v>
      </c>
      <c r="AD32" s="24">
        <f t="shared" si="23"/>
        <v>0.42214022140221402</v>
      </c>
    </row>
    <row r="33" spans="2:30" x14ac:dyDescent="0.2">
      <c r="G33" s="5"/>
      <c r="H33" s="5"/>
      <c r="I33" s="5"/>
      <c r="J33" s="5"/>
    </row>
    <row r="35" spans="2:30" x14ac:dyDescent="0.2">
      <c r="B35" s="1" t="s">
        <v>41</v>
      </c>
      <c r="G35" s="1" t="s">
        <v>62</v>
      </c>
      <c r="L35" s="1" t="s">
        <v>70</v>
      </c>
      <c r="Q35" s="1" t="s">
        <v>9</v>
      </c>
      <c r="V35" s="1" t="s">
        <v>45</v>
      </c>
      <c r="AA35" s="1" t="s">
        <v>46</v>
      </c>
    </row>
    <row r="37" spans="2:30" x14ac:dyDescent="0.2">
      <c r="B37" s="1" t="s">
        <v>1</v>
      </c>
      <c r="C37" s="1" t="s">
        <v>0</v>
      </c>
      <c r="D37" s="1" t="s">
        <v>2</v>
      </c>
      <c r="E37" s="1" t="s">
        <v>3</v>
      </c>
      <c r="G37" s="1" t="s">
        <v>1</v>
      </c>
      <c r="H37" s="1" t="s">
        <v>0</v>
      </c>
      <c r="I37" s="1" t="s">
        <v>2</v>
      </c>
      <c r="J37" s="1" t="s">
        <v>3</v>
      </c>
      <c r="L37" s="1" t="s">
        <v>1</v>
      </c>
      <c r="M37" s="1" t="s">
        <v>0</v>
      </c>
      <c r="N37" s="1" t="s">
        <v>2</v>
      </c>
      <c r="O37" s="1" t="s">
        <v>3</v>
      </c>
      <c r="Q37" s="1" t="s">
        <v>1</v>
      </c>
      <c r="R37" s="1" t="s">
        <v>0</v>
      </c>
      <c r="S37" s="1" t="s">
        <v>2</v>
      </c>
      <c r="T37" s="1" t="s">
        <v>3</v>
      </c>
      <c r="V37" s="1" t="s">
        <v>1</v>
      </c>
      <c r="W37" s="1" t="s">
        <v>0</v>
      </c>
      <c r="X37" s="1" t="s">
        <v>2</v>
      </c>
      <c r="Y37" s="1" t="s">
        <v>3</v>
      </c>
      <c r="AA37" t="s">
        <v>1</v>
      </c>
      <c r="AB37" t="s">
        <v>0</v>
      </c>
      <c r="AC37" t="s">
        <v>2</v>
      </c>
      <c r="AD37" t="s">
        <v>3</v>
      </c>
    </row>
    <row r="38" spans="2:30" x14ac:dyDescent="0.2">
      <c r="B38" s="1">
        <v>1</v>
      </c>
      <c r="C38" s="1">
        <f>AVERAGE(C4,H4,M4)</f>
        <v>131</v>
      </c>
      <c r="D38" s="1">
        <f>AVERAGE(D4,I4,N4)</f>
        <v>246</v>
      </c>
      <c r="E38" s="1">
        <f>C38/D38</f>
        <v>0.53252032520325199</v>
      </c>
      <c r="G38" s="1">
        <v>1</v>
      </c>
      <c r="H38" s="1">
        <f>AVERAGE(C15,H15,M15)</f>
        <v>122.33333333333333</v>
      </c>
      <c r="I38" s="1">
        <f>AVERAGE(D15,I15,N15)</f>
        <v>257</v>
      </c>
      <c r="J38" s="1">
        <f>H38/I38</f>
        <v>0.47600518806744485</v>
      </c>
      <c r="L38" s="1">
        <v>1</v>
      </c>
      <c r="M38" s="1">
        <f>AVERAGE(C26,H26,M26)</f>
        <v>139</v>
      </c>
      <c r="N38" s="1">
        <f>AVERAGE(D26,I26,N26)</f>
        <v>343.33333333333331</v>
      </c>
      <c r="O38" s="1">
        <f>M38/N38</f>
        <v>0.40485436893203886</v>
      </c>
      <c r="Q38" s="1">
        <v>1</v>
      </c>
      <c r="R38" s="1">
        <f>AVERAGE(R4,W4,AB4)</f>
        <v>164</v>
      </c>
      <c r="S38" s="1">
        <f>AVERAGE(S4,X4,AC4)</f>
        <v>246.66666666666666</v>
      </c>
      <c r="T38" s="1">
        <f>R38/S38</f>
        <v>0.66486486486486485</v>
      </c>
      <c r="V38" s="1">
        <v>1</v>
      </c>
      <c r="W38" s="1">
        <f>AVERAGE(R15,W15,AB15)</f>
        <v>165.66666666666666</v>
      </c>
      <c r="X38" s="1">
        <f>AVERAGE(S15,X15,AC15)</f>
        <v>299</v>
      </c>
      <c r="Y38" s="1">
        <f>W38/X38</f>
        <v>0.55406911928651059</v>
      </c>
      <c r="AA38">
        <v>1</v>
      </c>
      <c r="AB38" s="26">
        <f>AVERAGE(R26,W26,AB26)</f>
        <v>136.66666666666666</v>
      </c>
      <c r="AC38" s="26">
        <f>AVERAGE(S26,X26,AC26)</f>
        <v>255</v>
      </c>
      <c r="AD38">
        <f>AB38/AC38</f>
        <v>0.53594771241830064</v>
      </c>
    </row>
    <row r="39" spans="2:30" x14ac:dyDescent="0.2">
      <c r="B39" s="1">
        <v>2</v>
      </c>
      <c r="C39" s="1">
        <f t="shared" ref="C39:C43" si="24">AVERAGE(C5,H5,M5)</f>
        <v>148</v>
      </c>
      <c r="D39" s="1">
        <f t="shared" ref="D39:D43" si="25">AVERAGE(D5,I5,N5)</f>
        <v>246.33333333333334</v>
      </c>
      <c r="E39" s="1">
        <f t="shared" ref="E39:E43" si="26">C39/D39</f>
        <v>0.60081190798376183</v>
      </c>
      <c r="G39" s="1">
        <v>2</v>
      </c>
      <c r="H39" s="1">
        <f t="shared" ref="H39:H43" si="27">AVERAGE(C16,H16,M16)</f>
        <v>158</v>
      </c>
      <c r="I39" s="1">
        <f t="shared" ref="I39:I43" si="28">AVERAGE(D16,I16,N16)</f>
        <v>285.33333333333331</v>
      </c>
      <c r="J39" s="1">
        <f t="shared" ref="J39:J44" si="29">H39/I39</f>
        <v>0.55373831775700944</v>
      </c>
      <c r="L39" s="1">
        <v>2</v>
      </c>
      <c r="M39" s="1">
        <f t="shared" ref="M39:M40" si="30">AVERAGE(C27,H27,M27)</f>
        <v>216.33333333333334</v>
      </c>
      <c r="N39" s="1">
        <f t="shared" ref="N39:N43" si="31">AVERAGE(D27,I27,N27)</f>
        <v>386.33333333333331</v>
      </c>
      <c r="O39" s="1">
        <f t="shared" ref="O39:O44" si="32">M39/N39</f>
        <v>0.55996548748921493</v>
      </c>
      <c r="Q39" s="1">
        <v>2</v>
      </c>
      <c r="R39" s="1">
        <f t="shared" ref="R39:R44" si="33">AVERAGE(R5,W5,AB5)</f>
        <v>161</v>
      </c>
      <c r="S39" s="1">
        <f t="shared" ref="S39:S44" si="34">AVERAGE(S5,X5,AC5)</f>
        <v>258</v>
      </c>
      <c r="T39" s="1">
        <f t="shared" ref="T39:T44" si="35">R39/S39</f>
        <v>0.62403100775193798</v>
      </c>
      <c r="V39" s="1">
        <v>2</v>
      </c>
      <c r="W39" s="1">
        <f t="shared" ref="W39:W43" si="36">AVERAGE(R16,W16,AB16)</f>
        <v>198.33333333333334</v>
      </c>
      <c r="X39" s="1">
        <f t="shared" ref="X39:X43" si="37">AVERAGE(S16,X16,AC16)</f>
        <v>340</v>
      </c>
      <c r="Y39" s="1">
        <f t="shared" ref="Y39:Y44" si="38">W39/X39</f>
        <v>0.58333333333333337</v>
      </c>
      <c r="AA39">
        <v>2</v>
      </c>
      <c r="AB39" s="26">
        <f t="shared" ref="AB39:AC43" si="39">AVERAGE(R27,W27,AB27)</f>
        <v>162</v>
      </c>
      <c r="AC39" s="26">
        <f t="shared" si="39"/>
        <v>268</v>
      </c>
      <c r="AD39">
        <f t="shared" ref="AD39:AD44" si="40">AB39/AC39</f>
        <v>0.60447761194029848</v>
      </c>
    </row>
    <row r="40" spans="2:30" x14ac:dyDescent="0.2">
      <c r="B40" s="1">
        <v>3</v>
      </c>
      <c r="C40" s="1">
        <f t="shared" si="24"/>
        <v>128.33333333333334</v>
      </c>
      <c r="D40" s="1">
        <f t="shared" si="25"/>
        <v>233.33333333333334</v>
      </c>
      <c r="E40" s="1">
        <f t="shared" si="26"/>
        <v>0.55000000000000004</v>
      </c>
      <c r="G40" s="1">
        <v>3</v>
      </c>
      <c r="H40" s="1">
        <f t="shared" si="27"/>
        <v>122.33333333333333</v>
      </c>
      <c r="I40" s="1">
        <f t="shared" si="28"/>
        <v>267.66666666666669</v>
      </c>
      <c r="J40" s="1">
        <f t="shared" si="29"/>
        <v>0.45703611457036109</v>
      </c>
      <c r="L40" s="1">
        <v>3</v>
      </c>
      <c r="M40" s="1">
        <f t="shared" si="30"/>
        <v>176.66666666666666</v>
      </c>
      <c r="N40" s="1">
        <f t="shared" si="31"/>
        <v>371.66666666666669</v>
      </c>
      <c r="O40" s="1">
        <f t="shared" si="32"/>
        <v>0.47533632286995509</v>
      </c>
      <c r="Q40" s="1">
        <v>3</v>
      </c>
      <c r="R40" s="1">
        <f t="shared" si="33"/>
        <v>150.33333333333334</v>
      </c>
      <c r="S40" s="1">
        <f t="shared" si="34"/>
        <v>253.66666666666666</v>
      </c>
      <c r="T40" s="1">
        <f t="shared" si="35"/>
        <v>0.59264126149802898</v>
      </c>
      <c r="V40" s="1">
        <v>3</v>
      </c>
      <c r="W40" s="1">
        <f t="shared" si="36"/>
        <v>188.33333333333334</v>
      </c>
      <c r="X40" s="1">
        <f t="shared" si="37"/>
        <v>328.33333333333331</v>
      </c>
      <c r="Y40" s="1">
        <f t="shared" si="38"/>
        <v>0.57360406091370564</v>
      </c>
      <c r="AA40">
        <v>3</v>
      </c>
      <c r="AB40" s="26">
        <f t="shared" si="39"/>
        <v>156.66666666666666</v>
      </c>
      <c r="AC40" s="26">
        <f t="shared" si="39"/>
        <v>252</v>
      </c>
      <c r="AD40">
        <f t="shared" si="40"/>
        <v>0.62169312169312163</v>
      </c>
    </row>
    <row r="41" spans="2:30" x14ac:dyDescent="0.2">
      <c r="B41" s="1">
        <v>4</v>
      </c>
      <c r="C41" s="1">
        <f t="shared" si="24"/>
        <v>27.333333333333332</v>
      </c>
      <c r="D41" s="1">
        <f t="shared" si="25"/>
        <v>232.66666666666666</v>
      </c>
      <c r="E41" s="1">
        <f t="shared" si="26"/>
        <v>0.1174785100286533</v>
      </c>
      <c r="G41" s="1">
        <v>4</v>
      </c>
      <c r="H41" s="1">
        <f t="shared" si="27"/>
        <v>49.666666666666664</v>
      </c>
      <c r="I41" s="1">
        <f t="shared" si="28"/>
        <v>272.66666666666669</v>
      </c>
      <c r="J41" s="1">
        <f t="shared" si="29"/>
        <v>0.18215158924205377</v>
      </c>
      <c r="L41" s="1">
        <v>4</v>
      </c>
      <c r="M41" s="1">
        <v>66</v>
      </c>
      <c r="N41" s="1">
        <f t="shared" si="31"/>
        <v>359</v>
      </c>
      <c r="O41" s="1">
        <f t="shared" si="32"/>
        <v>0.18384401114206128</v>
      </c>
      <c r="Q41" s="1">
        <v>4</v>
      </c>
      <c r="R41" s="1">
        <f t="shared" si="33"/>
        <v>95</v>
      </c>
      <c r="S41" s="1">
        <f t="shared" si="34"/>
        <v>252.66666666666666</v>
      </c>
      <c r="T41" s="1">
        <f t="shared" si="35"/>
        <v>0.37598944591029027</v>
      </c>
      <c r="V41" s="1">
        <v>4</v>
      </c>
      <c r="W41" s="1">
        <f t="shared" si="36"/>
        <v>134</v>
      </c>
      <c r="X41" s="1">
        <f t="shared" si="37"/>
        <v>317.33333333333331</v>
      </c>
      <c r="Y41" s="1">
        <f t="shared" si="38"/>
        <v>0.42226890756302521</v>
      </c>
      <c r="AA41">
        <v>4</v>
      </c>
      <c r="AB41" s="26">
        <f>AVERAGE(R29,W29,AB29)</f>
        <v>127</v>
      </c>
      <c r="AC41" s="26">
        <f t="shared" si="39"/>
        <v>280</v>
      </c>
      <c r="AD41">
        <f t="shared" si="40"/>
        <v>0.45357142857142857</v>
      </c>
    </row>
    <row r="42" spans="2:30" x14ac:dyDescent="0.2">
      <c r="B42" s="1">
        <v>5</v>
      </c>
      <c r="C42" s="1">
        <f t="shared" si="24"/>
        <v>6</v>
      </c>
      <c r="D42" s="1">
        <f t="shared" si="25"/>
        <v>232</v>
      </c>
      <c r="E42" s="1">
        <f t="shared" si="26"/>
        <v>2.5862068965517241E-2</v>
      </c>
      <c r="G42" s="1">
        <v>5</v>
      </c>
      <c r="H42" s="1">
        <f t="shared" si="27"/>
        <v>7</v>
      </c>
      <c r="I42" s="1">
        <f t="shared" si="28"/>
        <v>242.66666666666666</v>
      </c>
      <c r="J42" s="1">
        <f t="shared" si="29"/>
        <v>2.8846153846153848E-2</v>
      </c>
      <c r="L42" s="1">
        <v>5</v>
      </c>
      <c r="M42" s="1">
        <v>15</v>
      </c>
      <c r="N42" s="1">
        <f t="shared" si="31"/>
        <v>330.33333333333331</v>
      </c>
      <c r="O42" s="1">
        <f t="shared" si="32"/>
        <v>4.5408678102926342E-2</v>
      </c>
      <c r="Q42" s="1">
        <v>5</v>
      </c>
      <c r="R42" s="1">
        <f t="shared" si="33"/>
        <v>14.333333333333334</v>
      </c>
      <c r="S42" s="1">
        <f t="shared" si="34"/>
        <v>237.66666666666666</v>
      </c>
      <c r="T42" s="1">
        <f t="shared" si="35"/>
        <v>6.03085553997195E-2</v>
      </c>
      <c r="V42" s="1">
        <v>5</v>
      </c>
      <c r="W42" s="1">
        <f t="shared" si="36"/>
        <v>30</v>
      </c>
      <c r="X42" s="1">
        <f t="shared" si="37"/>
        <v>316.66666666666669</v>
      </c>
      <c r="Y42" s="1">
        <f t="shared" si="38"/>
        <v>9.4736842105263147E-2</v>
      </c>
      <c r="AA42">
        <v>5</v>
      </c>
      <c r="AB42" s="26">
        <f t="shared" si="39"/>
        <v>51</v>
      </c>
      <c r="AC42" s="26">
        <f t="shared" si="39"/>
        <v>283</v>
      </c>
      <c r="AD42">
        <f t="shared" si="40"/>
        <v>0.18021201413427562</v>
      </c>
    </row>
    <row r="43" spans="2:30" x14ac:dyDescent="0.2">
      <c r="B43" s="1">
        <v>6</v>
      </c>
      <c r="C43" s="1">
        <f t="shared" si="24"/>
        <v>9.3333333333333339</v>
      </c>
      <c r="D43" s="1">
        <f t="shared" si="25"/>
        <v>113</v>
      </c>
      <c r="E43" s="1">
        <f t="shared" si="26"/>
        <v>8.2595870206489674E-2</v>
      </c>
      <c r="G43" s="1">
        <v>6</v>
      </c>
      <c r="H43" s="1">
        <f t="shared" si="27"/>
        <v>1</v>
      </c>
      <c r="I43" s="1">
        <f t="shared" si="28"/>
        <v>43.666666666666664</v>
      </c>
      <c r="J43" s="1">
        <f t="shared" si="29"/>
        <v>2.2900763358778626E-2</v>
      </c>
      <c r="L43" s="1">
        <v>6</v>
      </c>
      <c r="M43" s="1">
        <v>19</v>
      </c>
      <c r="N43" s="1">
        <f t="shared" si="31"/>
        <v>118</v>
      </c>
      <c r="O43" s="1">
        <f t="shared" si="32"/>
        <v>0.16101694915254236</v>
      </c>
      <c r="Q43" s="1">
        <v>6</v>
      </c>
      <c r="R43" s="1">
        <f t="shared" si="33"/>
        <v>21</v>
      </c>
      <c r="S43" s="1">
        <f t="shared" si="34"/>
        <v>107</v>
      </c>
      <c r="T43" s="1">
        <f t="shared" si="35"/>
        <v>0.19626168224299065</v>
      </c>
      <c r="V43" s="1">
        <v>6</v>
      </c>
      <c r="W43" s="1">
        <f t="shared" si="36"/>
        <v>16.666666666666668</v>
      </c>
      <c r="X43" s="1">
        <f t="shared" si="37"/>
        <v>109.33333333333333</v>
      </c>
      <c r="Y43" s="1">
        <f t="shared" si="38"/>
        <v>0.15243902439024393</v>
      </c>
      <c r="AA43">
        <v>6</v>
      </c>
      <c r="AB43" s="26">
        <f t="shared" si="39"/>
        <v>24.333333333333332</v>
      </c>
      <c r="AC43" s="26">
        <f>AVERAGE(S31,X31,AC31)</f>
        <v>105.33333333333333</v>
      </c>
      <c r="AD43">
        <f t="shared" si="40"/>
        <v>0.23101265822784811</v>
      </c>
    </row>
    <row r="44" spans="2:30" x14ac:dyDescent="0.2">
      <c r="B44" s="1" t="s">
        <v>5</v>
      </c>
      <c r="C44" s="1">
        <f>SUM(C38:C43)</f>
        <v>450</v>
      </c>
      <c r="D44" s="1">
        <f>SUM(D38:D43)</f>
        <v>1303.3333333333335</v>
      </c>
      <c r="E44" s="1">
        <f t="shared" ref="E44" si="41">C44/D44</f>
        <v>0.34526854219948844</v>
      </c>
      <c r="G44" s="1" t="s">
        <v>5</v>
      </c>
      <c r="H44" s="1">
        <f>SUM(H38:H43)</f>
        <v>460.33333333333331</v>
      </c>
      <c r="I44" s="1">
        <f>SUM(I38:I43)</f>
        <v>1369.0000000000002</v>
      </c>
      <c r="J44" s="1">
        <f t="shared" si="29"/>
        <v>0.33625517409301187</v>
      </c>
      <c r="L44" s="1" t="s">
        <v>5</v>
      </c>
      <c r="M44" s="1">
        <f>SUM(M38:M43)</f>
        <v>632</v>
      </c>
      <c r="N44" s="1">
        <f>SUM(N38:N43)</f>
        <v>1908.6666666666665</v>
      </c>
      <c r="O44" s="1">
        <f t="shared" si="32"/>
        <v>0.33112120153684949</v>
      </c>
      <c r="Q44" s="1" t="s">
        <v>5</v>
      </c>
      <c r="R44" s="1">
        <f t="shared" si="33"/>
        <v>605.66666666666663</v>
      </c>
      <c r="S44" s="1">
        <f t="shared" si="34"/>
        <v>1355.6666666666667</v>
      </c>
      <c r="T44" s="1">
        <f t="shared" si="35"/>
        <v>0.44676665847061708</v>
      </c>
      <c r="V44" s="1" t="s">
        <v>5</v>
      </c>
      <c r="W44" s="1">
        <f>SUM(W38:W43)</f>
        <v>733</v>
      </c>
      <c r="X44" s="1">
        <f>SUM(X38:X43)</f>
        <v>1710.6666666666665</v>
      </c>
      <c r="Y44" s="1">
        <f t="shared" si="38"/>
        <v>0.42848791893998445</v>
      </c>
      <c r="AA44" t="s">
        <v>5</v>
      </c>
      <c r="AB44" s="26">
        <f>SUM(AB38:AB43)</f>
        <v>657.66666666666663</v>
      </c>
      <c r="AC44" s="26">
        <f>SUM(AC38:AC43)</f>
        <v>1443.3333333333333</v>
      </c>
      <c r="AD44">
        <f t="shared" si="40"/>
        <v>0.45565819861431872</v>
      </c>
    </row>
    <row r="47" spans="2:30" x14ac:dyDescent="0.2">
      <c r="B47" s="1" t="s">
        <v>42</v>
      </c>
      <c r="Q47" s="1" t="s">
        <v>10</v>
      </c>
    </row>
    <row r="49" spans="2:20" x14ac:dyDescent="0.2">
      <c r="B49" s="1" t="s">
        <v>1</v>
      </c>
      <c r="C49" s="1" t="s">
        <v>0</v>
      </c>
      <c r="D49" s="1" t="s">
        <v>2</v>
      </c>
      <c r="E49" s="1" t="s">
        <v>3</v>
      </c>
      <c r="Q49" s="1" t="s">
        <v>1</v>
      </c>
      <c r="R49" s="1" t="s">
        <v>0</v>
      </c>
      <c r="S49" s="1" t="s">
        <v>2</v>
      </c>
      <c r="T49" s="1" t="s">
        <v>3</v>
      </c>
    </row>
    <row r="50" spans="2:20" x14ac:dyDescent="0.2">
      <c r="B50" s="1">
        <v>1</v>
      </c>
      <c r="C50" s="1">
        <f>AVERAGE(C38,H38,M38)</f>
        <v>130.77777777777777</v>
      </c>
      <c r="D50" s="1">
        <f>AVERAGE(D38,I38,N38)</f>
        <v>282.11111111111109</v>
      </c>
      <c r="E50" s="1">
        <f>C50/D50</f>
        <v>0.46356833398975977</v>
      </c>
      <c r="Q50" s="1">
        <v>1</v>
      </c>
      <c r="R50" s="1">
        <f>AVERAGE(R38,W38,AB38)</f>
        <v>155.44444444444443</v>
      </c>
      <c r="S50" s="1">
        <f>AVERAGE(S38,X38,AC38)</f>
        <v>266.88888888888886</v>
      </c>
      <c r="T50" s="1">
        <f>R50/S50</f>
        <v>0.58243130724396341</v>
      </c>
    </row>
    <row r="51" spans="2:20" x14ac:dyDescent="0.2">
      <c r="B51" s="1">
        <v>2</v>
      </c>
      <c r="C51" s="1">
        <f t="shared" ref="C51:C55" si="42">AVERAGE(C39,H39,M39)</f>
        <v>174.11111111111111</v>
      </c>
      <c r="D51" s="1">
        <f t="shared" ref="D51:D55" si="43">AVERAGE(D39,I39,N39)</f>
        <v>306</v>
      </c>
      <c r="E51" s="1">
        <f t="shared" ref="E51:E55" si="44">C51/D51</f>
        <v>0.56899055918663766</v>
      </c>
      <c r="Q51" s="1">
        <v>2</v>
      </c>
      <c r="R51" s="1">
        <f t="shared" ref="R51:R55" si="45">AVERAGE(R39,W39,AB39)</f>
        <v>173.7777777777778</v>
      </c>
      <c r="S51" s="1">
        <f t="shared" ref="S51:S55" si="46">AVERAGE(S39,X39,AC39)</f>
        <v>288.66666666666669</v>
      </c>
      <c r="T51" s="1">
        <f t="shared" ref="T51:T56" si="47">R51/S51</f>
        <v>0.60200153964588143</v>
      </c>
    </row>
    <row r="52" spans="2:20" x14ac:dyDescent="0.2">
      <c r="B52" s="1">
        <v>3</v>
      </c>
      <c r="C52" s="1">
        <f t="shared" si="42"/>
        <v>142.44444444444446</v>
      </c>
      <c r="D52" s="1">
        <f t="shared" si="43"/>
        <v>290.88888888888891</v>
      </c>
      <c r="E52" s="1">
        <f t="shared" si="44"/>
        <v>0.48968678380443087</v>
      </c>
      <c r="Q52" s="1">
        <v>3</v>
      </c>
      <c r="R52" s="1">
        <f t="shared" si="45"/>
        <v>165.11111111111111</v>
      </c>
      <c r="S52" s="1">
        <f t="shared" si="46"/>
        <v>278</v>
      </c>
      <c r="T52" s="1">
        <f t="shared" si="47"/>
        <v>0.59392486011191048</v>
      </c>
    </row>
    <row r="53" spans="2:20" x14ac:dyDescent="0.2">
      <c r="B53" s="1">
        <v>4</v>
      </c>
      <c r="C53" s="1">
        <f t="shared" si="42"/>
        <v>47.666666666666664</v>
      </c>
      <c r="D53" s="1">
        <f t="shared" si="43"/>
        <v>288.11111111111114</v>
      </c>
      <c r="E53" s="1">
        <f t="shared" si="44"/>
        <v>0.1654454300038565</v>
      </c>
      <c r="Q53" s="1">
        <v>4</v>
      </c>
      <c r="R53" s="1">
        <f t="shared" si="45"/>
        <v>118.66666666666667</v>
      </c>
      <c r="S53" s="1">
        <f t="shared" si="46"/>
        <v>283.33333333333331</v>
      </c>
      <c r="T53" s="1">
        <f t="shared" si="47"/>
        <v>0.41882352941176476</v>
      </c>
    </row>
    <row r="54" spans="2:20" x14ac:dyDescent="0.2">
      <c r="B54" s="1">
        <v>5</v>
      </c>
      <c r="C54" s="1">
        <f t="shared" si="42"/>
        <v>9.3333333333333339</v>
      </c>
      <c r="D54" s="1">
        <f t="shared" si="43"/>
        <v>268.33333333333331</v>
      </c>
      <c r="E54" s="1">
        <f t="shared" si="44"/>
        <v>3.4782608695652181E-2</v>
      </c>
      <c r="Q54" s="1">
        <v>5</v>
      </c>
      <c r="R54" s="1">
        <f t="shared" si="45"/>
        <v>31.777777777777782</v>
      </c>
      <c r="S54" s="1">
        <f t="shared" si="46"/>
        <v>279.11111111111114</v>
      </c>
      <c r="T54" s="1">
        <f t="shared" si="47"/>
        <v>0.11385350318471338</v>
      </c>
    </row>
    <row r="55" spans="2:20" x14ac:dyDescent="0.2">
      <c r="B55" s="1">
        <v>6</v>
      </c>
      <c r="C55" s="1">
        <f t="shared" si="42"/>
        <v>9.7777777777777786</v>
      </c>
      <c r="D55" s="1">
        <f t="shared" si="43"/>
        <v>91.555555555555543</v>
      </c>
      <c r="E55" s="1">
        <f t="shared" si="44"/>
        <v>0.10679611650485439</v>
      </c>
      <c r="Q55" s="1">
        <v>6</v>
      </c>
      <c r="R55" s="1">
        <f t="shared" si="45"/>
        <v>20.666666666666668</v>
      </c>
      <c r="S55" s="1">
        <f t="shared" si="46"/>
        <v>107.22222222222221</v>
      </c>
      <c r="T55" s="1">
        <f t="shared" si="47"/>
        <v>0.19274611398963734</v>
      </c>
    </row>
    <row r="56" spans="2:20" x14ac:dyDescent="0.2">
      <c r="B56" s="1" t="s">
        <v>5</v>
      </c>
      <c r="C56" s="1">
        <f>SUM(C50:C55)</f>
        <v>514.1111111111112</v>
      </c>
      <c r="D56" s="1">
        <f>SUM(D50:D55)</f>
        <v>1527</v>
      </c>
      <c r="E56" s="1">
        <f t="shared" ref="E56" si="48">C56/D56</f>
        <v>0.33668049188677879</v>
      </c>
      <c r="Q56" s="1" t="s">
        <v>5</v>
      </c>
      <c r="R56" s="1">
        <f>SUM(R50:R55)</f>
        <v>665.44444444444446</v>
      </c>
      <c r="S56" s="1">
        <f>SUM(S50:S55)</f>
        <v>1503.2222222222222</v>
      </c>
      <c r="T56" s="1">
        <f t="shared" si="47"/>
        <v>0.44267869022100675</v>
      </c>
    </row>
    <row r="58" spans="2:20" x14ac:dyDescent="0.2">
      <c r="C58" s="1" t="s">
        <v>38</v>
      </c>
      <c r="D58" s="1" t="s">
        <v>39</v>
      </c>
      <c r="E58" s="1" t="s">
        <v>39</v>
      </c>
      <c r="F58" s="1" t="s">
        <v>11</v>
      </c>
      <c r="G58" s="1" t="s">
        <v>12</v>
      </c>
      <c r="H58" s="1" t="s">
        <v>13</v>
      </c>
      <c r="J58" s="1" t="s">
        <v>43</v>
      </c>
      <c r="K58" s="1" t="s">
        <v>14</v>
      </c>
      <c r="L58" s="1" t="s">
        <v>15</v>
      </c>
    </row>
    <row r="59" spans="2:20" x14ac:dyDescent="0.2">
      <c r="C59" s="1" t="s">
        <v>3</v>
      </c>
      <c r="D59" s="1" t="s">
        <v>3</v>
      </c>
      <c r="E59" s="1" t="s">
        <v>3</v>
      </c>
      <c r="F59" s="1" t="s">
        <v>3</v>
      </c>
      <c r="G59" s="1" t="s">
        <v>3</v>
      </c>
      <c r="H59" s="1" t="s">
        <v>3</v>
      </c>
      <c r="J59" s="1" t="s">
        <v>3</v>
      </c>
      <c r="K59" s="1" t="s">
        <v>3</v>
      </c>
      <c r="L59" s="1" t="s">
        <v>3</v>
      </c>
    </row>
    <row r="60" spans="2:20" x14ac:dyDescent="0.2">
      <c r="C60" s="1">
        <v>0.53252032520325199</v>
      </c>
      <c r="D60" s="1">
        <v>0.47600518806744485</v>
      </c>
      <c r="E60" s="1">
        <v>0.40485436893203886</v>
      </c>
      <c r="F60" s="1">
        <v>0.66486486486486485</v>
      </c>
      <c r="G60" s="1">
        <v>0.55406911928651059</v>
      </c>
      <c r="H60" s="1">
        <v>0.53594771241830064</v>
      </c>
      <c r="J60" s="1">
        <f>STDEV(C60:E60)/SQRT(3)</f>
        <v>3.6934624059697649E-2</v>
      </c>
      <c r="K60" s="1">
        <f>STDEV(F60:H60)/SQRT(3)</f>
        <v>4.0293172029842929E-2</v>
      </c>
      <c r="L60" s="1">
        <f>_xlfn.T.TEST(C60:E60,F60:H60,2,2)</f>
        <v>0.10571327711372286</v>
      </c>
    </row>
    <row r="61" spans="2:20" x14ac:dyDescent="0.2">
      <c r="C61" s="1">
        <v>0.60081190798376183</v>
      </c>
      <c r="D61" s="1">
        <v>0.55373831775700944</v>
      </c>
      <c r="E61" s="1">
        <v>0.55996548748921493</v>
      </c>
      <c r="F61" s="1">
        <v>0.62403100775193798</v>
      </c>
      <c r="G61" s="1">
        <v>0.58333333333333337</v>
      </c>
      <c r="H61" s="1">
        <v>0.60447761194029848</v>
      </c>
      <c r="J61" s="1">
        <f t="shared" ref="J61:J66" si="49">STDEV(C61:E61)/SQRT(3)</f>
        <v>1.4763187338269689E-2</v>
      </c>
      <c r="K61" s="1">
        <f t="shared" ref="K61:K66" si="50">STDEV(F61:H61)/SQRT(3)</f>
        <v>1.175139828242284E-2</v>
      </c>
      <c r="L61" s="1">
        <f t="shared" ref="L61:L66" si="51">_xlfn.T.TEST(C61:E61,F61:H61,2,2)</f>
        <v>0.16067915800556554</v>
      </c>
    </row>
    <row r="62" spans="2:20" x14ac:dyDescent="0.2">
      <c r="C62" s="1">
        <v>0.55000000000000004</v>
      </c>
      <c r="D62" s="1">
        <v>0.45703611457036109</v>
      </c>
      <c r="E62" s="1">
        <v>0.47533632286995509</v>
      </c>
      <c r="F62" s="1">
        <v>0.59264126149802898</v>
      </c>
      <c r="G62" s="1">
        <v>0.57360406091370564</v>
      </c>
      <c r="H62" s="1">
        <v>0.62169312169312163</v>
      </c>
      <c r="J62" s="1">
        <f t="shared" si="49"/>
        <v>2.8433007325762122E-2</v>
      </c>
      <c r="K62" s="1">
        <f t="shared" si="50"/>
        <v>1.3982098383149582E-2</v>
      </c>
      <c r="L62" s="1">
        <f t="shared" si="51"/>
        <v>3.2445699211966127E-2</v>
      </c>
      <c r="M62" s="1" t="s">
        <v>17</v>
      </c>
    </row>
    <row r="63" spans="2:20" x14ac:dyDescent="0.2">
      <c r="C63" s="1">
        <v>0.1174785100286533</v>
      </c>
      <c r="D63" s="1">
        <v>0.18215158924205377</v>
      </c>
      <c r="E63" s="1">
        <v>0.18384401114206128</v>
      </c>
      <c r="F63" s="1">
        <v>0.37598944591029027</v>
      </c>
      <c r="G63" s="1">
        <v>0.42226890756302521</v>
      </c>
      <c r="H63" s="1">
        <v>0.45357142857142857</v>
      </c>
      <c r="J63" s="1">
        <f t="shared" si="49"/>
        <v>2.1845227300849684E-2</v>
      </c>
      <c r="K63" s="1">
        <f t="shared" si="50"/>
        <v>2.2534665180045585E-2</v>
      </c>
      <c r="L63" s="1">
        <f t="shared" si="51"/>
        <v>1.2274647652455385E-3</v>
      </c>
      <c r="M63" s="1" t="s">
        <v>16</v>
      </c>
    </row>
    <row r="64" spans="2:20" x14ac:dyDescent="0.2">
      <c r="C64" s="1">
        <v>2.5862068965517241E-2</v>
      </c>
      <c r="D64" s="1">
        <v>2.8846153846153848E-2</v>
      </c>
      <c r="E64" s="1">
        <v>4.5408678102926342E-2</v>
      </c>
      <c r="F64" s="1">
        <v>6.03085553997195E-2</v>
      </c>
      <c r="G64" s="1">
        <v>9.4736842105263147E-2</v>
      </c>
      <c r="H64" s="1">
        <v>0.18021201413427562</v>
      </c>
      <c r="J64" s="1">
        <f t="shared" si="49"/>
        <v>6.079528038615725E-3</v>
      </c>
      <c r="K64" s="1">
        <f t="shared" si="50"/>
        <v>3.5643412493582251E-2</v>
      </c>
      <c r="L64" s="1">
        <f t="shared" si="51"/>
        <v>9.6056806798639705E-2</v>
      </c>
    </row>
    <row r="65" spans="3:13" x14ac:dyDescent="0.2">
      <c r="C65" s="1">
        <v>8.2595870206489674E-2</v>
      </c>
      <c r="D65" s="1">
        <v>2.2900763358778626E-2</v>
      </c>
      <c r="E65" s="1">
        <v>0.16101694915254236</v>
      </c>
      <c r="F65" s="1">
        <v>0.19626168224299065</v>
      </c>
      <c r="G65" s="1">
        <v>0.15243902439024393</v>
      </c>
      <c r="H65" s="1">
        <v>0.23101265822784811</v>
      </c>
      <c r="J65" s="1">
        <f t="shared" si="49"/>
        <v>3.9992674456177414E-2</v>
      </c>
      <c r="K65" s="1">
        <f t="shared" si="50"/>
        <v>2.2732589928735624E-2</v>
      </c>
      <c r="L65" s="1">
        <f t="shared" si="51"/>
        <v>8.5778356294379882E-2</v>
      </c>
    </row>
    <row r="66" spans="3:13" x14ac:dyDescent="0.2">
      <c r="C66" s="1">
        <v>0.34526854219948844</v>
      </c>
      <c r="D66" s="1">
        <v>0.33625517409301187</v>
      </c>
      <c r="E66" s="1">
        <v>0.33112120153684949</v>
      </c>
      <c r="F66" s="1">
        <v>0.44676665847061708</v>
      </c>
      <c r="G66" s="1">
        <v>0.42848791893998445</v>
      </c>
      <c r="H66" s="1">
        <v>0.45565819861431872</v>
      </c>
      <c r="J66" s="1">
        <f t="shared" si="49"/>
        <v>4.1348500352695518E-3</v>
      </c>
      <c r="K66" s="1">
        <f t="shared" si="50"/>
        <v>7.9979021643085055E-3</v>
      </c>
      <c r="L66" s="1">
        <f t="shared" si="51"/>
        <v>2.9685494300917404E-4</v>
      </c>
      <c r="M66" s="1" t="s">
        <v>16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98"/>
  <sheetViews>
    <sheetView topLeftCell="A54" zoomScale="112" zoomScaleNormal="112" workbookViewId="0">
      <selection activeCell="D85" sqref="D85"/>
    </sheetView>
  </sheetViews>
  <sheetFormatPr baseColWidth="10" defaultColWidth="8.83203125" defaultRowHeight="15" x14ac:dyDescent="0.2"/>
  <cols>
    <col min="1" max="1" width="15.33203125" style="1" customWidth="1"/>
    <col min="2" max="7" width="8.83203125" style="1"/>
    <col min="8" max="8" width="13.5" style="1" customWidth="1"/>
    <col min="9" max="13" width="8.83203125" style="1"/>
    <col min="14" max="14" width="11.33203125" style="1" customWidth="1"/>
    <col min="15" max="21" width="8.83203125" style="1"/>
    <col min="22" max="22" width="15.83203125" style="1" customWidth="1"/>
    <col min="23" max="16384" width="8.83203125" style="1"/>
  </cols>
  <sheetData>
    <row r="2" spans="2:64" x14ac:dyDescent="0.2">
      <c r="B2" s="1" t="s">
        <v>71</v>
      </c>
      <c r="W2" s="1" t="s">
        <v>64</v>
      </c>
    </row>
    <row r="3" spans="2:64" x14ac:dyDescent="0.2">
      <c r="AD3" s="5"/>
    </row>
    <row r="4" spans="2:64" x14ac:dyDescent="0.2">
      <c r="B4" s="1" t="s">
        <v>4</v>
      </c>
      <c r="I4" s="1" t="s">
        <v>6</v>
      </c>
      <c r="P4" s="1" t="s">
        <v>7</v>
      </c>
      <c r="W4" s="1" t="s">
        <v>4</v>
      </c>
      <c r="AD4" s="1" t="s">
        <v>6</v>
      </c>
      <c r="AK4" s="1" t="s">
        <v>48</v>
      </c>
    </row>
    <row r="5" spans="2:64" x14ac:dyDescent="0.2">
      <c r="AU5" s="6"/>
      <c r="AV5" s="6"/>
      <c r="AW5" s="6"/>
      <c r="AX5" s="6"/>
      <c r="AY5" s="6"/>
      <c r="AZ5" s="6"/>
      <c r="BA5" s="6"/>
      <c r="BB5" s="6"/>
    </row>
    <row r="6" spans="2:64" x14ac:dyDescent="0.2">
      <c r="B6" s="7" t="s">
        <v>18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I6" s="7" t="s">
        <v>18</v>
      </c>
      <c r="J6" s="7" t="s">
        <v>19</v>
      </c>
      <c r="K6" s="7" t="s">
        <v>20</v>
      </c>
      <c r="L6" s="7" t="s">
        <v>21</v>
      </c>
      <c r="M6" s="7" t="s">
        <v>22</v>
      </c>
      <c r="N6" s="7" t="s">
        <v>23</v>
      </c>
      <c r="P6" s="7" t="s">
        <v>18</v>
      </c>
      <c r="Q6" s="7" t="s">
        <v>19</v>
      </c>
      <c r="R6" s="7" t="s">
        <v>20</v>
      </c>
      <c r="S6" s="7" t="s">
        <v>21</v>
      </c>
      <c r="T6" s="7" t="s">
        <v>22</v>
      </c>
      <c r="U6" s="7" t="s">
        <v>23</v>
      </c>
      <c r="W6" s="7" t="s">
        <v>18</v>
      </c>
      <c r="X6" s="7" t="s">
        <v>19</v>
      </c>
      <c r="Y6" s="7" t="s">
        <v>20</v>
      </c>
      <c r="Z6" s="7" t="s">
        <v>21</v>
      </c>
      <c r="AA6" s="7" t="s">
        <v>22</v>
      </c>
      <c r="AB6" s="7" t="s">
        <v>23</v>
      </c>
      <c r="AD6" s="7" t="s">
        <v>18</v>
      </c>
      <c r="AE6" s="7" t="s">
        <v>19</v>
      </c>
      <c r="AF6" s="7" t="s">
        <v>20</v>
      </c>
      <c r="AG6" s="7" t="s">
        <v>21</v>
      </c>
      <c r="AH6" s="7" t="s">
        <v>22</v>
      </c>
      <c r="AI6" s="7" t="s">
        <v>23</v>
      </c>
      <c r="AK6" s="7" t="s">
        <v>24</v>
      </c>
      <c r="AL6" s="7" t="s">
        <v>19</v>
      </c>
      <c r="AM6" s="7" t="s">
        <v>20</v>
      </c>
      <c r="AN6" s="7" t="s">
        <v>21</v>
      </c>
      <c r="AO6" s="7" t="s">
        <v>22</v>
      </c>
      <c r="AP6" s="7" t="s">
        <v>23</v>
      </c>
      <c r="AU6" s="6"/>
      <c r="AV6" s="6"/>
      <c r="AW6" s="6"/>
      <c r="AX6" s="6"/>
      <c r="AY6" s="6"/>
      <c r="AZ6" s="6"/>
      <c r="BA6" s="6"/>
      <c r="BB6" s="6"/>
    </row>
    <row r="7" spans="2:64" x14ac:dyDescent="0.2">
      <c r="B7" s="7">
        <v>1</v>
      </c>
      <c r="C7" s="1">
        <v>144</v>
      </c>
      <c r="D7" s="1">
        <v>6</v>
      </c>
      <c r="E7" s="1">
        <v>217</v>
      </c>
      <c r="F7" s="7">
        <f>C7/E7</f>
        <v>0.66359447004608296</v>
      </c>
      <c r="G7" s="7">
        <f>D7/E7</f>
        <v>2.7649769585253458E-2</v>
      </c>
      <c r="I7" s="7">
        <v>1</v>
      </c>
      <c r="J7" s="1">
        <v>149</v>
      </c>
      <c r="K7" s="1">
        <v>5</v>
      </c>
      <c r="L7" s="1">
        <v>239</v>
      </c>
      <c r="M7" s="7">
        <f>J7/L7</f>
        <v>0.62343096234309625</v>
      </c>
      <c r="N7" s="7">
        <f>K7/L7</f>
        <v>2.0920502092050208E-2</v>
      </c>
      <c r="P7" s="7">
        <v>1</v>
      </c>
      <c r="Q7" s="1">
        <v>120</v>
      </c>
      <c r="R7" s="1">
        <v>2</v>
      </c>
      <c r="S7" s="1">
        <v>215</v>
      </c>
      <c r="T7" s="7">
        <f>Q7/S7</f>
        <v>0.55813953488372092</v>
      </c>
      <c r="U7" s="7">
        <f>R7/S7</f>
        <v>9.3023255813953487E-3</v>
      </c>
      <c r="W7" s="7">
        <v>1</v>
      </c>
      <c r="X7" s="1">
        <v>174</v>
      </c>
      <c r="Y7" s="1">
        <v>14</v>
      </c>
      <c r="Z7" s="1">
        <v>263</v>
      </c>
      <c r="AA7" s="7">
        <f>X7/Z7</f>
        <v>0.66159695817490494</v>
      </c>
      <c r="AB7" s="7">
        <f>Y7/Z7</f>
        <v>5.3231939163498096E-2</v>
      </c>
      <c r="AD7" s="7">
        <v>1</v>
      </c>
      <c r="AE7" s="3">
        <v>193</v>
      </c>
      <c r="AF7" s="3">
        <v>29</v>
      </c>
      <c r="AG7" s="3">
        <v>335</v>
      </c>
      <c r="AH7" s="7">
        <f>AE7/AG7</f>
        <v>0.57611940298507458</v>
      </c>
      <c r="AI7" s="7">
        <f>AF7/AG7</f>
        <v>8.6567164179104483E-2</v>
      </c>
      <c r="AK7" s="7">
        <v>1</v>
      </c>
      <c r="AL7" s="1">
        <v>208</v>
      </c>
      <c r="AM7" s="1">
        <v>12</v>
      </c>
      <c r="AN7" s="1">
        <v>335</v>
      </c>
      <c r="AO7" s="7">
        <f>AL7/AN7</f>
        <v>0.62089552238805967</v>
      </c>
      <c r="AP7" s="7">
        <f>AM7/AN7</f>
        <v>3.5820895522388062E-2</v>
      </c>
      <c r="AU7" s="6"/>
      <c r="AV7" s="6"/>
      <c r="AW7" s="6"/>
      <c r="AX7" s="6"/>
      <c r="AY7" s="6"/>
      <c r="AZ7" s="6"/>
      <c r="BA7" s="6"/>
      <c r="BB7" s="6"/>
    </row>
    <row r="8" spans="2:64" x14ac:dyDescent="0.2">
      <c r="B8" s="7">
        <v>2</v>
      </c>
      <c r="C8" s="1">
        <v>144</v>
      </c>
      <c r="D8" s="1">
        <v>7</v>
      </c>
      <c r="E8" s="1">
        <v>187</v>
      </c>
      <c r="F8" s="7">
        <f t="shared" ref="F8:F13" si="0">C8/E8</f>
        <v>0.77005347593582885</v>
      </c>
      <c r="G8" s="7">
        <f t="shared" ref="G8:G13" si="1">D8/E8</f>
        <v>3.7433155080213901E-2</v>
      </c>
      <c r="I8" s="7">
        <v>2</v>
      </c>
      <c r="J8" s="1">
        <v>149</v>
      </c>
      <c r="K8" s="1">
        <v>4</v>
      </c>
      <c r="L8" s="1">
        <v>247</v>
      </c>
      <c r="M8" s="7">
        <f t="shared" ref="M8:M13" si="2">J8/L8</f>
        <v>0.60323886639676116</v>
      </c>
      <c r="N8" s="7">
        <f t="shared" ref="N8:N13" si="3">K8/L8</f>
        <v>1.6194331983805668E-2</v>
      </c>
      <c r="P8" s="7">
        <v>2</v>
      </c>
      <c r="Q8" s="1">
        <v>132</v>
      </c>
      <c r="R8" s="1">
        <v>3</v>
      </c>
      <c r="S8" s="1">
        <v>217</v>
      </c>
      <c r="T8" s="7">
        <f t="shared" ref="T8:T13" si="4">Q8/S8</f>
        <v>0.60829493087557607</v>
      </c>
      <c r="U8" s="7">
        <f t="shared" ref="U8:U13" si="5">R8/S8</f>
        <v>1.3824884792626729E-2</v>
      </c>
      <c r="W8" s="7">
        <v>2</v>
      </c>
      <c r="X8" s="1">
        <v>187</v>
      </c>
      <c r="Y8" s="1">
        <v>10</v>
      </c>
      <c r="Z8" s="1">
        <v>242</v>
      </c>
      <c r="AA8" s="7">
        <f t="shared" ref="AA8:AA13" si="6">X8/Z8</f>
        <v>0.77272727272727271</v>
      </c>
      <c r="AB8" s="7">
        <f t="shared" ref="AB8:AB13" si="7">Y8/Z8</f>
        <v>4.1322314049586778E-2</v>
      </c>
      <c r="AD8" s="7">
        <v>2</v>
      </c>
      <c r="AE8" s="3">
        <v>236</v>
      </c>
      <c r="AF8" s="3">
        <v>9</v>
      </c>
      <c r="AG8" s="3">
        <v>357</v>
      </c>
      <c r="AH8" s="7">
        <f t="shared" ref="AH8:AH13" si="8">AE8/AG8</f>
        <v>0.66106442577030811</v>
      </c>
      <c r="AI8" s="7">
        <f t="shared" ref="AI8:AI13" si="9">AF8/AG8</f>
        <v>2.5210084033613446E-2</v>
      </c>
      <c r="AK8" s="7">
        <v>2</v>
      </c>
      <c r="AL8" s="1">
        <v>235</v>
      </c>
      <c r="AM8" s="1">
        <v>13</v>
      </c>
      <c r="AN8" s="1">
        <v>362</v>
      </c>
      <c r="AO8" s="7">
        <f t="shared" ref="AO8:AO13" si="10">AL8/AN8</f>
        <v>0.649171270718232</v>
      </c>
      <c r="AP8" s="7">
        <f t="shared" ref="AP8:AP13" si="11">AM8/AN8</f>
        <v>3.591160220994475E-2</v>
      </c>
      <c r="AU8" s="6"/>
      <c r="AV8" s="6"/>
      <c r="AW8" s="6"/>
      <c r="AX8" s="6"/>
      <c r="AY8" s="6"/>
      <c r="AZ8" s="6"/>
      <c r="BA8" s="6"/>
      <c r="BB8" s="6"/>
    </row>
    <row r="9" spans="2:64" x14ac:dyDescent="0.2">
      <c r="B9" s="7">
        <v>3</v>
      </c>
      <c r="C9" s="1">
        <v>77</v>
      </c>
      <c r="D9" s="1">
        <v>78</v>
      </c>
      <c r="E9" s="1">
        <v>221</v>
      </c>
      <c r="F9" s="7">
        <f t="shared" si="0"/>
        <v>0.34841628959276016</v>
      </c>
      <c r="G9" s="9">
        <f t="shared" si="1"/>
        <v>0.35294117647058826</v>
      </c>
      <c r="H9" s="3"/>
      <c r="I9" s="9">
        <v>3</v>
      </c>
      <c r="J9" s="3">
        <v>63</v>
      </c>
      <c r="K9" s="3">
        <v>98</v>
      </c>
      <c r="L9" s="3">
        <v>226</v>
      </c>
      <c r="M9" s="9">
        <f t="shared" si="2"/>
        <v>0.27876106194690264</v>
      </c>
      <c r="N9" s="9">
        <f t="shared" si="3"/>
        <v>0.4336283185840708</v>
      </c>
      <c r="O9" s="3"/>
      <c r="P9" s="9">
        <v>3</v>
      </c>
      <c r="Q9" s="3">
        <v>68</v>
      </c>
      <c r="R9" s="3">
        <v>69</v>
      </c>
      <c r="S9" s="3">
        <v>202</v>
      </c>
      <c r="T9" s="9">
        <f t="shared" si="4"/>
        <v>0.33663366336633666</v>
      </c>
      <c r="U9" s="9">
        <f t="shared" si="5"/>
        <v>0.34158415841584161</v>
      </c>
      <c r="V9" s="3"/>
      <c r="W9" s="9">
        <v>3</v>
      </c>
      <c r="X9" s="3">
        <v>74</v>
      </c>
      <c r="Y9" s="3">
        <v>98</v>
      </c>
      <c r="Z9" s="3">
        <v>259</v>
      </c>
      <c r="AA9" s="9">
        <f t="shared" si="6"/>
        <v>0.2857142857142857</v>
      </c>
      <c r="AB9" s="9">
        <f t="shared" si="7"/>
        <v>0.3783783783783784</v>
      </c>
      <c r="AC9" s="3"/>
      <c r="AD9" s="9">
        <v>3</v>
      </c>
      <c r="AE9" s="3">
        <v>166</v>
      </c>
      <c r="AF9" s="3">
        <v>99</v>
      </c>
      <c r="AG9" s="3">
        <v>357</v>
      </c>
      <c r="AH9" s="9">
        <f t="shared" si="8"/>
        <v>0.46498599439775912</v>
      </c>
      <c r="AI9" s="9">
        <f t="shared" si="9"/>
        <v>0.27731092436974791</v>
      </c>
      <c r="AJ9" s="3"/>
      <c r="AK9" s="9">
        <v>3</v>
      </c>
      <c r="AL9" s="3">
        <v>127</v>
      </c>
      <c r="AM9" s="1">
        <v>143</v>
      </c>
      <c r="AN9" s="1">
        <v>309</v>
      </c>
      <c r="AO9" s="7">
        <f t="shared" si="10"/>
        <v>0.4110032362459547</v>
      </c>
      <c r="AP9" s="7">
        <f t="shared" si="11"/>
        <v>0.4627831715210356</v>
      </c>
      <c r="AU9" s="6"/>
      <c r="AV9" s="11"/>
      <c r="AW9" s="6"/>
      <c r="AX9" s="6"/>
      <c r="AY9" s="6"/>
      <c r="AZ9" s="11"/>
      <c r="BA9" s="11"/>
      <c r="BB9" s="6"/>
    </row>
    <row r="10" spans="2:64" x14ac:dyDescent="0.2">
      <c r="B10" s="7">
        <v>4</v>
      </c>
      <c r="C10" s="1">
        <v>5</v>
      </c>
      <c r="D10" s="1">
        <v>22</v>
      </c>
      <c r="E10" s="1">
        <v>215</v>
      </c>
      <c r="F10" s="7">
        <f t="shared" si="0"/>
        <v>2.3255813953488372E-2</v>
      </c>
      <c r="G10" s="9">
        <f t="shared" si="1"/>
        <v>0.10232558139534884</v>
      </c>
      <c r="H10" s="3"/>
      <c r="I10" s="9">
        <v>4</v>
      </c>
      <c r="J10" s="3">
        <v>2</v>
      </c>
      <c r="K10" s="3">
        <v>13</v>
      </c>
      <c r="L10" s="3">
        <v>231</v>
      </c>
      <c r="M10" s="9">
        <f t="shared" si="2"/>
        <v>8.658008658008658E-3</v>
      </c>
      <c r="N10" s="9">
        <f t="shared" si="3"/>
        <v>5.627705627705628E-2</v>
      </c>
      <c r="O10" s="3"/>
      <c r="P10" s="9">
        <v>4</v>
      </c>
      <c r="Q10" s="3">
        <v>2</v>
      </c>
      <c r="R10" s="3">
        <v>20</v>
      </c>
      <c r="S10" s="3">
        <v>192</v>
      </c>
      <c r="T10" s="9">
        <f t="shared" si="4"/>
        <v>1.0416666666666666E-2</v>
      </c>
      <c r="U10" s="9">
        <f t="shared" si="5"/>
        <v>0.10416666666666667</v>
      </c>
      <c r="V10" s="3"/>
      <c r="W10" s="9">
        <v>4</v>
      </c>
      <c r="X10" s="3">
        <v>3</v>
      </c>
      <c r="Y10" s="3">
        <v>68</v>
      </c>
      <c r="Z10" s="3">
        <v>264</v>
      </c>
      <c r="AA10" s="9">
        <f t="shared" si="6"/>
        <v>1.1363636363636364E-2</v>
      </c>
      <c r="AB10" s="9">
        <f t="shared" si="7"/>
        <v>0.25757575757575757</v>
      </c>
      <c r="AC10" s="3"/>
      <c r="AD10" s="9">
        <v>4</v>
      </c>
      <c r="AE10" s="3">
        <v>16</v>
      </c>
      <c r="AF10" s="3">
        <v>123</v>
      </c>
      <c r="AG10" s="3">
        <v>349</v>
      </c>
      <c r="AH10" s="9">
        <f t="shared" si="8"/>
        <v>4.5845272206303724E-2</v>
      </c>
      <c r="AI10" s="9">
        <f t="shared" si="9"/>
        <v>0.3524355300859599</v>
      </c>
      <c r="AJ10" s="3"/>
      <c r="AK10" s="9">
        <v>4</v>
      </c>
      <c r="AL10" s="3">
        <v>5</v>
      </c>
      <c r="AM10" s="1">
        <v>81</v>
      </c>
      <c r="AN10" s="1">
        <v>298</v>
      </c>
      <c r="AO10" s="7">
        <f t="shared" si="10"/>
        <v>1.6778523489932886E-2</v>
      </c>
      <c r="AP10" s="7">
        <f t="shared" si="11"/>
        <v>0.27181208053691275</v>
      </c>
      <c r="AU10" s="6"/>
      <c r="AV10" s="11"/>
      <c r="AW10" s="6"/>
      <c r="AX10" s="6"/>
      <c r="AY10" s="6"/>
      <c r="AZ10" s="11"/>
      <c r="BA10" s="11"/>
      <c r="BB10" s="6"/>
    </row>
    <row r="11" spans="2:64" x14ac:dyDescent="0.2">
      <c r="B11" s="7">
        <v>5</v>
      </c>
      <c r="C11" s="1">
        <v>2</v>
      </c>
      <c r="D11" s="1">
        <v>3</v>
      </c>
      <c r="E11" s="1">
        <v>237</v>
      </c>
      <c r="F11" s="7">
        <f t="shared" si="0"/>
        <v>8.4388185654008432E-3</v>
      </c>
      <c r="G11" s="9">
        <f t="shared" si="1"/>
        <v>1.2658227848101266E-2</v>
      </c>
      <c r="H11" s="3"/>
      <c r="I11" s="9">
        <v>5</v>
      </c>
      <c r="J11" s="3">
        <v>4</v>
      </c>
      <c r="K11" s="3">
        <v>0</v>
      </c>
      <c r="L11" s="3">
        <v>210</v>
      </c>
      <c r="M11" s="9">
        <f t="shared" si="2"/>
        <v>1.9047619047619049E-2</v>
      </c>
      <c r="N11" s="9">
        <f t="shared" si="3"/>
        <v>0</v>
      </c>
      <c r="O11" s="3"/>
      <c r="P11" s="9">
        <v>5</v>
      </c>
      <c r="Q11" s="3">
        <v>0</v>
      </c>
      <c r="R11" s="3">
        <v>1</v>
      </c>
      <c r="S11" s="3">
        <v>212</v>
      </c>
      <c r="T11" s="9">
        <f t="shared" si="4"/>
        <v>0</v>
      </c>
      <c r="U11" s="9">
        <f t="shared" si="5"/>
        <v>4.7169811320754715E-3</v>
      </c>
      <c r="V11" s="3"/>
      <c r="W11" s="9">
        <v>5</v>
      </c>
      <c r="X11" s="3">
        <v>2</v>
      </c>
      <c r="Y11" s="9">
        <v>0</v>
      </c>
      <c r="Z11" s="3">
        <v>253</v>
      </c>
      <c r="AA11" s="9">
        <f t="shared" si="6"/>
        <v>7.9051383399209481E-3</v>
      </c>
      <c r="AB11" s="9">
        <f t="shared" si="7"/>
        <v>0</v>
      </c>
      <c r="AC11" s="3"/>
      <c r="AD11" s="9">
        <v>5</v>
      </c>
      <c r="AE11" s="3">
        <v>2</v>
      </c>
      <c r="AF11" s="3">
        <v>0</v>
      </c>
      <c r="AG11" s="3">
        <v>355</v>
      </c>
      <c r="AH11" s="9">
        <f t="shared" si="8"/>
        <v>5.6338028169014088E-3</v>
      </c>
      <c r="AI11" s="9">
        <f t="shared" si="9"/>
        <v>0</v>
      </c>
      <c r="AJ11" s="3"/>
      <c r="AK11" s="9">
        <v>5</v>
      </c>
      <c r="AL11" s="3">
        <v>2</v>
      </c>
      <c r="AM11" s="1">
        <v>0</v>
      </c>
      <c r="AN11" s="1">
        <v>341</v>
      </c>
      <c r="AO11" s="7">
        <f t="shared" si="10"/>
        <v>5.8651026392961877E-3</v>
      </c>
      <c r="AP11" s="7">
        <f t="shared" si="11"/>
        <v>0</v>
      </c>
      <c r="AU11" s="6"/>
      <c r="AV11" s="11"/>
      <c r="AW11" s="6"/>
      <c r="AX11" s="6"/>
      <c r="AY11" s="6"/>
      <c r="AZ11" s="11"/>
      <c r="BA11" s="11"/>
      <c r="BB11" s="6"/>
    </row>
    <row r="12" spans="2:64" x14ac:dyDescent="0.2">
      <c r="B12" s="7">
        <v>6</v>
      </c>
      <c r="C12" s="1">
        <v>8</v>
      </c>
      <c r="D12" s="1">
        <v>1</v>
      </c>
      <c r="E12" s="1">
        <v>81</v>
      </c>
      <c r="F12" s="7">
        <f t="shared" si="0"/>
        <v>9.8765432098765427E-2</v>
      </c>
      <c r="G12" s="9">
        <f t="shared" si="1"/>
        <v>1.2345679012345678E-2</v>
      </c>
      <c r="H12" s="3"/>
      <c r="I12" s="9">
        <v>6</v>
      </c>
      <c r="J12" s="3">
        <v>5</v>
      </c>
      <c r="K12" s="3">
        <v>2</v>
      </c>
      <c r="L12" s="3">
        <v>92</v>
      </c>
      <c r="M12" s="9">
        <f t="shared" si="2"/>
        <v>5.434782608695652E-2</v>
      </c>
      <c r="N12" s="9">
        <f t="shared" si="3"/>
        <v>2.1739130434782608E-2</v>
      </c>
      <c r="O12" s="3"/>
      <c r="P12" s="9">
        <v>6</v>
      </c>
      <c r="Q12" s="3">
        <v>0</v>
      </c>
      <c r="R12" s="3">
        <v>0</v>
      </c>
      <c r="S12" s="3">
        <v>102</v>
      </c>
      <c r="T12" s="9">
        <f t="shared" si="4"/>
        <v>0</v>
      </c>
      <c r="U12" s="9">
        <f t="shared" si="5"/>
        <v>0</v>
      </c>
      <c r="V12" s="3"/>
      <c r="W12" s="9">
        <v>6</v>
      </c>
      <c r="X12" s="3">
        <v>3</v>
      </c>
      <c r="Y12" s="9">
        <v>0</v>
      </c>
      <c r="Z12" s="3">
        <v>121</v>
      </c>
      <c r="AA12" s="9">
        <f t="shared" si="6"/>
        <v>2.4793388429752067E-2</v>
      </c>
      <c r="AB12" s="9">
        <f t="shared" si="7"/>
        <v>0</v>
      </c>
      <c r="AC12" s="3"/>
      <c r="AD12" s="9">
        <v>6</v>
      </c>
      <c r="AE12" s="3">
        <v>2</v>
      </c>
      <c r="AF12" s="3">
        <v>0</v>
      </c>
      <c r="AG12" s="3">
        <v>123</v>
      </c>
      <c r="AH12" s="9">
        <f t="shared" si="8"/>
        <v>1.6260162601626018E-2</v>
      </c>
      <c r="AI12" s="9">
        <f t="shared" si="9"/>
        <v>0</v>
      </c>
      <c r="AJ12" s="3"/>
      <c r="AK12" s="9">
        <v>6</v>
      </c>
      <c r="AL12" s="3">
        <v>7</v>
      </c>
      <c r="AM12" s="1">
        <v>0</v>
      </c>
      <c r="AN12" s="1">
        <v>176</v>
      </c>
      <c r="AO12" s="7">
        <f t="shared" si="10"/>
        <v>3.9772727272727272E-2</v>
      </c>
      <c r="AP12" s="7">
        <f t="shared" si="11"/>
        <v>0</v>
      </c>
      <c r="AU12" s="6"/>
      <c r="AV12" s="11"/>
      <c r="AW12" s="6"/>
      <c r="AX12" s="6"/>
      <c r="AY12" s="6"/>
      <c r="AZ12" s="11"/>
      <c r="BA12" s="11"/>
      <c r="BB12" s="6"/>
    </row>
    <row r="13" spans="2:64" x14ac:dyDescent="0.2">
      <c r="B13" s="7" t="s">
        <v>25</v>
      </c>
      <c r="C13" s="7">
        <f>SUM(C7:C12)</f>
        <v>380</v>
      </c>
      <c r="D13" s="7">
        <f t="shared" ref="D13:E13" si="12">SUM(D7:D12)</f>
        <v>117</v>
      </c>
      <c r="E13" s="7">
        <f t="shared" si="12"/>
        <v>1158</v>
      </c>
      <c r="F13" s="7">
        <f t="shared" si="0"/>
        <v>0.32815198618307428</v>
      </c>
      <c r="G13" s="9">
        <f t="shared" si="1"/>
        <v>0.10103626943005181</v>
      </c>
      <c r="H13" s="3"/>
      <c r="I13" s="9" t="s">
        <v>25</v>
      </c>
      <c r="J13" s="9">
        <f>SUM(J7:J12)</f>
        <v>372</v>
      </c>
      <c r="K13" s="9">
        <f t="shared" ref="K13:L13" si="13">SUM(K7:K12)</f>
        <v>122</v>
      </c>
      <c r="L13" s="9">
        <f t="shared" si="13"/>
        <v>1245</v>
      </c>
      <c r="M13" s="9">
        <f t="shared" si="2"/>
        <v>0.29879518072289157</v>
      </c>
      <c r="N13" s="9">
        <f t="shared" si="3"/>
        <v>9.7991967871485938E-2</v>
      </c>
      <c r="O13" s="3"/>
      <c r="P13" s="9" t="s">
        <v>25</v>
      </c>
      <c r="Q13" s="9">
        <f>SUM(Q7:Q12)</f>
        <v>322</v>
      </c>
      <c r="R13" s="9">
        <f t="shared" ref="R13:S13" si="14">SUM(R7:R12)</f>
        <v>95</v>
      </c>
      <c r="S13" s="9">
        <f t="shared" si="14"/>
        <v>1140</v>
      </c>
      <c r="T13" s="9">
        <f t="shared" si="4"/>
        <v>0.28245614035087718</v>
      </c>
      <c r="U13" s="9">
        <f t="shared" si="5"/>
        <v>8.3333333333333329E-2</v>
      </c>
      <c r="V13" s="3"/>
      <c r="W13" s="9" t="s">
        <v>25</v>
      </c>
      <c r="X13" s="9">
        <f>SUM(X7:X12)</f>
        <v>443</v>
      </c>
      <c r="Y13" s="9">
        <f t="shared" ref="Y13:Z13" si="15">SUM(Y7:Y12)</f>
        <v>190</v>
      </c>
      <c r="Z13" s="9">
        <f t="shared" si="15"/>
        <v>1402</v>
      </c>
      <c r="AA13" s="9">
        <f t="shared" si="6"/>
        <v>0.31597717546362342</v>
      </c>
      <c r="AB13" s="9">
        <f t="shared" si="7"/>
        <v>0.1355206847360913</v>
      </c>
      <c r="AC13" s="3"/>
      <c r="AD13" s="9" t="s">
        <v>25</v>
      </c>
      <c r="AE13" s="12">
        <f>SUM(AE7:AE12)</f>
        <v>615</v>
      </c>
      <c r="AF13" s="12">
        <f t="shared" ref="AF13:AG13" si="16">SUM(AF7:AF12)</f>
        <v>260</v>
      </c>
      <c r="AG13" s="12">
        <f t="shared" si="16"/>
        <v>1876</v>
      </c>
      <c r="AH13" s="9">
        <f t="shared" si="8"/>
        <v>0.32782515991471217</v>
      </c>
      <c r="AI13" s="9">
        <f t="shared" si="9"/>
        <v>0.13859275053304904</v>
      </c>
      <c r="AJ13" s="3"/>
      <c r="AK13" s="9" t="s">
        <v>25</v>
      </c>
      <c r="AL13" s="9">
        <f>SUM(AL7:AL12)</f>
        <v>584</v>
      </c>
      <c r="AM13" s="7">
        <f t="shared" ref="AM13:AN13" si="17">SUM(AM7:AM12)</f>
        <v>249</v>
      </c>
      <c r="AN13" s="7">
        <f t="shared" si="17"/>
        <v>1821</v>
      </c>
      <c r="AO13" s="7">
        <f t="shared" si="10"/>
        <v>0.32070291048874244</v>
      </c>
      <c r="AP13" s="7">
        <f t="shared" si="11"/>
        <v>0.13673805601317957</v>
      </c>
      <c r="AU13" s="6"/>
      <c r="AV13" s="11"/>
      <c r="AW13" s="10"/>
      <c r="AX13" s="10"/>
      <c r="AY13" s="10"/>
      <c r="AZ13" s="11"/>
      <c r="BA13" s="11"/>
      <c r="BB13" s="6"/>
    </row>
    <row r="14" spans="2:64" x14ac:dyDescent="0.2">
      <c r="B14" s="1" t="s">
        <v>60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 t="s">
        <v>65</v>
      </c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U14" s="6"/>
      <c r="AV14" s="6"/>
      <c r="AW14" s="6"/>
      <c r="AX14" s="6"/>
      <c r="AY14" s="6"/>
      <c r="AZ14" s="6"/>
      <c r="BA14" s="6"/>
      <c r="BB14" s="6"/>
    </row>
    <row r="15" spans="2:64" x14ac:dyDescent="0.2">
      <c r="B15" s="1" t="s">
        <v>4</v>
      </c>
      <c r="G15" s="3"/>
      <c r="H15" s="3"/>
      <c r="I15" s="3" t="s">
        <v>6</v>
      </c>
      <c r="J15" s="3"/>
      <c r="K15" s="3"/>
      <c r="L15" s="3"/>
      <c r="M15" s="3"/>
      <c r="N15" s="3"/>
      <c r="O15" s="3"/>
      <c r="P15" s="3" t="s">
        <v>7</v>
      </c>
      <c r="Q15" s="3"/>
      <c r="R15" s="3"/>
      <c r="S15" s="3"/>
      <c r="T15" s="3"/>
      <c r="U15" s="3"/>
      <c r="V15" s="3"/>
      <c r="W15" s="3" t="s">
        <v>4</v>
      </c>
      <c r="X15" s="3"/>
      <c r="Y15" s="3"/>
      <c r="Z15" s="3"/>
      <c r="AA15" s="3"/>
      <c r="AB15" s="3"/>
      <c r="AC15" s="3"/>
      <c r="AD15" s="3" t="s">
        <v>6</v>
      </c>
      <c r="AE15" s="13"/>
      <c r="AF15" s="3"/>
      <c r="AG15" s="3"/>
      <c r="AH15" s="3"/>
      <c r="AI15" s="3"/>
      <c r="AJ15" s="3"/>
      <c r="AK15" s="3" t="s">
        <v>7</v>
      </c>
      <c r="AL15" s="3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14"/>
      <c r="BG15" s="14"/>
      <c r="BH15" s="14"/>
      <c r="BI15" s="14"/>
      <c r="BJ15" s="14"/>
      <c r="BK15" s="14"/>
      <c r="BL15" s="6"/>
    </row>
    <row r="16" spans="2:64" x14ac:dyDescent="0.2"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R16" s="6"/>
      <c r="AS16" s="6"/>
      <c r="AT16" s="6"/>
      <c r="AU16" s="6"/>
      <c r="AV16" s="6"/>
      <c r="AW16" s="14"/>
      <c r="AX16" s="14"/>
      <c r="AY16" s="14"/>
      <c r="AZ16" s="6"/>
      <c r="BA16" s="6"/>
      <c r="BB16" s="6"/>
      <c r="BC16" s="6"/>
      <c r="BD16" s="6"/>
      <c r="BE16" s="6"/>
      <c r="BF16" s="14"/>
      <c r="BG16" s="14"/>
      <c r="BH16" s="14"/>
      <c r="BI16" s="14"/>
      <c r="BJ16" s="14"/>
      <c r="BK16" s="14"/>
      <c r="BL16" s="6"/>
    </row>
    <row r="17" spans="2:69" x14ac:dyDescent="0.2">
      <c r="B17" s="7" t="s">
        <v>18</v>
      </c>
      <c r="C17" s="7" t="s">
        <v>19</v>
      </c>
      <c r="D17" s="7" t="s">
        <v>20</v>
      </c>
      <c r="E17" s="7" t="s">
        <v>21</v>
      </c>
      <c r="F17" s="7" t="s">
        <v>22</v>
      </c>
      <c r="G17" s="9" t="s">
        <v>23</v>
      </c>
      <c r="H17" s="3"/>
      <c r="I17" s="9" t="s">
        <v>18</v>
      </c>
      <c r="J17" s="9" t="s">
        <v>19</v>
      </c>
      <c r="K17" s="9" t="s">
        <v>20</v>
      </c>
      <c r="L17" s="9" t="s">
        <v>21</v>
      </c>
      <c r="M17" s="9" t="s">
        <v>22</v>
      </c>
      <c r="N17" s="9" t="s">
        <v>23</v>
      </c>
      <c r="O17" s="3"/>
      <c r="P17" s="9" t="s">
        <v>18</v>
      </c>
      <c r="Q17" s="9" t="s">
        <v>19</v>
      </c>
      <c r="R17" s="9" t="s">
        <v>20</v>
      </c>
      <c r="S17" s="9" t="s">
        <v>21</v>
      </c>
      <c r="T17" s="9" t="s">
        <v>22</v>
      </c>
      <c r="U17" s="9" t="s">
        <v>23</v>
      </c>
      <c r="V17" s="3"/>
      <c r="W17" s="9" t="s">
        <v>18</v>
      </c>
      <c r="X17" s="9" t="s">
        <v>19</v>
      </c>
      <c r="Y17" s="9" t="s">
        <v>20</v>
      </c>
      <c r="Z17" s="9" t="s">
        <v>21</v>
      </c>
      <c r="AA17" s="9" t="s">
        <v>22</v>
      </c>
      <c r="AB17" s="9" t="s">
        <v>23</v>
      </c>
      <c r="AC17" s="3"/>
      <c r="AD17" s="9" t="s">
        <v>18</v>
      </c>
      <c r="AE17" s="9" t="s">
        <v>19</v>
      </c>
      <c r="AF17" s="9" t="s">
        <v>20</v>
      </c>
      <c r="AG17" s="9" t="s">
        <v>21</v>
      </c>
      <c r="AH17" s="9" t="s">
        <v>22</v>
      </c>
      <c r="AI17" s="9" t="s">
        <v>23</v>
      </c>
      <c r="AJ17" s="3"/>
      <c r="AK17" s="9" t="s">
        <v>18</v>
      </c>
      <c r="AL17" s="9" t="s">
        <v>19</v>
      </c>
      <c r="AM17" s="7" t="s">
        <v>20</v>
      </c>
      <c r="AN17" s="7" t="s">
        <v>21</v>
      </c>
      <c r="AO17" s="7" t="s">
        <v>22</v>
      </c>
      <c r="AP17" s="7" t="s">
        <v>23</v>
      </c>
      <c r="AR17" s="6"/>
      <c r="AS17" s="6"/>
      <c r="AT17" s="6"/>
      <c r="AU17" s="6"/>
      <c r="AV17" s="6"/>
      <c r="AW17" s="14"/>
      <c r="AX17" s="14"/>
      <c r="AY17" s="14"/>
      <c r="AZ17" s="6"/>
      <c r="BA17" s="6"/>
      <c r="BB17" s="6"/>
      <c r="BC17" s="6"/>
      <c r="BD17" s="6"/>
      <c r="BE17" s="6"/>
      <c r="BF17" s="14"/>
      <c r="BG17" s="14"/>
      <c r="BH17" s="14"/>
      <c r="BI17" s="23"/>
      <c r="BJ17" s="23"/>
      <c r="BK17" s="23"/>
      <c r="BL17" s="11"/>
      <c r="BM17" s="3"/>
      <c r="BN17" s="3"/>
      <c r="BO17" s="3"/>
      <c r="BP17" s="3"/>
      <c r="BQ17" s="3"/>
    </row>
    <row r="18" spans="2:69" x14ac:dyDescent="0.2">
      <c r="B18" s="7">
        <v>1</v>
      </c>
      <c r="C18" s="1">
        <v>145</v>
      </c>
      <c r="D18" s="1">
        <v>1</v>
      </c>
      <c r="E18" s="1">
        <v>300</v>
      </c>
      <c r="F18" s="7">
        <f>C18/E18</f>
        <v>0.48333333333333334</v>
      </c>
      <c r="G18" s="9">
        <f>D18/E18</f>
        <v>3.3333333333333335E-3</v>
      </c>
      <c r="H18" s="3"/>
      <c r="I18" s="9">
        <v>1</v>
      </c>
      <c r="J18" s="4">
        <v>129</v>
      </c>
      <c r="K18" s="4">
        <v>13</v>
      </c>
      <c r="L18" s="4">
        <v>337</v>
      </c>
      <c r="M18" s="12">
        <f>J18/L18</f>
        <v>0.3827893175074184</v>
      </c>
      <c r="N18" s="12">
        <f>K18/L18</f>
        <v>3.857566765578635E-2</v>
      </c>
      <c r="O18" s="4"/>
      <c r="P18" s="12">
        <v>1</v>
      </c>
      <c r="Q18" s="4">
        <v>157</v>
      </c>
      <c r="R18" s="4">
        <v>6</v>
      </c>
      <c r="S18" s="4">
        <v>288</v>
      </c>
      <c r="T18" s="12">
        <f>Q18/S18</f>
        <v>0.54513888888888884</v>
      </c>
      <c r="U18" s="12">
        <f>R18/S18</f>
        <v>2.0833333333333332E-2</v>
      </c>
      <c r="V18" s="4"/>
      <c r="W18" s="12">
        <v>1</v>
      </c>
      <c r="X18" s="4">
        <v>120</v>
      </c>
      <c r="Y18" s="4">
        <v>27</v>
      </c>
      <c r="Z18" s="4">
        <v>230</v>
      </c>
      <c r="AA18" s="12">
        <f>X18/Z18</f>
        <v>0.52173913043478259</v>
      </c>
      <c r="AB18" s="9">
        <f>Y18/Z18</f>
        <v>0.11739130434782609</v>
      </c>
      <c r="AC18" s="3"/>
      <c r="AD18" s="9">
        <v>1</v>
      </c>
      <c r="AE18" s="15">
        <v>170</v>
      </c>
      <c r="AF18" s="15">
        <v>14</v>
      </c>
      <c r="AG18" s="15">
        <v>277</v>
      </c>
      <c r="AH18" s="9">
        <f>AE18/AG18</f>
        <v>0.61371841155234652</v>
      </c>
      <c r="AI18" s="9">
        <f>AF18/AG18</f>
        <v>5.0541516245487361E-2</v>
      </c>
      <c r="AJ18" s="3"/>
      <c r="AK18" s="9">
        <v>1</v>
      </c>
      <c r="AL18" s="3">
        <v>186</v>
      </c>
      <c r="AM18" s="1">
        <v>9</v>
      </c>
      <c r="AN18" s="1">
        <v>314</v>
      </c>
      <c r="AO18" s="7">
        <f>AL18/AN18</f>
        <v>0.59235668789808915</v>
      </c>
      <c r="AP18" s="7">
        <f>AM18/AN18</f>
        <v>2.8662420382165606E-2</v>
      </c>
      <c r="AR18" s="6"/>
      <c r="AS18" s="6"/>
      <c r="AT18" s="6"/>
      <c r="AU18" s="6"/>
      <c r="AV18" s="6"/>
      <c r="AW18" s="14"/>
      <c r="AX18" s="14"/>
      <c r="AY18" s="14"/>
      <c r="AZ18" s="6"/>
      <c r="BA18" s="6"/>
      <c r="BB18" s="6"/>
      <c r="BC18" s="6"/>
      <c r="BD18" s="6"/>
      <c r="BE18" s="6"/>
      <c r="BF18" s="14"/>
      <c r="BG18" s="14"/>
      <c r="BH18" s="14"/>
      <c r="BI18" s="23"/>
      <c r="BJ18" s="23"/>
      <c r="BK18" s="23"/>
      <c r="BL18" s="11"/>
      <c r="BM18" s="3"/>
      <c r="BN18" s="3"/>
      <c r="BO18" s="3"/>
      <c r="BP18" s="3"/>
      <c r="BQ18" s="3"/>
    </row>
    <row r="19" spans="2:69" x14ac:dyDescent="0.2">
      <c r="B19" s="7">
        <v>2</v>
      </c>
      <c r="C19" s="1">
        <v>196</v>
      </c>
      <c r="D19" s="1">
        <v>0</v>
      </c>
      <c r="E19" s="1">
        <v>310</v>
      </c>
      <c r="F19" s="7">
        <f t="shared" ref="F19:F24" si="18">C19/E19</f>
        <v>0.63225806451612898</v>
      </c>
      <c r="G19" s="9">
        <f t="shared" ref="G19:G24" si="19">D19/E19</f>
        <v>0</v>
      </c>
      <c r="H19" s="3"/>
      <c r="I19" s="9">
        <v>2</v>
      </c>
      <c r="J19" s="4">
        <v>178</v>
      </c>
      <c r="K19" s="4">
        <v>1</v>
      </c>
      <c r="L19" s="4">
        <v>348</v>
      </c>
      <c r="M19" s="12">
        <f t="shared" ref="M19:M24" si="20">J19/L19</f>
        <v>0.5114942528735632</v>
      </c>
      <c r="N19" s="12">
        <f t="shared" ref="N19:N24" si="21">K19/L19</f>
        <v>2.8735632183908046E-3</v>
      </c>
      <c r="O19" s="4"/>
      <c r="P19" s="12">
        <v>2</v>
      </c>
      <c r="Q19" s="4">
        <v>191</v>
      </c>
      <c r="R19" s="4">
        <v>4</v>
      </c>
      <c r="S19" s="4">
        <v>282</v>
      </c>
      <c r="T19" s="12">
        <f t="shared" ref="T19:T24" si="22">Q19/S19</f>
        <v>0.67730496453900713</v>
      </c>
      <c r="U19" s="12">
        <f t="shared" ref="U19:U24" si="23">R19/S19</f>
        <v>1.4184397163120567E-2</v>
      </c>
      <c r="V19" s="4"/>
      <c r="W19" s="12">
        <v>2</v>
      </c>
      <c r="X19" s="4">
        <v>151</v>
      </c>
      <c r="Y19" s="4">
        <v>15</v>
      </c>
      <c r="Z19" s="4">
        <v>238</v>
      </c>
      <c r="AA19" s="12">
        <f t="shared" ref="AA19:AA24" si="24">X19/Z19</f>
        <v>0.63445378151260501</v>
      </c>
      <c r="AB19" s="9">
        <f t="shared" ref="AB19:AB24" si="25">Y19/Z19</f>
        <v>6.3025210084033612E-2</v>
      </c>
      <c r="AC19" s="3"/>
      <c r="AD19" s="9">
        <v>2</v>
      </c>
      <c r="AE19" s="15">
        <v>199</v>
      </c>
      <c r="AF19" s="15">
        <v>9</v>
      </c>
      <c r="AG19" s="15">
        <v>325</v>
      </c>
      <c r="AH19" s="9">
        <f t="shared" ref="AH19:AH24" si="26">AE19/AG19</f>
        <v>0.61230769230769233</v>
      </c>
      <c r="AI19" s="9">
        <f t="shared" ref="AI19:AI24" si="27">AF19/AG19</f>
        <v>2.7692307692307693E-2</v>
      </c>
      <c r="AJ19" s="3"/>
      <c r="AK19" s="9">
        <v>2</v>
      </c>
      <c r="AL19" s="3">
        <v>237</v>
      </c>
      <c r="AM19" s="1">
        <v>7</v>
      </c>
      <c r="AN19" s="1">
        <v>328</v>
      </c>
      <c r="AO19" s="7">
        <f t="shared" ref="AO19:AO24" si="28">AL19/AN19</f>
        <v>0.72256097560975607</v>
      </c>
      <c r="AP19" s="7">
        <f t="shared" ref="AP19:AP24" si="29">AM19/AN19</f>
        <v>2.1341463414634148E-2</v>
      </c>
      <c r="AR19" s="6"/>
      <c r="AS19" s="6"/>
      <c r="AT19" s="6"/>
      <c r="AU19" s="6"/>
      <c r="AV19" s="6"/>
      <c r="AW19" s="14"/>
      <c r="AX19" s="14"/>
      <c r="AY19" s="14"/>
      <c r="AZ19" s="6"/>
      <c r="BA19" s="6"/>
      <c r="BB19" s="6"/>
      <c r="BC19" s="6"/>
      <c r="BD19" s="6"/>
      <c r="BE19" s="6"/>
      <c r="BF19" s="14"/>
      <c r="BG19" s="14"/>
      <c r="BH19" s="14"/>
      <c r="BI19" s="23"/>
      <c r="BJ19" s="23"/>
      <c r="BK19" s="23"/>
      <c r="BL19" s="11"/>
      <c r="BM19" s="3"/>
      <c r="BN19" s="3"/>
      <c r="BO19" s="3"/>
      <c r="BP19" s="3"/>
      <c r="BQ19" s="3"/>
    </row>
    <row r="20" spans="2:69" x14ac:dyDescent="0.2">
      <c r="B20" s="7">
        <v>3</v>
      </c>
      <c r="C20" s="1">
        <v>115</v>
      </c>
      <c r="D20" s="1">
        <v>74</v>
      </c>
      <c r="E20" s="1">
        <v>326</v>
      </c>
      <c r="F20" s="7">
        <f t="shared" si="18"/>
        <v>0.35276073619631904</v>
      </c>
      <c r="G20" s="9">
        <f t="shared" si="19"/>
        <v>0.22699386503067484</v>
      </c>
      <c r="H20" s="3"/>
      <c r="I20" s="9">
        <v>3</v>
      </c>
      <c r="J20" s="4">
        <v>95</v>
      </c>
      <c r="K20" s="4">
        <v>64</v>
      </c>
      <c r="L20" s="4">
        <v>319</v>
      </c>
      <c r="M20" s="12">
        <f t="shared" si="20"/>
        <v>0.29780564263322884</v>
      </c>
      <c r="N20" s="12">
        <f t="shared" si="21"/>
        <v>0.20062695924764889</v>
      </c>
      <c r="O20" s="4"/>
      <c r="P20" s="12">
        <v>3</v>
      </c>
      <c r="Q20" s="4">
        <v>131</v>
      </c>
      <c r="R20" s="4">
        <v>50</v>
      </c>
      <c r="S20" s="4">
        <v>279</v>
      </c>
      <c r="T20" s="12">
        <f t="shared" si="22"/>
        <v>0.46953405017921146</v>
      </c>
      <c r="U20" s="12">
        <f t="shared" si="23"/>
        <v>0.17921146953405018</v>
      </c>
      <c r="V20" s="4"/>
      <c r="W20" s="12">
        <v>3</v>
      </c>
      <c r="X20" s="4">
        <v>148</v>
      </c>
      <c r="Y20" s="4">
        <v>44</v>
      </c>
      <c r="Z20" s="4">
        <v>254</v>
      </c>
      <c r="AA20" s="12">
        <f t="shared" si="24"/>
        <v>0.58267716535433067</v>
      </c>
      <c r="AB20" s="9">
        <f t="shared" si="25"/>
        <v>0.17322834645669291</v>
      </c>
      <c r="AC20" s="3"/>
      <c r="AD20" s="9">
        <v>3</v>
      </c>
      <c r="AE20" s="15">
        <v>178</v>
      </c>
      <c r="AF20" s="15">
        <v>56</v>
      </c>
      <c r="AG20" s="15">
        <v>307</v>
      </c>
      <c r="AH20" s="9">
        <f t="shared" si="26"/>
        <v>0.57980456026058635</v>
      </c>
      <c r="AI20" s="9">
        <f t="shared" si="27"/>
        <v>0.18241042345276873</v>
      </c>
      <c r="AJ20" s="3"/>
      <c r="AK20" s="9">
        <v>3</v>
      </c>
      <c r="AL20" s="3">
        <v>195</v>
      </c>
      <c r="AM20" s="1">
        <v>75</v>
      </c>
      <c r="AN20" s="1">
        <v>300</v>
      </c>
      <c r="AO20" s="7">
        <f t="shared" si="28"/>
        <v>0.65</v>
      </c>
      <c r="AP20" s="7">
        <f t="shared" si="29"/>
        <v>0.25</v>
      </c>
      <c r="AR20" s="6"/>
      <c r="AS20" s="6"/>
      <c r="AT20" s="6"/>
      <c r="AU20" s="6"/>
      <c r="AV20" s="6"/>
      <c r="AW20" s="14"/>
      <c r="AX20" s="14"/>
      <c r="AY20" s="14"/>
      <c r="AZ20" s="6"/>
      <c r="BA20" s="6"/>
      <c r="BB20" s="6"/>
      <c r="BC20" s="6"/>
      <c r="BD20" s="6"/>
      <c r="BE20" s="6"/>
      <c r="BF20" s="14"/>
      <c r="BG20" s="14"/>
      <c r="BH20" s="14"/>
      <c r="BI20" s="23"/>
      <c r="BJ20" s="23"/>
      <c r="BK20" s="23"/>
      <c r="BL20" s="11"/>
      <c r="BM20" s="3"/>
      <c r="BN20" s="3"/>
      <c r="BO20" s="3"/>
      <c r="BP20" s="3"/>
      <c r="BQ20" s="3"/>
    </row>
    <row r="21" spans="2:69" x14ac:dyDescent="0.2">
      <c r="B21" s="7">
        <v>4</v>
      </c>
      <c r="C21" s="1">
        <v>5</v>
      </c>
      <c r="D21" s="1">
        <v>40</v>
      </c>
      <c r="E21" s="1">
        <v>288</v>
      </c>
      <c r="F21" s="7">
        <f t="shared" si="18"/>
        <v>1.7361111111111112E-2</v>
      </c>
      <c r="G21" s="9">
        <f t="shared" si="19"/>
        <v>0.1388888888888889</v>
      </c>
      <c r="H21" s="3"/>
      <c r="I21" s="9">
        <v>4</v>
      </c>
      <c r="J21" s="4">
        <v>0</v>
      </c>
      <c r="K21" s="4">
        <v>67</v>
      </c>
      <c r="L21" s="4">
        <v>273</v>
      </c>
      <c r="M21" s="12">
        <f t="shared" si="20"/>
        <v>0</v>
      </c>
      <c r="N21" s="12">
        <f t="shared" si="21"/>
        <v>0.24542124542124541</v>
      </c>
      <c r="O21" s="4"/>
      <c r="P21" s="12">
        <v>4</v>
      </c>
      <c r="Q21" s="4">
        <v>9</v>
      </c>
      <c r="R21" s="4">
        <v>54</v>
      </c>
      <c r="S21" s="4">
        <v>274</v>
      </c>
      <c r="T21" s="12">
        <f t="shared" si="22"/>
        <v>3.2846715328467155E-2</v>
      </c>
      <c r="U21" s="12">
        <f t="shared" si="23"/>
        <v>0.19708029197080293</v>
      </c>
      <c r="V21" s="4"/>
      <c r="W21" s="12">
        <v>4</v>
      </c>
      <c r="X21" s="4">
        <v>21</v>
      </c>
      <c r="Y21" s="4">
        <v>86</v>
      </c>
      <c r="Z21" s="4">
        <v>248</v>
      </c>
      <c r="AA21" s="12">
        <f t="shared" si="24"/>
        <v>8.4677419354838704E-2</v>
      </c>
      <c r="AB21" s="9">
        <f t="shared" si="25"/>
        <v>0.34677419354838712</v>
      </c>
      <c r="AC21" s="3"/>
      <c r="AD21" s="9">
        <v>4</v>
      </c>
      <c r="AE21" s="15">
        <v>68</v>
      </c>
      <c r="AF21" s="15">
        <v>73</v>
      </c>
      <c r="AG21" s="15">
        <v>303</v>
      </c>
      <c r="AH21" s="9">
        <f t="shared" si="26"/>
        <v>0.22442244224422442</v>
      </c>
      <c r="AI21" s="9">
        <f t="shared" si="27"/>
        <v>0.24092409240924093</v>
      </c>
      <c r="AJ21" s="3"/>
      <c r="AK21" s="9">
        <v>4</v>
      </c>
      <c r="AL21" s="3">
        <v>53</v>
      </c>
      <c r="AM21" s="1">
        <v>122</v>
      </c>
      <c r="AN21" s="1">
        <v>287</v>
      </c>
      <c r="AO21" s="7">
        <f t="shared" si="28"/>
        <v>0.18466898954703834</v>
      </c>
      <c r="AP21" s="7">
        <f t="shared" si="29"/>
        <v>0.42508710801393729</v>
      </c>
      <c r="AR21" s="6"/>
      <c r="AS21" s="6"/>
      <c r="AT21" s="6"/>
      <c r="AU21" s="6"/>
      <c r="AV21" s="6"/>
      <c r="AW21" s="14"/>
      <c r="AX21" s="14"/>
      <c r="AY21" s="14"/>
      <c r="AZ21" s="6"/>
      <c r="BA21" s="6"/>
      <c r="BB21" s="6"/>
      <c r="BC21" s="6"/>
      <c r="BD21" s="6"/>
      <c r="BE21" s="6"/>
      <c r="BF21" s="14"/>
      <c r="BG21" s="14"/>
      <c r="BH21" s="14"/>
      <c r="BI21" s="23"/>
      <c r="BJ21" s="23"/>
      <c r="BK21" s="23"/>
      <c r="BL21" s="11"/>
      <c r="BM21" s="3"/>
      <c r="BN21" s="3"/>
      <c r="BO21" s="3"/>
      <c r="BP21" s="3"/>
      <c r="BQ21" s="3"/>
    </row>
    <row r="22" spans="2:69" x14ac:dyDescent="0.2">
      <c r="B22" s="7">
        <v>5</v>
      </c>
      <c r="C22" s="1">
        <v>3</v>
      </c>
      <c r="D22" s="1">
        <v>0</v>
      </c>
      <c r="E22" s="1">
        <v>238</v>
      </c>
      <c r="F22" s="7">
        <f t="shared" si="18"/>
        <v>1.2605042016806723E-2</v>
      </c>
      <c r="G22" s="9">
        <f t="shared" si="19"/>
        <v>0</v>
      </c>
      <c r="H22" s="3"/>
      <c r="I22" s="9">
        <v>5</v>
      </c>
      <c r="J22" s="4">
        <v>0</v>
      </c>
      <c r="K22" s="4">
        <v>0</v>
      </c>
      <c r="L22" s="4">
        <v>308</v>
      </c>
      <c r="M22" s="12">
        <f t="shared" si="20"/>
        <v>0</v>
      </c>
      <c r="N22" s="12">
        <f t="shared" si="21"/>
        <v>0</v>
      </c>
      <c r="O22" s="4"/>
      <c r="P22" s="12">
        <v>5</v>
      </c>
      <c r="Q22" s="4">
        <v>5</v>
      </c>
      <c r="R22" s="4">
        <v>0</v>
      </c>
      <c r="S22" s="4">
        <v>239</v>
      </c>
      <c r="T22" s="12">
        <f t="shared" si="22"/>
        <v>2.0920502092050208E-2</v>
      </c>
      <c r="U22" s="12">
        <f t="shared" si="23"/>
        <v>0</v>
      </c>
      <c r="V22" s="4"/>
      <c r="W22" s="12">
        <v>5</v>
      </c>
      <c r="X22" s="4">
        <v>27</v>
      </c>
      <c r="Y22" s="4">
        <v>3</v>
      </c>
      <c r="Z22" s="4">
        <v>224</v>
      </c>
      <c r="AA22" s="12">
        <f t="shared" si="24"/>
        <v>0.12053571428571429</v>
      </c>
      <c r="AB22" s="9">
        <f t="shared" si="25"/>
        <v>1.3392857142857142E-2</v>
      </c>
      <c r="AC22" s="3"/>
      <c r="AD22" s="9">
        <v>5</v>
      </c>
      <c r="AE22" s="15">
        <v>52</v>
      </c>
      <c r="AF22" s="15">
        <v>5</v>
      </c>
      <c r="AG22" s="15">
        <v>304</v>
      </c>
      <c r="AH22" s="9">
        <f t="shared" si="26"/>
        <v>0.17105263157894737</v>
      </c>
      <c r="AI22" s="9">
        <f t="shared" si="27"/>
        <v>1.6447368421052631E-2</v>
      </c>
      <c r="AJ22" s="3"/>
      <c r="AK22" s="9">
        <v>5</v>
      </c>
      <c r="AL22" s="3">
        <v>39</v>
      </c>
      <c r="AM22" s="1">
        <v>0</v>
      </c>
      <c r="AN22" s="1">
        <v>349</v>
      </c>
      <c r="AO22" s="7">
        <f t="shared" si="28"/>
        <v>0.11174785100286533</v>
      </c>
      <c r="AP22" s="7">
        <f t="shared" si="29"/>
        <v>0</v>
      </c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14"/>
      <c r="BG22" s="14"/>
      <c r="BH22" s="14"/>
      <c r="BI22" s="23"/>
      <c r="BJ22" s="23"/>
      <c r="BK22" s="23"/>
      <c r="BL22" s="11"/>
      <c r="BM22" s="3"/>
      <c r="BN22" s="3"/>
      <c r="BO22" s="3"/>
      <c r="BP22" s="3"/>
      <c r="BQ22" s="3"/>
    </row>
    <row r="23" spans="2:69" x14ac:dyDescent="0.2">
      <c r="B23" s="7">
        <v>6</v>
      </c>
      <c r="C23" s="1">
        <v>4</v>
      </c>
      <c r="D23" s="1">
        <v>0</v>
      </c>
      <c r="E23" s="1">
        <v>130</v>
      </c>
      <c r="F23" s="7">
        <f t="shared" si="18"/>
        <v>3.0769230769230771E-2</v>
      </c>
      <c r="G23" s="9">
        <f t="shared" si="19"/>
        <v>0</v>
      </c>
      <c r="H23" s="3"/>
      <c r="I23" s="9">
        <v>6</v>
      </c>
      <c r="J23" s="4">
        <v>0</v>
      </c>
      <c r="K23" s="4">
        <v>0</v>
      </c>
      <c r="L23" s="4">
        <v>93</v>
      </c>
      <c r="M23" s="12">
        <f t="shared" si="20"/>
        <v>0</v>
      </c>
      <c r="N23" s="12">
        <f t="shared" si="21"/>
        <v>0</v>
      </c>
      <c r="O23" s="4"/>
      <c r="P23" s="12">
        <v>6</v>
      </c>
      <c r="Q23" s="4">
        <v>1</v>
      </c>
      <c r="R23" s="4">
        <v>0</v>
      </c>
      <c r="S23" s="4">
        <v>82</v>
      </c>
      <c r="T23" s="12">
        <f t="shared" si="22"/>
        <v>1.2195121951219513E-2</v>
      </c>
      <c r="U23" s="12">
        <f t="shared" si="23"/>
        <v>0</v>
      </c>
      <c r="V23" s="4"/>
      <c r="W23" s="12">
        <v>6</v>
      </c>
      <c r="X23" s="4">
        <v>2</v>
      </c>
      <c r="Y23" s="4">
        <v>1</v>
      </c>
      <c r="Z23" s="4">
        <v>85</v>
      </c>
      <c r="AA23" s="12">
        <f t="shared" si="24"/>
        <v>2.3529411764705882E-2</v>
      </c>
      <c r="AB23" s="9">
        <f t="shared" si="25"/>
        <v>1.1764705882352941E-2</v>
      </c>
      <c r="AC23" s="3"/>
      <c r="AD23" s="9">
        <v>6</v>
      </c>
      <c r="AE23" s="15">
        <v>20</v>
      </c>
      <c r="AF23" s="15">
        <v>1</v>
      </c>
      <c r="AG23" s="15">
        <v>91</v>
      </c>
      <c r="AH23" s="9">
        <f t="shared" si="26"/>
        <v>0.21978021978021978</v>
      </c>
      <c r="AI23" s="9">
        <f t="shared" si="27"/>
        <v>1.098901098901099E-2</v>
      </c>
      <c r="AJ23" s="3"/>
      <c r="AK23" s="9">
        <v>6</v>
      </c>
      <c r="AL23" s="3">
        <v>16</v>
      </c>
      <c r="AM23" s="1">
        <v>2</v>
      </c>
      <c r="AN23" s="1">
        <v>126</v>
      </c>
      <c r="AO23" s="7">
        <f t="shared" si="28"/>
        <v>0.12698412698412698</v>
      </c>
      <c r="AP23" s="7">
        <f t="shared" si="29"/>
        <v>1.5873015873015872E-2</v>
      </c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14"/>
      <c r="BG23" s="14"/>
      <c r="BH23" s="14"/>
      <c r="BI23" s="23"/>
      <c r="BJ23" s="23"/>
      <c r="BK23" s="23"/>
      <c r="BL23" s="11"/>
      <c r="BM23" s="3"/>
      <c r="BN23" s="3"/>
      <c r="BO23" s="3"/>
      <c r="BP23" s="3"/>
      <c r="BQ23" s="3"/>
    </row>
    <row r="24" spans="2:69" x14ac:dyDescent="0.2">
      <c r="B24" s="7" t="s">
        <v>25</v>
      </c>
      <c r="C24" s="7">
        <f>SUM(C18:C23)</f>
        <v>468</v>
      </c>
      <c r="D24" s="7">
        <f t="shared" ref="D24:E24" si="30">SUM(D18:D23)</f>
        <v>115</v>
      </c>
      <c r="E24" s="7">
        <f t="shared" si="30"/>
        <v>1592</v>
      </c>
      <c r="F24" s="7">
        <f t="shared" si="18"/>
        <v>0.29396984924623115</v>
      </c>
      <c r="G24" s="9">
        <f t="shared" si="19"/>
        <v>7.2236180904522607E-2</v>
      </c>
      <c r="H24" s="3"/>
      <c r="I24" s="9" t="s">
        <v>25</v>
      </c>
      <c r="J24" s="12">
        <f>SUM(J18:J23)</f>
        <v>402</v>
      </c>
      <c r="K24" s="12">
        <f t="shared" ref="K24:L24" si="31">SUM(K18:K23)</f>
        <v>145</v>
      </c>
      <c r="L24" s="12">
        <f t="shared" si="31"/>
        <v>1678</v>
      </c>
      <c r="M24" s="12">
        <f t="shared" si="20"/>
        <v>0.2395709177592372</v>
      </c>
      <c r="N24" s="12">
        <f t="shared" si="21"/>
        <v>8.6412395709177595E-2</v>
      </c>
      <c r="O24" s="4"/>
      <c r="P24" s="12" t="s">
        <v>25</v>
      </c>
      <c r="Q24" s="12">
        <f>SUM(Q18:Q23)</f>
        <v>494</v>
      </c>
      <c r="R24" s="12">
        <f t="shared" ref="R24:S24" si="32">SUM(R18:R23)</f>
        <v>114</v>
      </c>
      <c r="S24" s="12">
        <f t="shared" si="32"/>
        <v>1444</v>
      </c>
      <c r="T24" s="12">
        <f t="shared" si="22"/>
        <v>0.34210526315789475</v>
      </c>
      <c r="U24" s="12">
        <f t="shared" si="23"/>
        <v>7.8947368421052627E-2</v>
      </c>
      <c r="V24" s="4"/>
      <c r="W24" s="12" t="s">
        <v>25</v>
      </c>
      <c r="X24" s="12">
        <f>SUM(X18:X23)</f>
        <v>469</v>
      </c>
      <c r="Y24" s="12">
        <f t="shared" ref="Y24:Z24" si="33">SUM(Y18:Y23)</f>
        <v>176</v>
      </c>
      <c r="Z24" s="12">
        <f t="shared" si="33"/>
        <v>1279</v>
      </c>
      <c r="AA24" s="12">
        <f t="shared" si="24"/>
        <v>0.36669272869429242</v>
      </c>
      <c r="AB24" s="9">
        <f t="shared" si="25"/>
        <v>0.1376075058639562</v>
      </c>
      <c r="AC24" s="3"/>
      <c r="AD24" s="9" t="s">
        <v>25</v>
      </c>
      <c r="AE24" s="16">
        <f>SUM(AE18:AE23)</f>
        <v>687</v>
      </c>
      <c r="AF24" s="16">
        <f t="shared" ref="AF24:AG24" si="34">SUM(AF18:AF23)</f>
        <v>158</v>
      </c>
      <c r="AG24" s="16">
        <f t="shared" si="34"/>
        <v>1607</v>
      </c>
      <c r="AH24" s="9">
        <f t="shared" si="26"/>
        <v>0.42750466708151835</v>
      </c>
      <c r="AI24" s="9">
        <f t="shared" si="27"/>
        <v>9.8319850653391411E-2</v>
      </c>
      <c r="AJ24" s="3"/>
      <c r="AK24" s="9" t="s">
        <v>25</v>
      </c>
      <c r="AL24" s="9">
        <f>SUM(AL18:AL23)</f>
        <v>726</v>
      </c>
      <c r="AM24" s="7">
        <f t="shared" ref="AM24:AN24" si="35">SUM(AM18:AM23)</f>
        <v>215</v>
      </c>
      <c r="AN24" s="7">
        <f t="shared" si="35"/>
        <v>1704</v>
      </c>
      <c r="AO24" s="7">
        <f t="shared" si="28"/>
        <v>0.426056338028169</v>
      </c>
      <c r="AP24" s="7">
        <f t="shared" si="29"/>
        <v>0.12617370892018778</v>
      </c>
      <c r="AR24" s="6"/>
      <c r="AS24" s="6"/>
      <c r="AT24" s="6"/>
      <c r="AU24" s="6"/>
      <c r="AV24" s="6"/>
      <c r="AW24" s="14"/>
      <c r="AX24" s="14"/>
      <c r="AY24" s="14"/>
      <c r="AZ24" s="6"/>
      <c r="BA24" s="6"/>
      <c r="BB24" s="6"/>
      <c r="BC24" s="6"/>
      <c r="BD24" s="6"/>
      <c r="BE24" s="6"/>
      <c r="BF24" s="14"/>
      <c r="BG24" s="14"/>
      <c r="BH24" s="14"/>
      <c r="BI24" s="23"/>
      <c r="BJ24" s="23"/>
      <c r="BK24" s="23"/>
      <c r="BL24" s="11"/>
      <c r="BM24" s="3"/>
      <c r="BN24" s="3"/>
      <c r="BO24" s="3"/>
      <c r="BP24" s="3"/>
      <c r="BQ24" s="3"/>
    </row>
    <row r="25" spans="2:69" x14ac:dyDescent="0.2">
      <c r="B25" s="1" t="s">
        <v>61</v>
      </c>
      <c r="G25" s="3"/>
      <c r="H25" s="3"/>
      <c r="I25" s="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 t="s">
        <v>72</v>
      </c>
      <c r="X25" s="4"/>
      <c r="Y25" s="4"/>
      <c r="Z25" s="4"/>
      <c r="AA25" s="4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R25" s="6"/>
      <c r="AS25" s="6"/>
      <c r="AT25" s="6"/>
      <c r="AU25" s="6"/>
      <c r="AV25" s="6"/>
      <c r="AW25" s="14"/>
      <c r="AX25" s="14"/>
      <c r="AY25" s="14"/>
      <c r="AZ25" s="6"/>
      <c r="BA25" s="6"/>
      <c r="BB25" s="6"/>
      <c r="BC25" s="6"/>
      <c r="BD25" s="6"/>
      <c r="BE25" s="6"/>
      <c r="BF25" s="6"/>
      <c r="BG25" s="6"/>
      <c r="BH25" s="6"/>
      <c r="BI25" s="11"/>
      <c r="BJ25" s="11"/>
      <c r="BK25" s="11"/>
      <c r="BL25" s="11"/>
      <c r="BM25" s="3"/>
      <c r="BN25" s="3"/>
      <c r="BO25" s="3"/>
      <c r="BP25" s="3"/>
      <c r="BQ25" s="3"/>
    </row>
    <row r="26" spans="2:69" x14ac:dyDescent="0.2">
      <c r="B26" s="1" t="s">
        <v>4</v>
      </c>
      <c r="G26" s="3"/>
      <c r="H26" s="3"/>
      <c r="I26" s="3" t="s">
        <v>6</v>
      </c>
      <c r="J26" s="4"/>
      <c r="K26" s="4"/>
      <c r="L26" s="4"/>
      <c r="M26" s="4"/>
      <c r="N26" s="4"/>
      <c r="O26" s="4"/>
      <c r="P26" s="4" t="s">
        <v>48</v>
      </c>
      <c r="Q26" s="4"/>
      <c r="R26" s="4"/>
      <c r="S26" s="4"/>
      <c r="T26" s="4"/>
      <c r="U26" s="4"/>
      <c r="V26" s="4"/>
      <c r="W26" s="4" t="s">
        <v>4</v>
      </c>
      <c r="X26" s="4"/>
      <c r="Y26" s="4"/>
      <c r="Z26" s="4"/>
      <c r="AA26" s="4"/>
      <c r="AB26" s="3"/>
      <c r="AC26" s="3"/>
      <c r="AD26" s="3" t="s">
        <v>6</v>
      </c>
      <c r="AE26" s="3"/>
      <c r="AF26" s="3"/>
      <c r="AG26" s="3"/>
      <c r="AH26" s="3"/>
      <c r="AI26" s="3"/>
      <c r="AJ26" s="3"/>
      <c r="AK26" s="3" t="s">
        <v>7</v>
      </c>
      <c r="AL26" s="3"/>
      <c r="AR26" s="6"/>
      <c r="AS26" s="6"/>
      <c r="AT26" s="6"/>
      <c r="AU26" s="6"/>
      <c r="AV26" s="11"/>
      <c r="AW26" s="14"/>
      <c r="AX26" s="14"/>
      <c r="AY26" s="14"/>
      <c r="AZ26" s="11"/>
      <c r="BA26" s="11"/>
      <c r="BB26" s="6"/>
      <c r="BC26" s="6"/>
      <c r="BD26" s="6"/>
      <c r="BE26" s="6"/>
      <c r="BF26" s="6"/>
      <c r="BG26" s="6"/>
      <c r="BH26" s="6"/>
      <c r="BI26" s="11"/>
      <c r="BJ26" s="11"/>
      <c r="BK26" s="11"/>
      <c r="BL26" s="11"/>
      <c r="BM26" s="3"/>
      <c r="BN26" s="3"/>
      <c r="BO26" s="3"/>
      <c r="BP26" s="3"/>
      <c r="BQ26" s="3"/>
    </row>
    <row r="27" spans="2:69" x14ac:dyDescent="0.2">
      <c r="G27" s="3"/>
      <c r="H27" s="3"/>
      <c r="I27" s="3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R27" s="6"/>
      <c r="AS27" s="6"/>
      <c r="AT27" s="6"/>
      <c r="AU27" s="6"/>
      <c r="AV27" s="11"/>
      <c r="AW27" s="14"/>
      <c r="AX27" s="14"/>
      <c r="AY27" s="14"/>
      <c r="AZ27" s="11"/>
      <c r="BA27" s="11"/>
      <c r="BB27" s="6"/>
      <c r="BC27" s="6"/>
      <c r="BD27" s="6"/>
      <c r="BE27" s="6"/>
      <c r="BF27" s="6"/>
      <c r="BG27" s="6"/>
      <c r="BH27" s="6"/>
      <c r="BI27" s="11"/>
      <c r="BJ27" s="11"/>
      <c r="BK27" s="11"/>
      <c r="BL27" s="11"/>
      <c r="BM27" s="3"/>
      <c r="BN27" s="3"/>
      <c r="BO27" s="3"/>
      <c r="BP27" s="3"/>
      <c r="BQ27" s="3"/>
    </row>
    <row r="28" spans="2:69" x14ac:dyDescent="0.2">
      <c r="B28" s="7" t="s">
        <v>18</v>
      </c>
      <c r="C28" s="7" t="s">
        <v>19</v>
      </c>
      <c r="D28" s="7" t="s">
        <v>20</v>
      </c>
      <c r="E28" s="7" t="s">
        <v>21</v>
      </c>
      <c r="F28" s="7" t="s">
        <v>22</v>
      </c>
      <c r="G28" s="9" t="s">
        <v>23</v>
      </c>
      <c r="H28" s="3"/>
      <c r="I28" s="9" t="s">
        <v>18</v>
      </c>
      <c r="J28" s="12" t="s">
        <v>19</v>
      </c>
      <c r="K28" s="12" t="s">
        <v>20</v>
      </c>
      <c r="L28" s="12" t="s">
        <v>21</v>
      </c>
      <c r="M28" s="12" t="s">
        <v>22</v>
      </c>
      <c r="N28" s="12" t="s">
        <v>23</v>
      </c>
      <c r="O28" s="4"/>
      <c r="P28" s="12" t="s">
        <v>18</v>
      </c>
      <c r="Q28" s="12" t="s">
        <v>19</v>
      </c>
      <c r="R28" s="12" t="s">
        <v>20</v>
      </c>
      <c r="S28" s="12" t="s">
        <v>21</v>
      </c>
      <c r="T28" s="12" t="s">
        <v>22</v>
      </c>
      <c r="U28" s="12" t="s">
        <v>23</v>
      </c>
      <c r="V28" s="4"/>
      <c r="W28" s="12" t="s">
        <v>18</v>
      </c>
      <c r="X28" s="12" t="s">
        <v>19</v>
      </c>
      <c r="Y28" s="12" t="s">
        <v>20</v>
      </c>
      <c r="Z28" s="12" t="s">
        <v>21</v>
      </c>
      <c r="AA28" s="12" t="s">
        <v>22</v>
      </c>
      <c r="AB28" s="9" t="s">
        <v>23</v>
      </c>
      <c r="AC28" s="3"/>
      <c r="AD28" s="9" t="s">
        <v>18</v>
      </c>
      <c r="AE28" s="9" t="s">
        <v>19</v>
      </c>
      <c r="AF28" s="9" t="s">
        <v>20</v>
      </c>
      <c r="AG28" s="9" t="s">
        <v>21</v>
      </c>
      <c r="AH28" s="9" t="s">
        <v>22</v>
      </c>
      <c r="AI28" s="9" t="s">
        <v>23</v>
      </c>
      <c r="AJ28" s="3"/>
      <c r="AK28" s="9" t="s">
        <v>18</v>
      </c>
      <c r="AL28" s="9" t="s">
        <v>19</v>
      </c>
      <c r="AM28" s="7" t="s">
        <v>20</v>
      </c>
      <c r="AN28" s="7" t="s">
        <v>21</v>
      </c>
      <c r="AO28" s="7" t="s">
        <v>22</v>
      </c>
      <c r="AP28" s="7" t="s">
        <v>23</v>
      </c>
      <c r="AR28" s="6"/>
      <c r="AS28" s="14"/>
      <c r="AT28" s="14"/>
      <c r="AU28" s="14"/>
      <c r="AV28" s="11"/>
      <c r="AW28" s="14"/>
      <c r="AX28" s="14"/>
      <c r="AY28" s="14"/>
      <c r="AZ28" s="11"/>
      <c r="BA28" s="11"/>
      <c r="BB28" s="6"/>
      <c r="BI28" s="3"/>
      <c r="BJ28" s="3"/>
      <c r="BK28" s="3"/>
      <c r="BL28" s="3"/>
      <c r="BM28" s="3"/>
      <c r="BN28" s="3"/>
      <c r="BO28" s="3"/>
      <c r="BP28" s="3"/>
      <c r="BQ28" s="3"/>
    </row>
    <row r="29" spans="2:69" x14ac:dyDescent="0.2">
      <c r="B29" s="7">
        <v>1</v>
      </c>
      <c r="C29" s="1">
        <v>182</v>
      </c>
      <c r="D29" s="1">
        <v>23</v>
      </c>
      <c r="E29" s="1">
        <v>313</v>
      </c>
      <c r="F29" s="7">
        <f>C29/E29</f>
        <v>0.58146964856230032</v>
      </c>
      <c r="G29" s="9">
        <f>D29/E29</f>
        <v>7.3482428115015971E-2</v>
      </c>
      <c r="H29" s="3"/>
      <c r="I29" s="9">
        <v>1</v>
      </c>
      <c r="J29" s="4">
        <v>155</v>
      </c>
      <c r="K29" s="4">
        <v>17</v>
      </c>
      <c r="L29" s="4">
        <v>281</v>
      </c>
      <c r="M29" s="12">
        <f>J29/L29</f>
        <v>0.55160142348754448</v>
      </c>
      <c r="N29" s="12">
        <f>K29/L29</f>
        <v>6.0498220640569395E-2</v>
      </c>
      <c r="O29" s="4"/>
      <c r="P29" s="12">
        <v>1</v>
      </c>
      <c r="Q29" s="4">
        <v>165</v>
      </c>
      <c r="R29" s="4">
        <v>30</v>
      </c>
      <c r="S29" s="4">
        <v>343</v>
      </c>
      <c r="T29" s="12">
        <f>Q29/S29</f>
        <v>0.48104956268221577</v>
      </c>
      <c r="U29" s="12">
        <f>R29/S29</f>
        <v>8.7463556851311949E-2</v>
      </c>
      <c r="V29" s="4"/>
      <c r="W29" s="12">
        <v>1</v>
      </c>
      <c r="X29" s="4">
        <v>143</v>
      </c>
      <c r="Y29" s="4">
        <v>16</v>
      </c>
      <c r="Z29" s="4">
        <v>247</v>
      </c>
      <c r="AA29" s="12">
        <f>X29/Z29</f>
        <v>0.57894736842105265</v>
      </c>
      <c r="AB29" s="9">
        <f>Y29/Z29</f>
        <v>6.4777327935222673E-2</v>
      </c>
      <c r="AC29" s="3"/>
      <c r="AD29" s="9">
        <v>1</v>
      </c>
      <c r="AE29" s="3">
        <v>158</v>
      </c>
      <c r="AF29" s="3">
        <v>45</v>
      </c>
      <c r="AG29" s="3">
        <v>312</v>
      </c>
      <c r="AH29" s="9">
        <f>AE29/AG29</f>
        <v>0.50641025641025639</v>
      </c>
      <c r="AI29" s="9">
        <f>AF29/AG29</f>
        <v>0.14423076923076922</v>
      </c>
      <c r="AJ29" s="3"/>
      <c r="AK29" s="9">
        <v>1</v>
      </c>
      <c r="AL29" s="4">
        <v>134</v>
      </c>
      <c r="AM29" s="2">
        <v>8</v>
      </c>
      <c r="AN29" s="2">
        <v>278</v>
      </c>
      <c r="AO29" s="7">
        <f>AL29/AN29</f>
        <v>0.48201438848920863</v>
      </c>
      <c r="AP29" s="7">
        <f>AM29/AN29</f>
        <v>2.8776978417266189E-2</v>
      </c>
      <c r="AR29" s="6"/>
      <c r="AS29" s="14"/>
      <c r="AT29" s="14"/>
      <c r="AU29" s="14"/>
      <c r="AV29" s="11"/>
      <c r="AW29" s="14"/>
      <c r="AX29" s="14"/>
      <c r="AY29" s="14"/>
      <c r="AZ29" s="11"/>
      <c r="BA29" s="11"/>
      <c r="BB29" s="6"/>
      <c r="BI29" s="3"/>
      <c r="BJ29" s="3"/>
      <c r="BK29" s="3"/>
      <c r="BL29" s="3"/>
      <c r="BM29" s="3"/>
      <c r="BN29" s="3"/>
      <c r="BO29" s="3"/>
      <c r="BP29" s="3"/>
      <c r="BQ29" s="3"/>
    </row>
    <row r="30" spans="2:69" x14ac:dyDescent="0.2">
      <c r="B30" s="7">
        <v>2</v>
      </c>
      <c r="C30" s="1">
        <v>232</v>
      </c>
      <c r="D30" s="1">
        <v>7</v>
      </c>
      <c r="E30" s="1">
        <v>316</v>
      </c>
      <c r="F30" s="7">
        <f t="shared" ref="F30:F35" si="36">C30/E30</f>
        <v>0.73417721518987344</v>
      </c>
      <c r="G30" s="9">
        <f t="shared" ref="G30:G35" si="37">D30/E30</f>
        <v>2.2151898734177215E-2</v>
      </c>
      <c r="H30" s="3"/>
      <c r="I30" s="9">
        <v>2</v>
      </c>
      <c r="J30" s="4">
        <v>177</v>
      </c>
      <c r="K30" s="4">
        <v>3</v>
      </c>
      <c r="L30" s="4">
        <v>297</v>
      </c>
      <c r="M30" s="12">
        <f t="shared" ref="M30:M35" si="38">J30/L30</f>
        <v>0.59595959595959591</v>
      </c>
      <c r="N30" s="12">
        <f t="shared" ref="N30:N35" si="39">K30/L30</f>
        <v>1.0101010101010102E-2</v>
      </c>
      <c r="O30" s="4"/>
      <c r="P30" s="12">
        <v>2</v>
      </c>
      <c r="Q30" s="4">
        <v>218</v>
      </c>
      <c r="R30" s="4">
        <v>20</v>
      </c>
      <c r="S30" s="4">
        <v>354</v>
      </c>
      <c r="T30" s="12">
        <f t="shared" ref="T30:T35" si="40">Q30/S30</f>
        <v>0.61581920903954801</v>
      </c>
      <c r="U30" s="12">
        <f t="shared" ref="U30:U35" si="41">R30/S30</f>
        <v>5.6497175141242938E-2</v>
      </c>
      <c r="V30" s="4"/>
      <c r="W30" s="12">
        <v>2</v>
      </c>
      <c r="X30" s="4">
        <v>191</v>
      </c>
      <c r="Y30" s="4">
        <v>6</v>
      </c>
      <c r="Z30" s="4">
        <v>232</v>
      </c>
      <c r="AA30" s="12">
        <f t="shared" ref="AA30:AA35" si="42">X30/Z30</f>
        <v>0.82327586206896552</v>
      </c>
      <c r="AB30" s="9">
        <f t="shared" ref="AB30:AB35" si="43">Y30/Z30</f>
        <v>2.5862068965517241E-2</v>
      </c>
      <c r="AC30" s="3"/>
      <c r="AD30" s="9">
        <v>2</v>
      </c>
      <c r="AE30" s="3">
        <v>192</v>
      </c>
      <c r="AF30" s="3">
        <v>15</v>
      </c>
      <c r="AG30" s="3">
        <v>298</v>
      </c>
      <c r="AH30" s="9">
        <f t="shared" ref="AH30:AH35" si="44">AE30/AG30</f>
        <v>0.64429530201342278</v>
      </c>
      <c r="AI30" s="9">
        <f t="shared" ref="AI30:AI35" si="45">AF30/AG30</f>
        <v>5.0335570469798654E-2</v>
      </c>
      <c r="AJ30" s="3"/>
      <c r="AK30" s="9">
        <v>2</v>
      </c>
      <c r="AL30" s="4">
        <v>171</v>
      </c>
      <c r="AM30" s="2">
        <v>4</v>
      </c>
      <c r="AN30" s="2">
        <v>266</v>
      </c>
      <c r="AO30" s="7">
        <f t="shared" ref="AO30:AO35" si="46">AL30/AN30</f>
        <v>0.6428571428571429</v>
      </c>
      <c r="AP30" s="7">
        <f t="shared" ref="AP30:AP35" si="47">AM30/AN30</f>
        <v>1.5037593984962405E-2</v>
      </c>
      <c r="AR30" s="6"/>
      <c r="AS30" s="14"/>
      <c r="AT30" s="14"/>
      <c r="AU30" s="14"/>
      <c r="AV30" s="11"/>
      <c r="AW30" s="10"/>
      <c r="AX30" s="10"/>
      <c r="AY30" s="10"/>
      <c r="AZ30" s="11"/>
      <c r="BA30" s="11"/>
      <c r="BB30" s="6"/>
      <c r="BI30" s="3"/>
      <c r="BJ30" s="3"/>
      <c r="BK30" s="3"/>
      <c r="BL30" s="3"/>
      <c r="BM30" s="3"/>
      <c r="BN30" s="3"/>
      <c r="BO30" s="3"/>
      <c r="BP30" s="3"/>
      <c r="BQ30" s="3"/>
    </row>
    <row r="31" spans="2:69" x14ac:dyDescent="0.2">
      <c r="B31" s="7">
        <v>3</v>
      </c>
      <c r="C31" s="1">
        <v>165</v>
      </c>
      <c r="D31" s="1">
        <v>44</v>
      </c>
      <c r="E31" s="1">
        <v>317</v>
      </c>
      <c r="F31" s="7">
        <f t="shared" si="36"/>
        <v>0.52050473186119872</v>
      </c>
      <c r="G31" s="9">
        <f t="shared" si="37"/>
        <v>0.13880126182965299</v>
      </c>
      <c r="H31" s="3"/>
      <c r="I31" s="9">
        <v>3</v>
      </c>
      <c r="J31" s="4">
        <v>115</v>
      </c>
      <c r="K31" s="4">
        <v>48</v>
      </c>
      <c r="L31" s="4">
        <v>286</v>
      </c>
      <c r="M31" s="12">
        <f t="shared" si="38"/>
        <v>0.40209790209790208</v>
      </c>
      <c r="N31" s="12">
        <f t="shared" si="39"/>
        <v>0.16783216783216784</v>
      </c>
      <c r="O31" s="4"/>
      <c r="P31" s="12">
        <v>3</v>
      </c>
      <c r="Q31" s="4">
        <v>214</v>
      </c>
      <c r="R31" s="4">
        <v>33</v>
      </c>
      <c r="S31" s="4">
        <v>331</v>
      </c>
      <c r="T31" s="12">
        <f t="shared" si="40"/>
        <v>0.6465256797583081</v>
      </c>
      <c r="U31" s="12">
        <f t="shared" si="41"/>
        <v>9.9697885196374625E-2</v>
      </c>
      <c r="V31" s="4"/>
      <c r="W31" s="12">
        <v>3</v>
      </c>
      <c r="X31" s="4">
        <v>79</v>
      </c>
      <c r="Y31" s="4">
        <v>47</v>
      </c>
      <c r="Z31" s="4">
        <v>260</v>
      </c>
      <c r="AA31" s="12">
        <f t="shared" si="42"/>
        <v>0.30384615384615382</v>
      </c>
      <c r="AB31" s="9">
        <f t="shared" si="43"/>
        <v>0.18076923076923077</v>
      </c>
      <c r="AC31" s="3"/>
      <c r="AD31" s="9">
        <v>3</v>
      </c>
      <c r="AE31" s="3">
        <v>163</v>
      </c>
      <c r="AF31" s="3">
        <v>84</v>
      </c>
      <c r="AG31" s="3">
        <v>289</v>
      </c>
      <c r="AH31" s="9">
        <f t="shared" si="44"/>
        <v>0.56401384083044981</v>
      </c>
      <c r="AI31" s="9">
        <f t="shared" si="45"/>
        <v>0.29065743944636679</v>
      </c>
      <c r="AJ31" s="3"/>
      <c r="AK31" s="9">
        <v>3</v>
      </c>
      <c r="AL31" s="4">
        <v>135</v>
      </c>
      <c r="AM31" s="2">
        <v>71</v>
      </c>
      <c r="AN31" s="2">
        <v>260</v>
      </c>
      <c r="AO31" s="7">
        <f t="shared" si="46"/>
        <v>0.51923076923076927</v>
      </c>
      <c r="AP31" s="7">
        <f t="shared" si="47"/>
        <v>0.27307692307692305</v>
      </c>
      <c r="AR31" s="6"/>
      <c r="AS31" s="14"/>
      <c r="AT31" s="14"/>
      <c r="AU31" s="14"/>
      <c r="AV31" s="14"/>
      <c r="AW31" s="14"/>
      <c r="AX31" s="14"/>
      <c r="AY31" s="6"/>
      <c r="AZ31" s="6"/>
      <c r="BA31" s="6"/>
      <c r="BB31" s="6"/>
      <c r="BI31" s="3"/>
      <c r="BJ31" s="3"/>
      <c r="BK31" s="3"/>
      <c r="BL31" s="3"/>
      <c r="BM31" s="3"/>
      <c r="BN31" s="3"/>
      <c r="BO31" s="3"/>
      <c r="BP31" s="3"/>
      <c r="BQ31" s="3"/>
    </row>
    <row r="32" spans="2:69" x14ac:dyDescent="0.2">
      <c r="B32" s="7">
        <v>4</v>
      </c>
      <c r="C32" s="1">
        <v>0</v>
      </c>
      <c r="D32" s="1">
        <v>64</v>
      </c>
      <c r="E32" s="1">
        <v>289</v>
      </c>
      <c r="F32" s="7">
        <f t="shared" si="36"/>
        <v>0</v>
      </c>
      <c r="G32" s="9">
        <f t="shared" si="37"/>
        <v>0.22145328719723184</v>
      </c>
      <c r="H32" s="3"/>
      <c r="I32" s="9">
        <v>4</v>
      </c>
      <c r="J32" s="4">
        <v>0</v>
      </c>
      <c r="K32" s="4">
        <v>74</v>
      </c>
      <c r="L32" s="4">
        <v>273</v>
      </c>
      <c r="M32" s="12">
        <f t="shared" si="38"/>
        <v>0</v>
      </c>
      <c r="N32" s="12">
        <f t="shared" si="39"/>
        <v>0.27106227106227104</v>
      </c>
      <c r="O32" s="4"/>
      <c r="P32" s="12">
        <v>4</v>
      </c>
      <c r="Q32" s="4">
        <v>1</v>
      </c>
      <c r="R32" s="4">
        <v>98</v>
      </c>
      <c r="S32" s="4">
        <v>327</v>
      </c>
      <c r="T32" s="12">
        <f t="shared" si="40"/>
        <v>3.0581039755351682E-3</v>
      </c>
      <c r="U32" s="12">
        <f t="shared" si="41"/>
        <v>0.29969418960244648</v>
      </c>
      <c r="V32" s="4"/>
      <c r="W32" s="12">
        <v>4</v>
      </c>
      <c r="X32" s="4">
        <v>1</v>
      </c>
      <c r="Y32" s="4">
        <v>92</v>
      </c>
      <c r="Z32" s="4">
        <v>224</v>
      </c>
      <c r="AA32" s="12">
        <f t="shared" si="42"/>
        <v>4.464285714285714E-3</v>
      </c>
      <c r="AB32" s="9">
        <f t="shared" si="43"/>
        <v>0.4107142857142857</v>
      </c>
      <c r="AC32" s="3"/>
      <c r="AD32" s="9">
        <v>4</v>
      </c>
      <c r="AE32" s="3">
        <v>16</v>
      </c>
      <c r="AF32" s="3">
        <v>124</v>
      </c>
      <c r="AG32" s="3">
        <v>324</v>
      </c>
      <c r="AH32" s="9">
        <f t="shared" si="44"/>
        <v>4.9382716049382713E-2</v>
      </c>
      <c r="AI32" s="9">
        <f t="shared" si="45"/>
        <v>0.38271604938271603</v>
      </c>
      <c r="AJ32" s="3"/>
      <c r="AK32" s="9">
        <v>4</v>
      </c>
      <c r="AL32" s="4">
        <v>23</v>
      </c>
      <c r="AM32" s="2">
        <v>68</v>
      </c>
      <c r="AN32" s="2">
        <v>275</v>
      </c>
      <c r="AO32" s="7">
        <f t="shared" si="46"/>
        <v>8.3636363636363634E-2</v>
      </c>
      <c r="AP32" s="7">
        <f t="shared" si="47"/>
        <v>0.24727272727272728</v>
      </c>
      <c r="AR32" s="6"/>
      <c r="AS32" s="14"/>
      <c r="AT32" s="14"/>
      <c r="AU32" s="14"/>
      <c r="AV32" s="14"/>
      <c r="AW32" s="14"/>
      <c r="AX32" s="14"/>
      <c r="AY32" s="6"/>
      <c r="AZ32" s="6"/>
      <c r="BA32" s="6"/>
      <c r="BB32" s="6"/>
      <c r="BI32" s="3"/>
      <c r="BJ32" s="3"/>
      <c r="BK32" s="3"/>
      <c r="BL32" s="3"/>
      <c r="BM32" s="3"/>
      <c r="BN32" s="3"/>
      <c r="BO32" s="3"/>
      <c r="BP32" s="3"/>
      <c r="BQ32" s="3"/>
    </row>
    <row r="33" spans="2:69" x14ac:dyDescent="0.2">
      <c r="B33" s="7">
        <v>5</v>
      </c>
      <c r="C33" s="1">
        <v>0</v>
      </c>
      <c r="D33" s="1">
        <v>0</v>
      </c>
      <c r="E33" s="1">
        <v>312</v>
      </c>
      <c r="F33" s="7">
        <f t="shared" si="36"/>
        <v>0</v>
      </c>
      <c r="G33" s="9">
        <f t="shared" si="37"/>
        <v>0</v>
      </c>
      <c r="H33" s="3"/>
      <c r="I33" s="9">
        <v>5</v>
      </c>
      <c r="J33" s="4">
        <v>0</v>
      </c>
      <c r="K33" s="4">
        <v>1</v>
      </c>
      <c r="L33" s="4">
        <v>287</v>
      </c>
      <c r="M33" s="12">
        <f t="shared" si="38"/>
        <v>0</v>
      </c>
      <c r="N33" s="12">
        <f t="shared" si="39"/>
        <v>3.4843205574912892E-3</v>
      </c>
      <c r="O33" s="4"/>
      <c r="P33" s="12">
        <v>5</v>
      </c>
      <c r="Q33" s="4">
        <v>0</v>
      </c>
      <c r="R33" s="4">
        <v>0</v>
      </c>
      <c r="S33" s="4">
        <v>319</v>
      </c>
      <c r="T33" s="12">
        <f t="shared" si="40"/>
        <v>0</v>
      </c>
      <c r="U33" s="12">
        <f t="shared" si="41"/>
        <v>0</v>
      </c>
      <c r="V33" s="4"/>
      <c r="W33" s="12">
        <v>5</v>
      </c>
      <c r="X33" s="4">
        <v>0</v>
      </c>
      <c r="Y33" s="4">
        <v>4</v>
      </c>
      <c r="Z33" s="4">
        <v>257</v>
      </c>
      <c r="AA33" s="12">
        <f t="shared" si="42"/>
        <v>0</v>
      </c>
      <c r="AB33" s="9">
        <f t="shared" si="43"/>
        <v>1.556420233463035E-2</v>
      </c>
      <c r="AC33" s="3"/>
      <c r="AD33" s="9">
        <v>5</v>
      </c>
      <c r="AE33" s="3">
        <v>6</v>
      </c>
      <c r="AF33" s="3">
        <v>7</v>
      </c>
      <c r="AG33" s="3">
        <v>291</v>
      </c>
      <c r="AH33" s="9">
        <f t="shared" si="44"/>
        <v>2.0618556701030927E-2</v>
      </c>
      <c r="AI33" s="9">
        <f t="shared" si="45"/>
        <v>2.4054982817869417E-2</v>
      </c>
      <c r="AJ33" s="3"/>
      <c r="AK33" s="9">
        <v>5</v>
      </c>
      <c r="AL33" s="4">
        <v>7</v>
      </c>
      <c r="AM33" s="2">
        <v>0</v>
      </c>
      <c r="AN33" s="2">
        <v>267</v>
      </c>
      <c r="AO33" s="7">
        <f t="shared" si="46"/>
        <v>2.6217228464419477E-2</v>
      </c>
      <c r="AP33" s="7">
        <f t="shared" si="47"/>
        <v>0</v>
      </c>
      <c r="AR33" s="6"/>
      <c r="AS33" s="14"/>
      <c r="AT33" s="14"/>
      <c r="AU33" s="14"/>
      <c r="AV33" s="11"/>
      <c r="AW33" s="11"/>
      <c r="AX33" s="11"/>
      <c r="AY33" s="11"/>
      <c r="AZ33" s="11"/>
      <c r="BA33" s="11"/>
      <c r="BB33" s="6"/>
      <c r="BI33" s="3"/>
      <c r="BJ33" s="3"/>
      <c r="BK33" s="3"/>
      <c r="BL33" s="3"/>
      <c r="BM33" s="3"/>
      <c r="BN33" s="3"/>
      <c r="BO33" s="3"/>
      <c r="BP33" s="3"/>
      <c r="BQ33" s="3"/>
    </row>
    <row r="34" spans="2:69" x14ac:dyDescent="0.2">
      <c r="B34" s="7">
        <v>6</v>
      </c>
      <c r="C34" s="1">
        <v>0</v>
      </c>
      <c r="D34" s="1">
        <v>3</v>
      </c>
      <c r="E34" s="1">
        <v>96</v>
      </c>
      <c r="F34" s="7">
        <f t="shared" si="36"/>
        <v>0</v>
      </c>
      <c r="G34" s="9">
        <f t="shared" si="37"/>
        <v>3.125E-2</v>
      </c>
      <c r="H34" s="3"/>
      <c r="I34" s="9">
        <v>6</v>
      </c>
      <c r="J34" s="4">
        <v>0</v>
      </c>
      <c r="K34" s="4">
        <v>6</v>
      </c>
      <c r="L34" s="4">
        <v>108</v>
      </c>
      <c r="M34" s="12">
        <f t="shared" si="38"/>
        <v>0</v>
      </c>
      <c r="N34" s="12">
        <f t="shared" si="39"/>
        <v>5.5555555555555552E-2</v>
      </c>
      <c r="O34" s="4"/>
      <c r="P34" s="12">
        <v>6</v>
      </c>
      <c r="Q34" s="4">
        <v>2</v>
      </c>
      <c r="R34" s="4">
        <v>0</v>
      </c>
      <c r="S34" s="4">
        <v>139</v>
      </c>
      <c r="T34" s="12">
        <f t="shared" si="40"/>
        <v>1.4388489208633094E-2</v>
      </c>
      <c r="U34" s="12">
        <f t="shared" si="41"/>
        <v>0</v>
      </c>
      <c r="V34" s="4"/>
      <c r="W34" s="12">
        <v>6</v>
      </c>
      <c r="X34" s="4">
        <v>0</v>
      </c>
      <c r="Y34" s="4">
        <v>1</v>
      </c>
      <c r="Z34" s="4">
        <v>101</v>
      </c>
      <c r="AA34" s="12">
        <f t="shared" si="42"/>
        <v>0</v>
      </c>
      <c r="AB34" s="9">
        <f t="shared" si="43"/>
        <v>9.9009900990099011E-3</v>
      </c>
      <c r="AC34" s="3"/>
      <c r="AD34" s="9">
        <v>6</v>
      </c>
      <c r="AE34" s="3">
        <v>8</v>
      </c>
      <c r="AF34" s="3">
        <v>8</v>
      </c>
      <c r="AG34" s="3">
        <v>115</v>
      </c>
      <c r="AH34" s="9">
        <f t="shared" si="44"/>
        <v>6.9565217391304349E-2</v>
      </c>
      <c r="AI34" s="9">
        <f t="shared" si="45"/>
        <v>6.9565217391304349E-2</v>
      </c>
      <c r="AJ34" s="3"/>
      <c r="AK34" s="9">
        <v>6</v>
      </c>
      <c r="AL34" s="4">
        <v>5</v>
      </c>
      <c r="AM34" s="2">
        <v>6</v>
      </c>
      <c r="AN34" s="2">
        <v>101</v>
      </c>
      <c r="AO34" s="7">
        <f t="shared" si="46"/>
        <v>4.9504950495049507E-2</v>
      </c>
      <c r="AP34" s="7">
        <f t="shared" si="47"/>
        <v>5.9405940594059403E-2</v>
      </c>
      <c r="AR34" s="6"/>
      <c r="AS34" s="14"/>
      <c r="AT34" s="14"/>
      <c r="AU34" s="14"/>
      <c r="AV34" s="11"/>
      <c r="AW34" s="11"/>
      <c r="AX34" s="11"/>
      <c r="AY34" s="11"/>
      <c r="AZ34" s="11"/>
      <c r="BA34" s="11"/>
      <c r="BB34" s="6"/>
      <c r="BI34" s="3"/>
      <c r="BJ34" s="3"/>
      <c r="BK34" s="3"/>
      <c r="BL34" s="3"/>
      <c r="BM34" s="3"/>
      <c r="BN34" s="3"/>
      <c r="BO34" s="3"/>
      <c r="BP34" s="3"/>
      <c r="BQ34" s="3"/>
    </row>
    <row r="35" spans="2:69" x14ac:dyDescent="0.2">
      <c r="B35" s="7" t="s">
        <v>25</v>
      </c>
      <c r="C35" s="7">
        <f>SUM(C29:C34)</f>
        <v>579</v>
      </c>
      <c r="D35" s="7">
        <f t="shared" ref="D35:E35" si="48">SUM(D29:D34)</f>
        <v>141</v>
      </c>
      <c r="E35" s="7">
        <f t="shared" si="48"/>
        <v>1643</v>
      </c>
      <c r="F35" s="7">
        <f t="shared" si="36"/>
        <v>0.35240413877054172</v>
      </c>
      <c r="G35" s="9">
        <f t="shared" si="37"/>
        <v>8.5818624467437613E-2</v>
      </c>
      <c r="H35" s="3"/>
      <c r="I35" s="9" t="s">
        <v>25</v>
      </c>
      <c r="J35" s="12">
        <f>SUM(J29:J34)</f>
        <v>447</v>
      </c>
      <c r="K35" s="12">
        <f t="shared" ref="K35:L35" si="49">SUM(K29:K34)</f>
        <v>149</v>
      </c>
      <c r="L35" s="12">
        <f t="shared" si="49"/>
        <v>1532</v>
      </c>
      <c r="M35" s="12">
        <f t="shared" si="38"/>
        <v>0.29177545691906004</v>
      </c>
      <c r="N35" s="12">
        <f t="shared" si="39"/>
        <v>9.7258485639686684E-2</v>
      </c>
      <c r="O35" s="4"/>
      <c r="P35" s="12" t="s">
        <v>25</v>
      </c>
      <c r="Q35" s="12">
        <f>SUM(Q29:Q34)</f>
        <v>600</v>
      </c>
      <c r="R35" s="12">
        <f t="shared" ref="R35:S35" si="50">SUM(R29:R34)</f>
        <v>181</v>
      </c>
      <c r="S35" s="12">
        <f t="shared" si="50"/>
        <v>1813</v>
      </c>
      <c r="T35" s="12">
        <f t="shared" si="40"/>
        <v>0.33094318808604523</v>
      </c>
      <c r="U35" s="12">
        <f t="shared" si="41"/>
        <v>9.9834528405956982E-2</v>
      </c>
      <c r="V35" s="4"/>
      <c r="W35" s="12" t="s">
        <v>25</v>
      </c>
      <c r="X35" s="12">
        <f>SUM(X29:X34)</f>
        <v>414</v>
      </c>
      <c r="Y35" s="12">
        <f t="shared" ref="Y35:Z35" si="51">SUM(Y29:Y34)</f>
        <v>166</v>
      </c>
      <c r="Z35" s="12">
        <f t="shared" si="51"/>
        <v>1321</v>
      </c>
      <c r="AA35" s="12">
        <f t="shared" si="42"/>
        <v>0.31339894019682057</v>
      </c>
      <c r="AB35" s="9">
        <f t="shared" si="43"/>
        <v>0.12566237698713095</v>
      </c>
      <c r="AC35" s="3"/>
      <c r="AD35" s="9" t="s">
        <v>25</v>
      </c>
      <c r="AE35" s="9">
        <f>SUM(AE29:AE34)</f>
        <v>543</v>
      </c>
      <c r="AF35" s="9">
        <f t="shared" ref="AF35:AG35" si="52">SUM(AF29:AF34)</f>
        <v>283</v>
      </c>
      <c r="AG35" s="9">
        <f t="shared" si="52"/>
        <v>1629</v>
      </c>
      <c r="AH35" s="9">
        <f t="shared" si="44"/>
        <v>0.33333333333333331</v>
      </c>
      <c r="AI35" s="9">
        <f t="shared" si="45"/>
        <v>0.17372621240024555</v>
      </c>
      <c r="AJ35" s="3"/>
      <c r="AK35" s="9" t="s">
        <v>25</v>
      </c>
      <c r="AL35" s="9">
        <f>SUM(AL29:AL34)</f>
        <v>475</v>
      </c>
      <c r="AM35" s="7">
        <f t="shared" ref="AM35:AN35" si="53">SUM(AM29:AM34)</f>
        <v>157</v>
      </c>
      <c r="AN35" s="7">
        <f t="shared" si="53"/>
        <v>1447</v>
      </c>
      <c r="AO35" s="7">
        <f t="shared" si="46"/>
        <v>0.32826537664132688</v>
      </c>
      <c r="AP35" s="7">
        <f t="shared" si="47"/>
        <v>0.10850034554250172</v>
      </c>
      <c r="AR35" s="6"/>
      <c r="AS35" s="14"/>
      <c r="AT35" s="14"/>
      <c r="AU35" s="14"/>
      <c r="AV35" s="11"/>
      <c r="AW35" s="11"/>
      <c r="AX35" s="11"/>
      <c r="AY35" s="11"/>
      <c r="AZ35" s="11"/>
      <c r="BA35" s="11"/>
      <c r="BB35" s="6"/>
      <c r="BI35" s="3"/>
      <c r="BJ35" s="3"/>
      <c r="BK35" s="3"/>
      <c r="BL35" s="3"/>
      <c r="BM35" s="3"/>
      <c r="BN35" s="3"/>
      <c r="BO35" s="3"/>
      <c r="BP35" s="3"/>
      <c r="BQ35" s="3"/>
    </row>
    <row r="36" spans="2:69" x14ac:dyDescent="0.2">
      <c r="G36" s="3"/>
      <c r="H36" s="3"/>
      <c r="I36" s="3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U36" s="6"/>
      <c r="AV36" s="11"/>
      <c r="AW36" s="11"/>
      <c r="AX36" s="11"/>
      <c r="AY36" s="11"/>
      <c r="AZ36" s="11"/>
      <c r="BA36" s="11"/>
      <c r="BB36" s="6"/>
      <c r="BI36" s="3"/>
      <c r="BJ36" s="3"/>
      <c r="BK36" s="3"/>
      <c r="BL36" s="3"/>
      <c r="BM36" s="3"/>
      <c r="BN36" s="3"/>
      <c r="BO36" s="3"/>
      <c r="BP36" s="3"/>
      <c r="BQ36" s="3"/>
    </row>
    <row r="37" spans="2:69" x14ac:dyDescent="0.2">
      <c r="B37" s="1" t="s">
        <v>53</v>
      </c>
      <c r="I37" s="1" t="s">
        <v>54</v>
      </c>
      <c r="J37" s="2"/>
      <c r="K37" s="2"/>
      <c r="L37" s="2"/>
      <c r="M37" s="2"/>
      <c r="N37" s="2"/>
      <c r="O37" s="2"/>
      <c r="P37" s="2" t="s">
        <v>55</v>
      </c>
      <c r="Q37" s="2"/>
      <c r="R37" s="2"/>
      <c r="S37" s="2"/>
      <c r="T37" s="2"/>
      <c r="U37" s="2"/>
      <c r="V37" s="2"/>
      <c r="W37" s="2" t="s">
        <v>26</v>
      </c>
      <c r="X37" s="2"/>
      <c r="Y37" s="2"/>
      <c r="Z37" s="2"/>
      <c r="AA37" s="2"/>
      <c r="AD37" s="1" t="s">
        <v>27</v>
      </c>
      <c r="AK37" s="1" t="s">
        <v>28</v>
      </c>
      <c r="AU37" s="6"/>
      <c r="AV37" s="11"/>
      <c r="AW37" s="11"/>
      <c r="AX37" s="11"/>
      <c r="AY37" s="11"/>
      <c r="AZ37" s="11"/>
      <c r="BA37" s="11"/>
      <c r="BB37" s="6"/>
      <c r="BI37" s="3"/>
      <c r="BJ37" s="3"/>
      <c r="BK37" s="3"/>
      <c r="BL37" s="3"/>
      <c r="BM37" s="3"/>
      <c r="BN37" s="3"/>
      <c r="BO37" s="3"/>
      <c r="BP37" s="3"/>
      <c r="BQ37" s="3"/>
    </row>
    <row r="38" spans="2:69" x14ac:dyDescent="0.2">
      <c r="AU38" s="6"/>
      <c r="AV38" s="11"/>
      <c r="AW38" s="11"/>
      <c r="AX38" s="11"/>
      <c r="AY38" s="11"/>
      <c r="AZ38" s="11"/>
      <c r="BA38" s="11"/>
      <c r="BB38" s="6"/>
    </row>
    <row r="39" spans="2:69" x14ac:dyDescent="0.2">
      <c r="B39" s="7" t="s">
        <v>18</v>
      </c>
      <c r="C39" s="7" t="s">
        <v>19</v>
      </c>
      <c r="D39" s="7" t="s">
        <v>20</v>
      </c>
      <c r="E39" s="7" t="s">
        <v>21</v>
      </c>
      <c r="F39" s="7" t="s">
        <v>22</v>
      </c>
      <c r="G39" s="7" t="s">
        <v>23</v>
      </c>
      <c r="I39" s="7" t="s">
        <v>18</v>
      </c>
      <c r="J39" s="7" t="s">
        <v>19</v>
      </c>
      <c r="K39" s="7" t="s">
        <v>20</v>
      </c>
      <c r="L39" s="7" t="s">
        <v>21</v>
      </c>
      <c r="M39" s="7" t="s">
        <v>22</v>
      </c>
      <c r="N39" s="7" t="s">
        <v>23</v>
      </c>
      <c r="P39" s="7" t="s">
        <v>18</v>
      </c>
      <c r="Q39" s="7" t="s">
        <v>19</v>
      </c>
      <c r="R39" s="7" t="s">
        <v>20</v>
      </c>
      <c r="S39" s="7" t="s">
        <v>21</v>
      </c>
      <c r="T39" s="7" t="s">
        <v>22</v>
      </c>
      <c r="U39" s="7" t="s">
        <v>23</v>
      </c>
      <c r="W39" s="7" t="s">
        <v>18</v>
      </c>
      <c r="X39" s="7" t="s">
        <v>19</v>
      </c>
      <c r="Y39" s="7" t="s">
        <v>20</v>
      </c>
      <c r="Z39" s="7" t="s">
        <v>21</v>
      </c>
      <c r="AA39" s="7" t="s">
        <v>22</v>
      </c>
      <c r="AB39" s="7" t="s">
        <v>23</v>
      </c>
      <c r="AD39" s="7" t="s">
        <v>18</v>
      </c>
      <c r="AE39" s="7" t="s">
        <v>19</v>
      </c>
      <c r="AF39" s="7" t="s">
        <v>20</v>
      </c>
      <c r="AG39" s="7" t="s">
        <v>21</v>
      </c>
      <c r="AH39" s="7" t="s">
        <v>22</v>
      </c>
      <c r="AI39" s="7" t="s">
        <v>23</v>
      </c>
      <c r="AK39" s="7" t="s">
        <v>18</v>
      </c>
      <c r="AL39" s="7" t="s">
        <v>19</v>
      </c>
      <c r="AM39" s="7" t="s">
        <v>20</v>
      </c>
      <c r="AN39" s="7" t="s">
        <v>21</v>
      </c>
      <c r="AO39" s="7" t="s">
        <v>22</v>
      </c>
      <c r="AP39" s="7" t="s">
        <v>23</v>
      </c>
      <c r="AU39" s="6"/>
      <c r="AV39" s="11"/>
      <c r="AW39" s="11"/>
      <c r="AX39" s="11"/>
      <c r="AY39" s="11"/>
      <c r="AZ39" s="11"/>
      <c r="BA39" s="11"/>
      <c r="BB39" s="6"/>
    </row>
    <row r="40" spans="2:69" x14ac:dyDescent="0.2">
      <c r="B40" s="7">
        <v>1</v>
      </c>
      <c r="C40" s="7">
        <f>AVERAGE(C7,J7,Q7)</f>
        <v>137.66666666666666</v>
      </c>
      <c r="D40" s="7">
        <f t="shared" ref="D40:E45" si="54">AVERAGE(D7,K7,R7)</f>
        <v>4.333333333333333</v>
      </c>
      <c r="E40" s="7">
        <f t="shared" si="54"/>
        <v>223.66666666666666</v>
      </c>
      <c r="F40" s="7">
        <f>C40/E40</f>
        <v>0.61549925484351709</v>
      </c>
      <c r="G40" s="7">
        <f>D40/E40</f>
        <v>1.9374068554396422E-2</v>
      </c>
      <c r="I40" s="7">
        <v>1</v>
      </c>
      <c r="J40" s="7">
        <f>AVERAGE(C18,J18,Q18)</f>
        <v>143.66666666666666</v>
      </c>
      <c r="K40" s="7">
        <f t="shared" ref="K40:L45" si="55">AVERAGE(D18,K18,R18)</f>
        <v>6.666666666666667</v>
      </c>
      <c r="L40" s="7">
        <f t="shared" si="55"/>
        <v>308.33333333333331</v>
      </c>
      <c r="M40" s="7">
        <f>J40/L40</f>
        <v>0.46594594594594596</v>
      </c>
      <c r="N40" s="7">
        <f>K40/L40</f>
        <v>2.1621621621621623E-2</v>
      </c>
      <c r="P40" s="7">
        <v>1</v>
      </c>
      <c r="Q40" s="7">
        <f>AVERAGE(C29,J29,Q29)</f>
        <v>167.33333333333334</v>
      </c>
      <c r="R40" s="7">
        <f t="shared" ref="R40:S45" si="56">AVERAGE(D29,K29,R29)</f>
        <v>23.333333333333332</v>
      </c>
      <c r="S40" s="7">
        <f t="shared" si="56"/>
        <v>312.33333333333331</v>
      </c>
      <c r="T40" s="7">
        <f>Q40/S40</f>
        <v>0.53575240128068313</v>
      </c>
      <c r="U40" s="7">
        <f>R40/S40</f>
        <v>7.4706510138740662E-2</v>
      </c>
      <c r="W40" s="7">
        <v>1</v>
      </c>
      <c r="X40" s="7">
        <f>AVERAGE(X7,AE7,AL7)</f>
        <v>191.66666666666666</v>
      </c>
      <c r="Y40" s="7">
        <f t="shared" ref="Y40:Z45" si="57">AVERAGE(Y7,AF7,AM7)</f>
        <v>18.333333333333332</v>
      </c>
      <c r="Z40" s="7">
        <f t="shared" si="57"/>
        <v>311</v>
      </c>
      <c r="AA40" s="7">
        <f>X40/Z40</f>
        <v>0.6162915326902465</v>
      </c>
      <c r="AB40" s="7">
        <f>Y40/Z40</f>
        <v>5.8949624866023578E-2</v>
      </c>
      <c r="AD40" s="7">
        <v>1</v>
      </c>
      <c r="AE40" s="7">
        <f>AVERAGE(X18,AE18,AL18)</f>
        <v>158.66666666666666</v>
      </c>
      <c r="AF40" s="7">
        <f t="shared" ref="AF40:AG45" si="58">AVERAGE(Y18,AF18,AM18)</f>
        <v>16.666666666666668</v>
      </c>
      <c r="AG40" s="7">
        <f t="shared" si="58"/>
        <v>273.66666666666669</v>
      </c>
      <c r="AH40" s="7">
        <f>AE40/AG40</f>
        <v>0.57978075517661376</v>
      </c>
      <c r="AI40" s="7">
        <f>AF40/AG40</f>
        <v>6.090133982947625E-2</v>
      </c>
      <c r="AK40" s="7">
        <v>1</v>
      </c>
      <c r="AL40" s="7">
        <f>AVERAGE(X29,AE29,AL29)</f>
        <v>145</v>
      </c>
      <c r="AM40" s="7">
        <f t="shared" ref="AM40:AN48" si="59">AVERAGE(Y29,AF29,AM29)</f>
        <v>23</v>
      </c>
      <c r="AN40" s="7">
        <f t="shared" si="59"/>
        <v>279</v>
      </c>
      <c r="AO40" s="7">
        <f>AL40/AN40</f>
        <v>0.51971326164874554</v>
      </c>
      <c r="AP40" s="7">
        <f>AM40/AN40</f>
        <v>8.2437275985663083E-2</v>
      </c>
      <c r="AU40" s="6"/>
      <c r="AV40" s="11"/>
      <c r="AW40" s="11"/>
      <c r="AX40" s="11"/>
      <c r="AY40" s="11"/>
      <c r="AZ40" s="11"/>
      <c r="BA40" s="11"/>
      <c r="BB40" s="6"/>
    </row>
    <row r="41" spans="2:69" x14ac:dyDescent="0.2">
      <c r="B41" s="7">
        <v>2</v>
      </c>
      <c r="C41" s="7">
        <f t="shared" ref="C41:C45" si="60">AVERAGE(C8,J8,Q8)</f>
        <v>141.66666666666666</v>
      </c>
      <c r="D41" s="7">
        <f t="shared" si="54"/>
        <v>4.666666666666667</v>
      </c>
      <c r="E41" s="7">
        <f t="shared" si="54"/>
        <v>217</v>
      </c>
      <c r="F41" s="7">
        <f t="shared" ref="F41:F46" si="61">C41/E41</f>
        <v>0.65284178187403985</v>
      </c>
      <c r="G41" s="7">
        <f t="shared" ref="G41:G47" si="62">D41/E41</f>
        <v>2.1505376344086023E-2</v>
      </c>
      <c r="I41" s="7">
        <v>2</v>
      </c>
      <c r="J41" s="7">
        <f t="shared" ref="J41:J45" si="63">AVERAGE(C19,J19,Q19)</f>
        <v>188.33333333333334</v>
      </c>
      <c r="K41" s="7">
        <f t="shared" si="55"/>
        <v>1.6666666666666667</v>
      </c>
      <c r="L41" s="7">
        <f t="shared" si="55"/>
        <v>313.33333333333331</v>
      </c>
      <c r="M41" s="7">
        <f t="shared" ref="M41:M46" si="64">J41/L41</f>
        <v>0.60106382978723416</v>
      </c>
      <c r="N41" s="7">
        <f t="shared" ref="N41:N47" si="65">K41/L41</f>
        <v>5.3191489361702135E-3</v>
      </c>
      <c r="P41" s="7">
        <v>2</v>
      </c>
      <c r="Q41" s="7">
        <f t="shared" ref="Q41:Q45" si="66">AVERAGE(C30,J30,Q30)</f>
        <v>209</v>
      </c>
      <c r="R41" s="7">
        <f t="shared" si="56"/>
        <v>10</v>
      </c>
      <c r="S41" s="7">
        <f t="shared" si="56"/>
        <v>322.33333333333331</v>
      </c>
      <c r="T41" s="7">
        <f t="shared" ref="T41:T46" si="67">Q41/S41</f>
        <v>0.64839710444674259</v>
      </c>
      <c r="U41" s="7">
        <f t="shared" ref="U41:U47" si="68">R41/S41</f>
        <v>3.1023784901758018E-2</v>
      </c>
      <c r="W41" s="7">
        <v>2</v>
      </c>
      <c r="X41" s="7">
        <f t="shared" ref="X41:X45" si="69">AVERAGE(X8,AE8,AL8)</f>
        <v>219.33333333333334</v>
      </c>
      <c r="Y41" s="7">
        <f t="shared" si="57"/>
        <v>10.666666666666666</v>
      </c>
      <c r="Z41" s="7">
        <f t="shared" si="57"/>
        <v>320.33333333333331</v>
      </c>
      <c r="AA41" s="7">
        <f t="shared" ref="AA41:AA46" si="70">X41/Z41</f>
        <v>0.68470343392299693</v>
      </c>
      <c r="AB41" s="7">
        <f t="shared" ref="AB41:AB47" si="71">Y41/Z41</f>
        <v>3.3298647242455778E-2</v>
      </c>
      <c r="AD41" s="7">
        <v>2</v>
      </c>
      <c r="AE41" s="7">
        <f t="shared" ref="AE41:AE45" si="72">AVERAGE(X19,AE19,AL19)</f>
        <v>195.66666666666666</v>
      </c>
      <c r="AF41" s="7">
        <f t="shared" si="58"/>
        <v>10.333333333333334</v>
      </c>
      <c r="AG41" s="7">
        <f t="shared" si="58"/>
        <v>297</v>
      </c>
      <c r="AH41" s="7">
        <f t="shared" ref="AH41:AH46" si="73">AE41/AG41</f>
        <v>0.65881032547699214</v>
      </c>
      <c r="AI41" s="7">
        <f t="shared" ref="AI41:AI47" si="74">AF41/AG41</f>
        <v>3.479236812570146E-2</v>
      </c>
      <c r="AK41" s="7">
        <v>2</v>
      </c>
      <c r="AL41" s="7">
        <f>AVERAGE(X30,AE30,AL30)</f>
        <v>184.66666666666666</v>
      </c>
      <c r="AM41" s="7">
        <f t="shared" si="59"/>
        <v>8.3333333333333339</v>
      </c>
      <c r="AN41" s="7">
        <f t="shared" si="59"/>
        <v>265.33333333333331</v>
      </c>
      <c r="AO41" s="7">
        <f t="shared" ref="AO41:AO46" si="75">AL41/AN41</f>
        <v>0.6959798994974874</v>
      </c>
      <c r="AP41" s="7">
        <f t="shared" ref="AP41:AP47" si="76">AM41/AN41</f>
        <v>3.1407035175879401E-2</v>
      </c>
      <c r="AU41" s="6"/>
      <c r="AV41" s="6"/>
      <c r="AW41" s="6"/>
      <c r="AX41" s="6"/>
      <c r="AY41" s="6"/>
      <c r="AZ41" s="6"/>
      <c r="BA41" s="6"/>
      <c r="BB41" s="6"/>
    </row>
    <row r="42" spans="2:69" x14ac:dyDescent="0.2">
      <c r="B42" s="7">
        <v>3</v>
      </c>
      <c r="C42" s="7">
        <f t="shared" si="60"/>
        <v>69.333333333333329</v>
      </c>
      <c r="D42" s="7">
        <f t="shared" si="54"/>
        <v>81.666666666666671</v>
      </c>
      <c r="E42" s="7">
        <f t="shared" si="54"/>
        <v>216.33333333333334</v>
      </c>
      <c r="F42" s="7">
        <f t="shared" si="61"/>
        <v>0.32049306625577806</v>
      </c>
      <c r="G42" s="7">
        <f t="shared" si="62"/>
        <v>0.37750385208012327</v>
      </c>
      <c r="I42" s="7">
        <v>3</v>
      </c>
      <c r="J42" s="7">
        <f t="shared" si="63"/>
        <v>113.66666666666667</v>
      </c>
      <c r="K42" s="7">
        <f t="shared" si="55"/>
        <v>62.666666666666664</v>
      </c>
      <c r="L42" s="7">
        <f t="shared" si="55"/>
        <v>308</v>
      </c>
      <c r="M42" s="7">
        <f t="shared" si="64"/>
        <v>0.36904761904761907</v>
      </c>
      <c r="N42" s="7">
        <f t="shared" si="65"/>
        <v>0.20346320346320346</v>
      </c>
      <c r="P42" s="7">
        <v>3</v>
      </c>
      <c r="Q42" s="7">
        <f t="shared" si="66"/>
        <v>164.66666666666666</v>
      </c>
      <c r="R42" s="7">
        <f t="shared" si="56"/>
        <v>41.666666666666664</v>
      </c>
      <c r="S42" s="7">
        <f t="shared" si="56"/>
        <v>311.33333333333331</v>
      </c>
      <c r="T42" s="7">
        <f t="shared" si="67"/>
        <v>0.52890792291220556</v>
      </c>
      <c r="U42" s="7">
        <f t="shared" si="68"/>
        <v>0.13383297644539616</v>
      </c>
      <c r="W42" s="7">
        <v>3</v>
      </c>
      <c r="X42" s="7">
        <f t="shared" si="69"/>
        <v>122.33333333333333</v>
      </c>
      <c r="Y42" s="7">
        <f t="shared" si="57"/>
        <v>113.33333333333333</v>
      </c>
      <c r="Z42" s="7">
        <f t="shared" si="57"/>
        <v>308.33333333333331</v>
      </c>
      <c r="AA42" s="7">
        <f t="shared" si="70"/>
        <v>0.39675675675675676</v>
      </c>
      <c r="AB42" s="7">
        <f t="shared" si="71"/>
        <v>0.36756756756756759</v>
      </c>
      <c r="AD42" s="7">
        <v>3</v>
      </c>
      <c r="AE42" s="7">
        <f t="shared" si="72"/>
        <v>173.66666666666666</v>
      </c>
      <c r="AF42" s="7">
        <f t="shared" si="58"/>
        <v>58.333333333333336</v>
      </c>
      <c r="AG42" s="7">
        <f t="shared" si="58"/>
        <v>287</v>
      </c>
      <c r="AH42" s="7">
        <f t="shared" si="73"/>
        <v>0.6051103368176538</v>
      </c>
      <c r="AI42" s="7">
        <f t="shared" si="74"/>
        <v>0.2032520325203252</v>
      </c>
      <c r="AK42" s="7">
        <v>3</v>
      </c>
      <c r="AL42" s="7">
        <f t="shared" ref="AL42:AL45" si="77">AVERAGE(X31,AE31,AL31)</f>
        <v>125.66666666666667</v>
      </c>
      <c r="AM42" s="7">
        <f t="shared" si="59"/>
        <v>67.333333333333329</v>
      </c>
      <c r="AN42" s="7">
        <f t="shared" si="59"/>
        <v>269.66666666666669</v>
      </c>
      <c r="AO42" s="7">
        <f t="shared" si="75"/>
        <v>0.46600741656365885</v>
      </c>
      <c r="AP42" s="7">
        <f t="shared" si="76"/>
        <v>0.24969097651421504</v>
      </c>
      <c r="AU42" s="6"/>
      <c r="AV42" s="6"/>
      <c r="AW42" s="6"/>
      <c r="AX42" s="6"/>
      <c r="AY42" s="6"/>
      <c r="AZ42" s="6"/>
      <c r="BA42" s="6"/>
      <c r="BB42" s="6"/>
    </row>
    <row r="43" spans="2:69" x14ac:dyDescent="0.2">
      <c r="B43" s="7">
        <v>4</v>
      </c>
      <c r="C43" s="7">
        <f t="shared" si="60"/>
        <v>3</v>
      </c>
      <c r="D43" s="7">
        <f t="shared" si="54"/>
        <v>18.333333333333332</v>
      </c>
      <c r="E43" s="7">
        <f t="shared" si="54"/>
        <v>212.66666666666666</v>
      </c>
      <c r="F43" s="7">
        <f t="shared" si="61"/>
        <v>1.4106583072100314E-2</v>
      </c>
      <c r="G43" s="7">
        <f t="shared" si="62"/>
        <v>8.620689655172413E-2</v>
      </c>
      <c r="I43" s="7">
        <v>4</v>
      </c>
      <c r="J43" s="7">
        <f t="shared" si="63"/>
        <v>4.666666666666667</v>
      </c>
      <c r="K43" s="7">
        <f t="shared" si="55"/>
        <v>53.666666666666664</v>
      </c>
      <c r="L43" s="7">
        <f t="shared" si="55"/>
        <v>278.33333333333331</v>
      </c>
      <c r="M43" s="7">
        <f t="shared" si="64"/>
        <v>1.6766467065868266E-2</v>
      </c>
      <c r="N43" s="7">
        <f t="shared" si="65"/>
        <v>0.19281437125748505</v>
      </c>
      <c r="P43" s="7">
        <v>4</v>
      </c>
      <c r="Q43" s="7">
        <f t="shared" si="66"/>
        <v>0.33333333333333331</v>
      </c>
      <c r="R43" s="7">
        <f t="shared" si="56"/>
        <v>78.666666666666671</v>
      </c>
      <c r="S43" s="7">
        <f t="shared" si="56"/>
        <v>296.33333333333331</v>
      </c>
      <c r="T43" s="7">
        <f t="shared" si="67"/>
        <v>1.1248593925759281E-3</v>
      </c>
      <c r="U43" s="7">
        <f t="shared" si="68"/>
        <v>0.26546681664791905</v>
      </c>
      <c r="W43" s="7">
        <v>4</v>
      </c>
      <c r="X43" s="7">
        <f t="shared" si="69"/>
        <v>8</v>
      </c>
      <c r="Y43" s="7">
        <f t="shared" si="57"/>
        <v>90.666666666666671</v>
      </c>
      <c r="Z43" s="7">
        <f t="shared" si="57"/>
        <v>303.66666666666669</v>
      </c>
      <c r="AA43" s="7">
        <f t="shared" si="70"/>
        <v>2.6344676180021953E-2</v>
      </c>
      <c r="AB43" s="7">
        <f t="shared" si="71"/>
        <v>0.29857299670691545</v>
      </c>
      <c r="AD43" s="7">
        <v>4</v>
      </c>
      <c r="AE43" s="7">
        <f t="shared" si="72"/>
        <v>47.333333333333336</v>
      </c>
      <c r="AF43" s="7">
        <f t="shared" si="58"/>
        <v>93.666666666666671</v>
      </c>
      <c r="AG43" s="7">
        <f t="shared" si="58"/>
        <v>279.33333333333331</v>
      </c>
      <c r="AH43" s="7">
        <f t="shared" si="73"/>
        <v>0.16945107398568021</v>
      </c>
      <c r="AI43" s="7">
        <f t="shared" si="74"/>
        <v>0.3353221957040573</v>
      </c>
      <c r="AK43" s="7">
        <v>4</v>
      </c>
      <c r="AL43" s="7">
        <f t="shared" si="77"/>
        <v>13.333333333333334</v>
      </c>
      <c r="AM43" s="7">
        <f t="shared" si="59"/>
        <v>94.666666666666671</v>
      </c>
      <c r="AN43" s="7">
        <f t="shared" si="59"/>
        <v>274.33333333333331</v>
      </c>
      <c r="AO43" s="7">
        <f t="shared" si="75"/>
        <v>4.8602673147023094E-2</v>
      </c>
      <c r="AP43" s="7">
        <f t="shared" si="76"/>
        <v>0.34507897934386395</v>
      </c>
    </row>
    <row r="44" spans="2:69" x14ac:dyDescent="0.2">
      <c r="B44" s="7">
        <v>5</v>
      </c>
      <c r="C44" s="7">
        <f t="shared" si="60"/>
        <v>2</v>
      </c>
      <c r="D44" s="7">
        <f t="shared" si="54"/>
        <v>1.3333333333333333</v>
      </c>
      <c r="E44" s="7">
        <f t="shared" si="54"/>
        <v>219.66666666666666</v>
      </c>
      <c r="F44" s="7">
        <f t="shared" si="61"/>
        <v>9.104704097116844E-3</v>
      </c>
      <c r="G44" s="7">
        <f t="shared" si="62"/>
        <v>6.0698027314112293E-3</v>
      </c>
      <c r="I44" s="7">
        <v>5</v>
      </c>
      <c r="J44" s="7">
        <f t="shared" si="63"/>
        <v>2.6666666666666665</v>
      </c>
      <c r="K44" s="7">
        <f t="shared" si="55"/>
        <v>0</v>
      </c>
      <c r="L44" s="7">
        <f t="shared" si="55"/>
        <v>261.66666666666669</v>
      </c>
      <c r="M44" s="7">
        <f t="shared" si="64"/>
        <v>1.019108280254777E-2</v>
      </c>
      <c r="N44" s="7">
        <f t="shared" si="65"/>
        <v>0</v>
      </c>
      <c r="P44" s="7">
        <v>5</v>
      </c>
      <c r="Q44" s="7">
        <f t="shared" si="66"/>
        <v>0</v>
      </c>
      <c r="R44" s="7">
        <f t="shared" si="56"/>
        <v>0.33333333333333331</v>
      </c>
      <c r="S44" s="7">
        <f t="shared" si="56"/>
        <v>306</v>
      </c>
      <c r="T44" s="7">
        <f t="shared" si="67"/>
        <v>0</v>
      </c>
      <c r="U44" s="7">
        <f t="shared" si="68"/>
        <v>1.0893246187363833E-3</v>
      </c>
      <c r="W44" s="7">
        <v>5</v>
      </c>
      <c r="X44" s="7">
        <f t="shared" si="69"/>
        <v>2</v>
      </c>
      <c r="Y44" s="7">
        <f t="shared" si="57"/>
        <v>0</v>
      </c>
      <c r="Z44" s="7">
        <f t="shared" si="57"/>
        <v>316.33333333333331</v>
      </c>
      <c r="AA44" s="7">
        <f t="shared" si="70"/>
        <v>6.3224446786090622E-3</v>
      </c>
      <c r="AB44" s="7">
        <f t="shared" si="71"/>
        <v>0</v>
      </c>
      <c r="AD44" s="7">
        <v>5</v>
      </c>
      <c r="AE44" s="7">
        <f t="shared" si="72"/>
        <v>39.333333333333336</v>
      </c>
      <c r="AF44" s="7">
        <f t="shared" si="58"/>
        <v>2.6666666666666665</v>
      </c>
      <c r="AG44" s="7">
        <f t="shared" si="58"/>
        <v>292.33333333333331</v>
      </c>
      <c r="AH44" s="7">
        <f t="shared" si="73"/>
        <v>0.1345496009122007</v>
      </c>
      <c r="AI44" s="7">
        <f t="shared" si="74"/>
        <v>9.1220068415051314E-3</v>
      </c>
      <c r="AK44" s="7">
        <v>5</v>
      </c>
      <c r="AL44" s="7">
        <f t="shared" si="77"/>
        <v>4.333333333333333</v>
      </c>
      <c r="AM44" s="7">
        <f t="shared" si="59"/>
        <v>3.6666666666666665</v>
      </c>
      <c r="AN44" s="7">
        <f t="shared" si="59"/>
        <v>271.66666666666669</v>
      </c>
      <c r="AO44" s="7">
        <f t="shared" si="75"/>
        <v>1.5950920245398771E-2</v>
      </c>
      <c r="AP44" s="7">
        <f t="shared" si="76"/>
        <v>1.3496932515337422E-2</v>
      </c>
    </row>
    <row r="45" spans="2:69" x14ac:dyDescent="0.2">
      <c r="B45" s="7">
        <v>6</v>
      </c>
      <c r="C45" s="7">
        <f t="shared" si="60"/>
        <v>4.333333333333333</v>
      </c>
      <c r="D45" s="7">
        <f t="shared" si="54"/>
        <v>1</v>
      </c>
      <c r="E45" s="7">
        <f t="shared" si="54"/>
        <v>91.666666666666671</v>
      </c>
      <c r="F45" s="7">
        <f t="shared" si="61"/>
        <v>4.7272727272727265E-2</v>
      </c>
      <c r="G45" s="7">
        <f t="shared" si="62"/>
        <v>1.0909090909090908E-2</v>
      </c>
      <c r="I45" s="7">
        <v>6</v>
      </c>
      <c r="J45" s="7">
        <f t="shared" si="63"/>
        <v>1.6666666666666667</v>
      </c>
      <c r="K45" s="7">
        <f t="shared" si="55"/>
        <v>0</v>
      </c>
      <c r="L45" s="7">
        <f t="shared" si="55"/>
        <v>101.66666666666667</v>
      </c>
      <c r="M45" s="7">
        <f t="shared" si="64"/>
        <v>1.6393442622950821E-2</v>
      </c>
      <c r="N45" s="7">
        <f t="shared" si="65"/>
        <v>0</v>
      </c>
      <c r="P45" s="7">
        <v>6</v>
      </c>
      <c r="Q45" s="7">
        <f t="shared" si="66"/>
        <v>0.66666666666666663</v>
      </c>
      <c r="R45" s="7">
        <f t="shared" si="56"/>
        <v>3</v>
      </c>
      <c r="S45" s="7">
        <f t="shared" si="56"/>
        <v>114.33333333333333</v>
      </c>
      <c r="T45" s="7">
        <f t="shared" si="67"/>
        <v>5.8309037900874635E-3</v>
      </c>
      <c r="U45" s="7">
        <f t="shared" si="68"/>
        <v>2.6239067055393587E-2</v>
      </c>
      <c r="W45" s="7">
        <v>6</v>
      </c>
      <c r="X45" s="7">
        <f t="shared" si="69"/>
        <v>4</v>
      </c>
      <c r="Y45" s="7">
        <f t="shared" si="57"/>
        <v>0</v>
      </c>
      <c r="Z45" s="7">
        <f t="shared" si="57"/>
        <v>140</v>
      </c>
      <c r="AA45" s="7">
        <f t="shared" si="70"/>
        <v>2.8571428571428571E-2</v>
      </c>
      <c r="AB45" s="7">
        <f t="shared" si="71"/>
        <v>0</v>
      </c>
      <c r="AD45" s="7">
        <v>6</v>
      </c>
      <c r="AE45" s="7">
        <f t="shared" si="72"/>
        <v>12.666666666666666</v>
      </c>
      <c r="AF45" s="7">
        <f t="shared" si="58"/>
        <v>1.3333333333333333</v>
      </c>
      <c r="AG45" s="7">
        <f t="shared" si="58"/>
        <v>100.66666666666667</v>
      </c>
      <c r="AH45" s="7">
        <f t="shared" si="73"/>
        <v>0.1258278145695364</v>
      </c>
      <c r="AI45" s="7">
        <f t="shared" si="74"/>
        <v>1.324503311258278E-2</v>
      </c>
      <c r="AK45" s="7">
        <v>6</v>
      </c>
      <c r="AL45" s="7">
        <f t="shared" si="77"/>
        <v>4.333333333333333</v>
      </c>
      <c r="AM45" s="7">
        <f t="shared" si="59"/>
        <v>5</v>
      </c>
      <c r="AN45" s="7">
        <f t="shared" si="59"/>
        <v>105.66666666666667</v>
      </c>
      <c r="AO45" s="7">
        <f t="shared" si="75"/>
        <v>4.1009463722397471E-2</v>
      </c>
      <c r="AP45" s="7">
        <f t="shared" si="76"/>
        <v>4.7318611987381701E-2</v>
      </c>
    </row>
    <row r="46" spans="2:69" x14ac:dyDescent="0.2">
      <c r="B46" s="7" t="s">
        <v>25</v>
      </c>
      <c r="C46" s="7">
        <f>SUM(C40:C45)</f>
        <v>357.99999999999994</v>
      </c>
      <c r="D46" s="7">
        <f t="shared" ref="D46:E46" si="78">SUM(D40:D45)</f>
        <v>111.33333333333333</v>
      </c>
      <c r="E46" s="7">
        <f t="shared" si="78"/>
        <v>1181</v>
      </c>
      <c r="F46" s="7">
        <f t="shared" si="61"/>
        <v>0.30313293818797626</v>
      </c>
      <c r="G46" s="7">
        <f t="shared" si="62"/>
        <v>9.4270392322890195E-2</v>
      </c>
      <c r="I46" s="7" t="s">
        <v>25</v>
      </c>
      <c r="J46" s="7">
        <f>SUM(J40:J45)</f>
        <v>454.66666666666674</v>
      </c>
      <c r="K46" s="7">
        <f t="shared" ref="K46:L46" si="79">SUM(K40:K45)</f>
        <v>124.66666666666666</v>
      </c>
      <c r="L46" s="7">
        <f t="shared" si="79"/>
        <v>1571.3333333333335</v>
      </c>
      <c r="M46" s="7">
        <f t="shared" si="64"/>
        <v>0.28935086974968183</v>
      </c>
      <c r="N46" s="7">
        <f t="shared" si="65"/>
        <v>7.9338141705557905E-2</v>
      </c>
      <c r="P46" s="7" t="s">
        <v>25</v>
      </c>
      <c r="Q46" s="7">
        <f>SUM(Q40:Q45)</f>
        <v>542</v>
      </c>
      <c r="R46" s="7">
        <f t="shared" ref="R46:S46" si="80">SUM(R40:R45)</f>
        <v>157.00000000000003</v>
      </c>
      <c r="S46" s="7">
        <f t="shared" si="80"/>
        <v>1662.6666666666665</v>
      </c>
      <c r="T46" s="7">
        <f t="shared" si="67"/>
        <v>0.32598235765838013</v>
      </c>
      <c r="U46" s="7">
        <f t="shared" si="68"/>
        <v>9.4426623897353679E-2</v>
      </c>
      <c r="W46" s="7" t="s">
        <v>25</v>
      </c>
      <c r="X46" s="7">
        <f>SUM(X40:X45)</f>
        <v>547.33333333333337</v>
      </c>
      <c r="Y46" s="7">
        <f t="shared" ref="Y46:Z46" si="81">SUM(Y40:Y45)</f>
        <v>233</v>
      </c>
      <c r="Z46" s="7">
        <f t="shared" si="81"/>
        <v>1699.6666666666665</v>
      </c>
      <c r="AA46" s="7">
        <f t="shared" si="70"/>
        <v>0.32202392626005105</v>
      </c>
      <c r="AB46" s="7">
        <f t="shared" si="71"/>
        <v>0.13708570307903511</v>
      </c>
      <c r="AD46" s="7" t="s">
        <v>25</v>
      </c>
      <c r="AE46" s="7">
        <f>SUM(AE40:AE45)</f>
        <v>627.33333333333337</v>
      </c>
      <c r="AF46" s="7">
        <f t="shared" ref="AF46:AG46" si="82">SUM(AF40:AF45)</f>
        <v>183</v>
      </c>
      <c r="AG46" s="7">
        <f t="shared" si="82"/>
        <v>1530</v>
      </c>
      <c r="AH46" s="7">
        <f t="shared" si="73"/>
        <v>0.41002178649237475</v>
      </c>
      <c r="AI46" s="7">
        <f t="shared" si="74"/>
        <v>0.11960784313725491</v>
      </c>
      <c r="AK46" s="7" t="s">
        <v>25</v>
      </c>
      <c r="AL46" s="7">
        <f>SUM(AL40:AL45)</f>
        <v>477.33333333333326</v>
      </c>
      <c r="AM46" s="7">
        <f t="shared" ref="AM46:AN46" si="83">SUM(AM40:AM45)</f>
        <v>201.99999999999997</v>
      </c>
      <c r="AN46" s="7">
        <f t="shared" si="83"/>
        <v>1465.6666666666667</v>
      </c>
      <c r="AO46" s="7">
        <f t="shared" si="75"/>
        <v>0.32567659768023643</v>
      </c>
      <c r="AP46" s="7">
        <f t="shared" si="76"/>
        <v>0.13782124175574254</v>
      </c>
    </row>
    <row r="47" spans="2:69" x14ac:dyDescent="0.2">
      <c r="B47" s="1" t="s">
        <v>29</v>
      </c>
      <c r="D47" s="20">
        <f>D42+D43</f>
        <v>100</v>
      </c>
      <c r="E47" s="20">
        <f>E42+E43</f>
        <v>429</v>
      </c>
      <c r="G47" s="7">
        <f t="shared" si="62"/>
        <v>0.23310023310023309</v>
      </c>
      <c r="I47" s="1" t="s">
        <v>29</v>
      </c>
      <c r="K47" s="20">
        <f>K42+K43</f>
        <v>116.33333333333333</v>
      </c>
      <c r="L47" s="20">
        <f>L42+L43</f>
        <v>586.33333333333326</v>
      </c>
      <c r="N47" s="7">
        <f t="shared" si="65"/>
        <v>0.198408186469585</v>
      </c>
      <c r="P47" s="1" t="s">
        <v>29</v>
      </c>
      <c r="R47" s="20">
        <f>R42+R43</f>
        <v>120.33333333333334</v>
      </c>
      <c r="S47" s="20">
        <f>S42+S43</f>
        <v>607.66666666666663</v>
      </c>
      <c r="U47" s="7">
        <f t="shared" si="68"/>
        <v>0.19802523313219969</v>
      </c>
      <c r="W47" s="1" t="s">
        <v>29</v>
      </c>
      <c r="Y47" s="20">
        <f>Y42+Y43</f>
        <v>204</v>
      </c>
      <c r="Z47" s="20">
        <f>Z42+Z43</f>
        <v>612</v>
      </c>
      <c r="AB47" s="7">
        <f t="shared" si="71"/>
        <v>0.33333333333333331</v>
      </c>
      <c r="AD47" s="1" t="s">
        <v>29</v>
      </c>
      <c r="AF47" s="20">
        <f>AF42+AF43</f>
        <v>152</v>
      </c>
      <c r="AG47" s="20">
        <f>AG42+AG43</f>
        <v>566.33333333333326</v>
      </c>
      <c r="AI47" s="7">
        <f t="shared" si="74"/>
        <v>0.26839317245438499</v>
      </c>
      <c r="AK47" s="1" t="s">
        <v>29</v>
      </c>
      <c r="AM47" s="20">
        <f>AM42+AM43</f>
        <v>162</v>
      </c>
      <c r="AN47" s="20">
        <f>AN42+AN43</f>
        <v>544</v>
      </c>
      <c r="AP47" s="7">
        <f t="shared" si="76"/>
        <v>0.29779411764705882</v>
      </c>
    </row>
    <row r="48" spans="2:69" x14ac:dyDescent="0.2">
      <c r="B48" s="1" t="s">
        <v>30</v>
      </c>
      <c r="C48" s="1">
        <f>C40+C41+C42</f>
        <v>348.66666666666663</v>
      </c>
      <c r="E48" s="1">
        <f>E40+E41+E42</f>
        <v>657</v>
      </c>
      <c r="F48" s="1">
        <f>C48/E48</f>
        <v>0.53069507864028409</v>
      </c>
      <c r="I48" s="1" t="s">
        <v>30</v>
      </c>
      <c r="J48" s="1">
        <f>J40+J41+J42</f>
        <v>445.66666666666669</v>
      </c>
      <c r="L48" s="1">
        <f>L40+L41+L42</f>
        <v>929.66666666666663</v>
      </c>
      <c r="M48" s="1">
        <f>J48/L48</f>
        <v>0.47938329150233061</v>
      </c>
      <c r="P48" s="1" t="s">
        <v>30</v>
      </c>
      <c r="Q48" s="1">
        <f>Q40+Q41+Q42</f>
        <v>541</v>
      </c>
      <c r="S48" s="1">
        <f>S40+S41+S42</f>
        <v>946</v>
      </c>
      <c r="T48" s="1">
        <f>Q48/S48</f>
        <v>0.57188160676532773</v>
      </c>
      <c r="W48" s="1" t="s">
        <v>30</v>
      </c>
      <c r="X48" s="1">
        <f>X40+X41+X42</f>
        <v>533.33333333333337</v>
      </c>
      <c r="Z48" s="1">
        <f>Z40+Z41+Z42</f>
        <v>939.66666666666652</v>
      </c>
      <c r="AA48" s="1">
        <f>X48/Z48</f>
        <v>0.56757715501951056</v>
      </c>
      <c r="AD48" s="1" t="s">
        <v>30</v>
      </c>
      <c r="AE48" s="1">
        <f>AE40+AE41+AE42</f>
        <v>528</v>
      </c>
      <c r="AG48" s="1">
        <f>AG40+AG41+AG42</f>
        <v>857.66666666666674</v>
      </c>
      <c r="AH48" s="1">
        <f>AE48/AG48</f>
        <v>0.6156237854644383</v>
      </c>
      <c r="AK48" s="1" t="s">
        <v>30</v>
      </c>
      <c r="AL48" s="1">
        <f>AL40+AL41+AL42</f>
        <v>455.33333333333331</v>
      </c>
      <c r="AN48" s="1">
        <f>AN40+AN41+AN42</f>
        <v>814</v>
      </c>
      <c r="AO48" s="1">
        <f>AL48/AN48</f>
        <v>0.5593775593775594</v>
      </c>
    </row>
    <row r="49" spans="1:37" x14ac:dyDescent="0.2">
      <c r="A49" s="1" t="s">
        <v>42</v>
      </c>
      <c r="B49" s="7" t="s">
        <v>18</v>
      </c>
      <c r="C49" s="7" t="s">
        <v>19</v>
      </c>
      <c r="D49" s="7" t="s">
        <v>20</v>
      </c>
      <c r="E49" s="7" t="s">
        <v>21</v>
      </c>
      <c r="F49" s="7" t="s">
        <v>22</v>
      </c>
      <c r="G49" s="7" t="s">
        <v>23</v>
      </c>
      <c r="V49" s="1" t="s">
        <v>10</v>
      </c>
      <c r="W49" s="7" t="s">
        <v>18</v>
      </c>
      <c r="X49" s="7" t="s">
        <v>19</v>
      </c>
      <c r="Y49" s="7" t="s">
        <v>20</v>
      </c>
      <c r="Z49" s="7" t="s">
        <v>21</v>
      </c>
      <c r="AA49" s="7" t="s">
        <v>22</v>
      </c>
      <c r="AB49" s="7" t="s">
        <v>23</v>
      </c>
    </row>
    <row r="50" spans="1:37" x14ac:dyDescent="0.2">
      <c r="B50" s="7">
        <v>1</v>
      </c>
      <c r="C50" s="7">
        <f>AVERAGE(C40,J40,Q40)</f>
        <v>149.55555555555554</v>
      </c>
      <c r="D50" s="7">
        <f t="shared" ref="D50:E55" si="84">AVERAGE(D40,K40,R40)</f>
        <v>11.444444444444443</v>
      </c>
      <c r="E50" s="7">
        <f t="shared" si="84"/>
        <v>281.4444444444444</v>
      </c>
      <c r="F50" s="7">
        <f>C50/E50</f>
        <v>0.53138570864587453</v>
      </c>
      <c r="G50" s="7">
        <f>D50/E50</f>
        <v>4.0663245163837347E-2</v>
      </c>
      <c r="P50" s="6"/>
      <c r="Q50" s="6"/>
      <c r="R50" s="6"/>
      <c r="S50" s="6"/>
      <c r="T50" s="6"/>
      <c r="U50" s="6"/>
      <c r="W50" s="7">
        <v>1</v>
      </c>
      <c r="X50" s="7">
        <f>AVERAGE(X40,AE40,AL40)</f>
        <v>165.11111111111111</v>
      </c>
      <c r="Y50" s="7">
        <f t="shared" ref="Y50:Z55" si="85">AVERAGE(Y40,AF40,AM40)</f>
        <v>19.333333333333332</v>
      </c>
      <c r="Z50" s="7">
        <f t="shared" si="85"/>
        <v>287.88888888888891</v>
      </c>
      <c r="AA50" s="7">
        <f>X50/Z50</f>
        <v>0.57352373600926276</v>
      </c>
      <c r="AB50" s="7">
        <f>Y50/Z50</f>
        <v>6.7155538402161319E-2</v>
      </c>
    </row>
    <row r="51" spans="1:37" x14ac:dyDescent="0.2">
      <c r="B51" s="7">
        <v>2</v>
      </c>
      <c r="C51" s="7">
        <f>AVERAGE(C41,J41,Q41)</f>
        <v>179.66666666666666</v>
      </c>
      <c r="D51" s="7">
        <f t="shared" si="84"/>
        <v>5.4444444444444455</v>
      </c>
      <c r="E51" s="7">
        <f t="shared" si="84"/>
        <v>284.22222222222217</v>
      </c>
      <c r="F51" s="7">
        <f t="shared" ref="F51:F56" si="86">C51/E51</f>
        <v>0.63213448006254891</v>
      </c>
      <c r="G51" s="7">
        <f t="shared" ref="G51:G57" si="87">D51/E51</f>
        <v>1.9155590304925731E-2</v>
      </c>
      <c r="R51" s="6"/>
      <c r="S51" s="6"/>
      <c r="T51" s="6"/>
      <c r="U51" s="6"/>
      <c r="W51" s="7">
        <v>2</v>
      </c>
      <c r="X51" s="7">
        <f>AVERAGE(X41,AE41,AL41)</f>
        <v>199.88888888888889</v>
      </c>
      <c r="Y51" s="7">
        <f t="shared" si="85"/>
        <v>9.7777777777777786</v>
      </c>
      <c r="Z51" s="7">
        <f t="shared" si="85"/>
        <v>294.22222222222217</v>
      </c>
      <c r="AA51" s="7">
        <f t="shared" ref="AA51:AA56" si="88">X51/Z51</f>
        <v>0.67938066465256808</v>
      </c>
      <c r="AB51" s="7">
        <f t="shared" ref="AB51:AB57" si="89">Y51/Z51</f>
        <v>3.3232628398791549E-2</v>
      </c>
    </row>
    <row r="52" spans="1:37" x14ac:dyDescent="0.2">
      <c r="B52" s="7">
        <v>3</v>
      </c>
      <c r="C52" s="7">
        <f t="shared" ref="C52:C55" si="90">AVERAGE(C42,J42,Q42)</f>
        <v>115.88888888888887</v>
      </c>
      <c r="D52" s="7">
        <f t="shared" si="84"/>
        <v>62</v>
      </c>
      <c r="E52" s="7">
        <f t="shared" si="84"/>
        <v>278.5555555555556</v>
      </c>
      <c r="F52" s="7">
        <f t="shared" si="86"/>
        <v>0.41603510171519731</v>
      </c>
      <c r="G52" s="7">
        <f t="shared" si="87"/>
        <v>0.22257678500199438</v>
      </c>
      <c r="R52" s="6"/>
      <c r="S52" s="6"/>
      <c r="T52" s="6"/>
      <c r="U52" s="6"/>
      <c r="W52" s="7">
        <v>3</v>
      </c>
      <c r="X52" s="7">
        <f t="shared" ref="X52:X55" si="91">AVERAGE(X42,AE42,AL42)</f>
        <v>140.55555555555557</v>
      </c>
      <c r="Y52" s="7">
        <f t="shared" si="85"/>
        <v>79.666666666666671</v>
      </c>
      <c r="Z52" s="7">
        <f t="shared" si="85"/>
        <v>288.33333333333331</v>
      </c>
      <c r="AA52" s="7">
        <f t="shared" si="88"/>
        <v>0.48747591522158007</v>
      </c>
      <c r="AB52" s="7">
        <f t="shared" si="89"/>
        <v>0.27630057803468211</v>
      </c>
    </row>
    <row r="53" spans="1:37" x14ac:dyDescent="0.2">
      <c r="B53" s="7">
        <v>4</v>
      </c>
      <c r="C53" s="7">
        <f t="shared" si="90"/>
        <v>2.6666666666666665</v>
      </c>
      <c r="D53" s="7">
        <f t="shared" si="84"/>
        <v>50.222222222222229</v>
      </c>
      <c r="E53" s="7">
        <f t="shared" si="84"/>
        <v>262.4444444444444</v>
      </c>
      <c r="F53" s="7">
        <f t="shared" si="86"/>
        <v>1.0160880609652838E-2</v>
      </c>
      <c r="G53" s="7">
        <f t="shared" si="87"/>
        <v>0.19136325148179514</v>
      </c>
      <c r="R53" s="6"/>
      <c r="S53" s="6"/>
      <c r="T53" s="6"/>
      <c r="U53" s="6"/>
      <c r="W53" s="7">
        <v>4</v>
      </c>
      <c r="X53" s="7">
        <f t="shared" si="91"/>
        <v>22.888888888888889</v>
      </c>
      <c r="Y53" s="7">
        <f t="shared" si="85"/>
        <v>93</v>
      </c>
      <c r="Z53" s="7">
        <f t="shared" si="85"/>
        <v>285.77777777777777</v>
      </c>
      <c r="AA53" s="7">
        <f t="shared" si="88"/>
        <v>8.0093312597200622E-2</v>
      </c>
      <c r="AB53" s="7">
        <f t="shared" si="89"/>
        <v>0.32542768273716954</v>
      </c>
    </row>
    <row r="54" spans="1:37" x14ac:dyDescent="0.2">
      <c r="B54" s="7">
        <v>5</v>
      </c>
      <c r="C54" s="7">
        <f t="shared" si="90"/>
        <v>1.5555555555555554</v>
      </c>
      <c r="D54" s="7">
        <f t="shared" si="84"/>
        <v>0.55555555555555547</v>
      </c>
      <c r="E54" s="7">
        <f t="shared" si="84"/>
        <v>262.44444444444446</v>
      </c>
      <c r="F54" s="7">
        <f t="shared" si="86"/>
        <v>5.9271803556308206E-3</v>
      </c>
      <c r="G54" s="7">
        <f t="shared" si="87"/>
        <v>2.1168501270110072E-3</v>
      </c>
      <c r="P54" s="6"/>
      <c r="Q54" s="6"/>
      <c r="R54" s="6"/>
      <c r="S54" s="6"/>
      <c r="T54" s="6"/>
      <c r="U54" s="6"/>
      <c r="W54" s="7">
        <v>5</v>
      </c>
      <c r="X54" s="7">
        <f t="shared" si="91"/>
        <v>15.222222222222223</v>
      </c>
      <c r="Y54" s="7">
        <f t="shared" si="85"/>
        <v>2.1111111111111112</v>
      </c>
      <c r="Z54" s="7">
        <f t="shared" si="85"/>
        <v>293.4444444444444</v>
      </c>
      <c r="AA54" s="7">
        <f t="shared" si="88"/>
        <v>5.1874290041650901E-2</v>
      </c>
      <c r="AB54" s="7">
        <f t="shared" si="89"/>
        <v>7.194244604316548E-3</v>
      </c>
    </row>
    <row r="55" spans="1:37" x14ac:dyDescent="0.2">
      <c r="B55" s="7">
        <v>6</v>
      </c>
      <c r="C55" s="7">
        <f t="shared" si="90"/>
        <v>2.2222222222222223</v>
      </c>
      <c r="D55" s="7">
        <f t="shared" si="84"/>
        <v>1.3333333333333333</v>
      </c>
      <c r="E55" s="7">
        <f t="shared" si="84"/>
        <v>102.55555555555556</v>
      </c>
      <c r="F55" s="7">
        <f t="shared" si="86"/>
        <v>2.1668472372697724E-2</v>
      </c>
      <c r="G55" s="7">
        <f t="shared" si="87"/>
        <v>1.3001083423618633E-2</v>
      </c>
      <c r="P55" s="6"/>
      <c r="Q55" s="6"/>
      <c r="R55" s="6"/>
      <c r="S55" s="6"/>
      <c r="T55" s="6"/>
      <c r="U55" s="6"/>
      <c r="W55" s="7">
        <v>6</v>
      </c>
      <c r="X55" s="7">
        <f t="shared" si="91"/>
        <v>6.9999999999999991</v>
      </c>
      <c r="Y55" s="7">
        <f t="shared" si="85"/>
        <v>2.1111111111111112</v>
      </c>
      <c r="Z55" s="7">
        <f t="shared" si="85"/>
        <v>115.44444444444446</v>
      </c>
      <c r="AA55" s="7">
        <f t="shared" si="88"/>
        <v>6.0635226179018273E-2</v>
      </c>
      <c r="AB55" s="7">
        <f t="shared" si="89"/>
        <v>1.8286814244465831E-2</v>
      </c>
    </row>
    <row r="56" spans="1:37" x14ac:dyDescent="0.2">
      <c r="B56" s="7" t="s">
        <v>25</v>
      </c>
      <c r="C56" s="7">
        <f>SUM(C50:C55)</f>
        <v>451.55555555555549</v>
      </c>
      <c r="D56" s="7">
        <f t="shared" ref="D56:E56" si="92">SUM(D50:D55)</f>
        <v>131</v>
      </c>
      <c r="E56" s="7">
        <f t="shared" si="92"/>
        <v>1471.6666666666665</v>
      </c>
      <c r="F56" s="7">
        <f t="shared" si="86"/>
        <v>0.3068327670819177</v>
      </c>
      <c r="G56" s="7">
        <f t="shared" si="87"/>
        <v>8.9014722536806354E-2</v>
      </c>
      <c r="P56" s="6"/>
      <c r="Q56" s="6"/>
      <c r="R56" s="6"/>
      <c r="S56" s="6"/>
      <c r="T56" s="6"/>
      <c r="U56" s="6"/>
      <c r="W56" s="7" t="s">
        <v>25</v>
      </c>
      <c r="X56" s="7">
        <f>SUM(X50:X55)</f>
        <v>550.66666666666663</v>
      </c>
      <c r="Y56" s="7">
        <f t="shared" ref="Y56:Z56" si="93">SUM(Y50:Y55)</f>
        <v>206</v>
      </c>
      <c r="Z56" s="7">
        <f t="shared" si="93"/>
        <v>1565.1111111111109</v>
      </c>
      <c r="AA56" s="7">
        <f t="shared" si="88"/>
        <v>0.35183870509725973</v>
      </c>
      <c r="AB56" s="7">
        <f t="shared" si="89"/>
        <v>0.13162004827488288</v>
      </c>
    </row>
    <row r="57" spans="1:37" x14ac:dyDescent="0.2">
      <c r="B57" s="1" t="s">
        <v>29</v>
      </c>
      <c r="D57" s="20">
        <f>D52+D53</f>
        <v>112.22222222222223</v>
      </c>
      <c r="E57" s="20">
        <f>E52+E53</f>
        <v>541</v>
      </c>
      <c r="G57" s="7">
        <f t="shared" si="87"/>
        <v>0.20743479153830358</v>
      </c>
      <c r="P57" s="6"/>
      <c r="Q57" s="6"/>
      <c r="R57" s="6"/>
      <c r="S57" s="6"/>
      <c r="T57" s="6"/>
      <c r="U57" s="6"/>
      <c r="W57" s="1" t="s">
        <v>29</v>
      </c>
      <c r="Y57" s="20">
        <f>Y52+Y53</f>
        <v>172.66666666666669</v>
      </c>
      <c r="Z57" s="20">
        <f>Z52+Z53</f>
        <v>574.11111111111109</v>
      </c>
      <c r="AB57" s="7">
        <f t="shared" si="89"/>
        <v>0.30075479001354755</v>
      </c>
    </row>
    <row r="58" spans="1:37" x14ac:dyDescent="0.2">
      <c r="B58" s="1" t="s">
        <v>30</v>
      </c>
      <c r="C58" s="1">
        <f>C50+C51+C52</f>
        <v>445.11111111111103</v>
      </c>
      <c r="E58" s="1">
        <f>E50+E51+E52</f>
        <v>844.22222222222217</v>
      </c>
      <c r="F58" s="1">
        <f>C58/E58</f>
        <v>0.52724401158199519</v>
      </c>
      <c r="P58" s="6"/>
      <c r="Q58" s="6"/>
      <c r="W58" s="1" t="s">
        <v>30</v>
      </c>
      <c r="X58" s="1">
        <f>X50+X51+X52</f>
        <v>505.55555555555554</v>
      </c>
      <c r="Z58" s="1">
        <f>Z50+Z51+Z52</f>
        <v>870.44444444444434</v>
      </c>
      <c r="AA58" s="1">
        <f>X58/Z58</f>
        <v>0.58080163390349759</v>
      </c>
    </row>
    <row r="59" spans="1:37" x14ac:dyDescent="0.2">
      <c r="P59" s="6"/>
      <c r="Q59" s="6"/>
    </row>
    <row r="60" spans="1:37" x14ac:dyDescent="0.2">
      <c r="AC60" s="18"/>
      <c r="AK60" s="18"/>
    </row>
    <row r="61" spans="1:37" x14ac:dyDescent="0.2">
      <c r="AC61" s="18"/>
      <c r="AK61" s="18"/>
    </row>
    <row r="62" spans="1:37" x14ac:dyDescent="0.2">
      <c r="H62" s="18"/>
      <c r="AC62" s="18"/>
      <c r="AK62" s="18"/>
    </row>
    <row r="63" spans="1:37" x14ac:dyDescent="0.2">
      <c r="B63" s="1" t="s">
        <v>38</v>
      </c>
      <c r="C63" s="1" t="s">
        <v>39</v>
      </c>
      <c r="D63" s="1" t="s">
        <v>39</v>
      </c>
      <c r="E63" s="1" t="s">
        <v>11</v>
      </c>
      <c r="F63" s="1" t="s">
        <v>12</v>
      </c>
      <c r="G63" s="1" t="s">
        <v>13</v>
      </c>
      <c r="AC63" s="18"/>
      <c r="AK63" s="18"/>
    </row>
    <row r="64" spans="1:37" x14ac:dyDescent="0.2">
      <c r="A64" s="7" t="s">
        <v>18</v>
      </c>
      <c r="B64" s="1" t="s">
        <v>22</v>
      </c>
      <c r="C64" s="1" t="s">
        <v>22</v>
      </c>
      <c r="D64" s="1" t="s">
        <v>22</v>
      </c>
      <c r="E64" s="1" t="s">
        <v>22</v>
      </c>
      <c r="F64" s="1" t="s">
        <v>22</v>
      </c>
      <c r="G64" s="1" t="s">
        <v>22</v>
      </c>
      <c r="H64" s="1" t="s">
        <v>56</v>
      </c>
      <c r="I64" s="1" t="s">
        <v>31</v>
      </c>
      <c r="J64" s="1" t="s">
        <v>15</v>
      </c>
      <c r="AC64" s="18"/>
      <c r="AK64" s="18"/>
    </row>
    <row r="65" spans="1:37" x14ac:dyDescent="0.2">
      <c r="A65" s="7">
        <v>1</v>
      </c>
      <c r="B65" s="1">
        <v>0.61549925484351709</v>
      </c>
      <c r="C65" s="1">
        <v>0.46594594594594596</v>
      </c>
      <c r="D65" s="1">
        <v>0.53575240128068313</v>
      </c>
      <c r="E65" s="1">
        <v>0.6162915326902465</v>
      </c>
      <c r="F65" s="1">
        <v>0.57978075517661376</v>
      </c>
      <c r="G65" s="1">
        <v>0.51971326164874554</v>
      </c>
      <c r="H65" s="1">
        <f>STDEV(B65:D65)/SQRT(3)</f>
        <v>4.3204098353554335E-2</v>
      </c>
      <c r="I65" s="1">
        <f>STDEV(E65:G65)/SQRT(3)</f>
        <v>2.8154832909324926E-2</v>
      </c>
      <c r="J65" s="1">
        <f>_xlfn.T.TEST(B65:D65,E65:G65,2,2)</f>
        <v>0.55860082755084817</v>
      </c>
      <c r="AC65" s="18"/>
      <c r="AK65" s="18"/>
    </row>
    <row r="66" spans="1:37" x14ac:dyDescent="0.2">
      <c r="A66" s="7">
        <v>2</v>
      </c>
      <c r="B66" s="1">
        <v>0.65284178187403985</v>
      </c>
      <c r="C66" s="1">
        <v>0.60106382978723416</v>
      </c>
      <c r="D66" s="1">
        <v>0.64839710444674259</v>
      </c>
      <c r="E66" s="1">
        <v>0.68470343392299693</v>
      </c>
      <c r="F66" s="1">
        <v>0.65881032547699214</v>
      </c>
      <c r="G66" s="1">
        <v>0.6959798994974874</v>
      </c>
      <c r="H66" s="1">
        <f t="shared" ref="H66:H72" si="94">STDEV(B66:D66)/SQRT(3)</f>
        <v>1.6568293631928986E-2</v>
      </c>
      <c r="I66" s="1">
        <f t="shared" ref="I66:I72" si="95">STDEV(E66:G66)/SQRT(3)</f>
        <v>1.1003002049224539E-2</v>
      </c>
      <c r="J66" s="1">
        <f t="shared" ref="J66:J72" si="96">_xlfn.T.TEST(B66:D66,E66:G66,2,2)</f>
        <v>8.3005612514747223E-2</v>
      </c>
      <c r="AC66" s="18"/>
      <c r="AK66" s="18"/>
    </row>
    <row r="67" spans="1:37" x14ac:dyDescent="0.2">
      <c r="A67" s="7">
        <v>3</v>
      </c>
      <c r="B67" s="1">
        <v>0.32049306625577806</v>
      </c>
      <c r="C67" s="1">
        <v>0.36904761904761907</v>
      </c>
      <c r="D67" s="1">
        <v>0.52890792291220556</v>
      </c>
      <c r="E67" s="1">
        <v>0.39675675675675676</v>
      </c>
      <c r="F67" s="1">
        <v>0.6051103368176538</v>
      </c>
      <c r="G67" s="1">
        <v>0.46600741656365885</v>
      </c>
      <c r="H67" s="1">
        <f t="shared" si="94"/>
        <v>6.2959252176666897E-2</v>
      </c>
      <c r="I67" s="1">
        <f t="shared" si="95"/>
        <v>6.1262862881136824E-2</v>
      </c>
      <c r="J67" s="1">
        <f t="shared" si="96"/>
        <v>0.39751279681881369</v>
      </c>
    </row>
    <row r="68" spans="1:37" x14ac:dyDescent="0.2">
      <c r="A68" s="7">
        <v>4</v>
      </c>
      <c r="B68" s="1">
        <v>1.4106583072100314E-2</v>
      </c>
      <c r="C68" s="1">
        <v>1.6766467065868266E-2</v>
      </c>
      <c r="D68" s="1">
        <v>1.1248593925759281E-3</v>
      </c>
      <c r="E68" s="1">
        <v>2.6344676180021953E-2</v>
      </c>
      <c r="F68" s="1">
        <v>0.16945107398568021</v>
      </c>
      <c r="G68" s="1">
        <v>4.8602673147023094E-2</v>
      </c>
      <c r="H68" s="1">
        <f t="shared" si="94"/>
        <v>4.8319539592466274E-3</v>
      </c>
      <c r="I68" s="1">
        <f t="shared" si="95"/>
        <v>4.4459216959138258E-2</v>
      </c>
      <c r="J68" s="1">
        <f t="shared" si="96"/>
        <v>0.18855567552774355</v>
      </c>
    </row>
    <row r="69" spans="1:37" x14ac:dyDescent="0.2">
      <c r="A69" s="7">
        <v>5</v>
      </c>
      <c r="B69" s="1">
        <v>9.104704097116844E-3</v>
      </c>
      <c r="C69" s="1">
        <v>1.019108280254777E-2</v>
      </c>
      <c r="D69" s="1">
        <v>0</v>
      </c>
      <c r="E69" s="1">
        <v>6.3224446786090622E-3</v>
      </c>
      <c r="F69" s="1">
        <v>0.1345496009122007</v>
      </c>
      <c r="G69" s="1">
        <v>1.5950920245398771E-2</v>
      </c>
      <c r="H69" s="1">
        <f t="shared" si="94"/>
        <v>3.2312194471029645E-3</v>
      </c>
      <c r="I69" s="1">
        <f t="shared" si="95"/>
        <v>4.1231432314976141E-2</v>
      </c>
      <c r="J69" s="1">
        <f t="shared" si="96"/>
        <v>0.3298316661269311</v>
      </c>
    </row>
    <row r="70" spans="1:37" x14ac:dyDescent="0.2">
      <c r="A70" s="7">
        <v>6</v>
      </c>
      <c r="B70" s="1">
        <v>4.7272727272727265E-2</v>
      </c>
      <c r="C70" s="1">
        <v>1.6393442622950821E-2</v>
      </c>
      <c r="D70" s="1">
        <v>5.8309037900874635E-3</v>
      </c>
      <c r="E70" s="1">
        <v>2.8571428571428571E-2</v>
      </c>
      <c r="F70" s="1">
        <v>0.1258278145695364</v>
      </c>
      <c r="G70" s="1">
        <v>4.1009463722397471E-2</v>
      </c>
      <c r="H70" s="1">
        <f t="shared" si="94"/>
        <v>1.2433204156263583E-2</v>
      </c>
      <c r="I70" s="1">
        <f t="shared" si="95"/>
        <v>3.0557470423466043E-2</v>
      </c>
      <c r="J70" s="1">
        <f t="shared" si="96"/>
        <v>0.27222323519592295</v>
      </c>
      <c r="AC70" s="18"/>
      <c r="AK70" s="18"/>
    </row>
    <row r="71" spans="1:37" x14ac:dyDescent="0.2">
      <c r="A71" s="7" t="s">
        <v>25</v>
      </c>
      <c r="B71" s="1">
        <v>0.30313293818797626</v>
      </c>
      <c r="C71" s="1">
        <v>0.28935086974968183</v>
      </c>
      <c r="D71" s="1">
        <v>0.32598235765838013</v>
      </c>
      <c r="E71" s="1">
        <v>0.32202392626005105</v>
      </c>
      <c r="F71" s="1">
        <v>0.41002178649237475</v>
      </c>
      <c r="G71" s="1">
        <v>0.32567659768023643</v>
      </c>
      <c r="H71" s="1">
        <f t="shared" si="94"/>
        <v>1.0682039149321353E-2</v>
      </c>
      <c r="I71" s="1">
        <f t="shared" si="95"/>
        <v>2.8743188845095212E-2</v>
      </c>
      <c r="J71" s="1">
        <f t="shared" si="96"/>
        <v>0.20463921201060031</v>
      </c>
      <c r="O71" s="19"/>
      <c r="AC71" s="18"/>
      <c r="AK71" s="18"/>
    </row>
    <row r="72" spans="1:37" x14ac:dyDescent="0.2">
      <c r="A72" s="1" t="s">
        <v>30</v>
      </c>
      <c r="B72" s="1">
        <v>0.53069507864028409</v>
      </c>
      <c r="C72" s="1">
        <v>0.47938329150233061</v>
      </c>
      <c r="D72" s="1">
        <v>0.57188160676532773</v>
      </c>
      <c r="E72" s="1">
        <v>0.56757715501951056</v>
      </c>
      <c r="F72" s="1">
        <v>0.6156237854644383</v>
      </c>
      <c r="G72" s="1">
        <v>0.5593775593775594</v>
      </c>
      <c r="H72" s="1">
        <f t="shared" si="94"/>
        <v>2.6755236169536848E-2</v>
      </c>
      <c r="I72" s="1">
        <f t="shared" si="95"/>
        <v>1.7542567300425523E-2</v>
      </c>
      <c r="J72" s="1">
        <f t="shared" si="96"/>
        <v>0.16955328572507006</v>
      </c>
      <c r="AC72" s="18"/>
      <c r="AK72" s="18"/>
    </row>
    <row r="73" spans="1:37" x14ac:dyDescent="0.2">
      <c r="A73" s="7" t="s">
        <v>18</v>
      </c>
      <c r="B73" s="1" t="s">
        <v>23</v>
      </c>
      <c r="C73" s="1" t="s">
        <v>23</v>
      </c>
      <c r="D73" s="1" t="s">
        <v>23</v>
      </c>
      <c r="E73" s="1" t="s">
        <v>23</v>
      </c>
      <c r="F73" s="1" t="s">
        <v>23</v>
      </c>
      <c r="G73" s="1" t="s">
        <v>23</v>
      </c>
      <c r="H73" s="1" t="s">
        <v>56</v>
      </c>
      <c r="I73" s="1" t="s">
        <v>31</v>
      </c>
      <c r="J73" s="1" t="s">
        <v>15</v>
      </c>
      <c r="AC73" s="18"/>
      <c r="AK73" s="18"/>
    </row>
    <row r="74" spans="1:37" x14ac:dyDescent="0.2">
      <c r="A74" s="7">
        <v>1</v>
      </c>
      <c r="B74" s="1">
        <v>1.9374068554396422E-2</v>
      </c>
      <c r="C74" s="1">
        <v>2.1621621621621623E-2</v>
      </c>
      <c r="D74" s="1">
        <v>7.4706510138740662E-2</v>
      </c>
      <c r="E74" s="1">
        <v>5.8949624866023578E-2</v>
      </c>
      <c r="F74" s="1">
        <v>6.090133982947625E-2</v>
      </c>
      <c r="G74" s="1">
        <v>8.2437275985663083E-2</v>
      </c>
      <c r="H74" s="1">
        <f>STDEV(B74:D74)/SQRT(3)</f>
        <v>1.8081199529022492E-2</v>
      </c>
      <c r="I74" s="1">
        <f>STDEV(E74:G74)/SQRT(3)</f>
        <v>7.5250525747141729E-3</v>
      </c>
      <c r="J74" s="1">
        <f>_xlfn.T.TEST(B74:D74,E74:G74,2,2)</f>
        <v>0.21456377159291837</v>
      </c>
      <c r="AC74" s="18"/>
      <c r="AK74" s="18"/>
    </row>
    <row r="75" spans="1:37" x14ac:dyDescent="0.2">
      <c r="A75" s="7">
        <v>2</v>
      </c>
      <c r="B75" s="1">
        <v>2.1505376344086023E-2</v>
      </c>
      <c r="C75" s="1">
        <v>5.3191489361702135E-3</v>
      </c>
      <c r="D75" s="1">
        <v>3.1023784901758018E-2</v>
      </c>
      <c r="E75" s="1">
        <v>3.3298647242455778E-2</v>
      </c>
      <c r="F75" s="1">
        <v>3.479236812570146E-2</v>
      </c>
      <c r="G75" s="1">
        <v>3.1407035175879401E-2</v>
      </c>
      <c r="H75" s="1">
        <f t="shared" ref="H75:H81" si="97">STDEV(B75:D75)/SQRT(3)</f>
        <v>7.5030451939896402E-3</v>
      </c>
      <c r="I75" s="1">
        <f t="shared" ref="I75:I81" si="98">STDEV(E75:G75)/SQRT(3)</f>
        <v>9.7950887548053445E-4</v>
      </c>
      <c r="J75" s="1">
        <f t="shared" ref="J75:J81" si="99">_xlfn.T.TEST(B75:D75,E75:G75,2,2)</f>
        <v>0.14044640342683942</v>
      </c>
      <c r="AC75" s="18"/>
      <c r="AK75" s="18"/>
    </row>
    <row r="76" spans="1:37" x14ac:dyDescent="0.2">
      <c r="A76" s="7">
        <v>3</v>
      </c>
      <c r="B76" s="1">
        <v>0.37750385208012327</v>
      </c>
      <c r="C76" s="1">
        <v>0.20346320346320346</v>
      </c>
      <c r="D76" s="1">
        <v>0.13383297644539616</v>
      </c>
      <c r="E76" s="1">
        <v>0.36756756756756759</v>
      </c>
      <c r="F76" s="1">
        <v>0.2032520325203252</v>
      </c>
      <c r="G76" s="1">
        <v>0.24969097651421504</v>
      </c>
      <c r="H76" s="1">
        <f t="shared" si="97"/>
        <v>7.2462255124131139E-2</v>
      </c>
      <c r="I76" s="1">
        <f t="shared" si="98"/>
        <v>4.8905271980913614E-2</v>
      </c>
      <c r="J76" s="1">
        <f t="shared" si="99"/>
        <v>0.70751214677069874</v>
      </c>
      <c r="AC76" s="18"/>
      <c r="AK76" s="18"/>
    </row>
    <row r="77" spans="1:37" x14ac:dyDescent="0.2">
      <c r="A77" s="7">
        <v>4</v>
      </c>
      <c r="B77" s="1">
        <v>8.620689655172413E-2</v>
      </c>
      <c r="C77" s="1">
        <v>0.19281437125748505</v>
      </c>
      <c r="D77" s="1">
        <v>0.26546681664791905</v>
      </c>
      <c r="E77" s="1">
        <v>0.29857299670691545</v>
      </c>
      <c r="F77" s="1">
        <v>0.3353221957040573</v>
      </c>
      <c r="G77" s="1">
        <v>0.34507897934386395</v>
      </c>
      <c r="H77" s="1">
        <f t="shared" si="97"/>
        <v>5.2056406606062956E-2</v>
      </c>
      <c r="I77" s="1">
        <f t="shared" si="98"/>
        <v>1.4158830921124192E-2</v>
      </c>
      <c r="J77" s="1">
        <f t="shared" si="99"/>
        <v>5.4964227577746105E-2</v>
      </c>
      <c r="K77" s="1" t="s">
        <v>17</v>
      </c>
      <c r="AC77" s="18"/>
    </row>
    <row r="78" spans="1:37" x14ac:dyDescent="0.2">
      <c r="A78" s="7">
        <v>5</v>
      </c>
      <c r="B78" s="1">
        <v>6.0698027314112293E-3</v>
      </c>
      <c r="C78" s="1">
        <v>0</v>
      </c>
      <c r="D78" s="1">
        <v>1.0893246187363833E-3</v>
      </c>
      <c r="E78" s="1">
        <v>0</v>
      </c>
      <c r="F78" s="1">
        <v>9.1220068415051314E-3</v>
      </c>
      <c r="G78" s="1">
        <v>1.3496932515337422E-2</v>
      </c>
      <c r="H78" s="1">
        <f t="shared" si="97"/>
        <v>1.8683667192090768E-3</v>
      </c>
      <c r="I78" s="1">
        <f t="shared" si="98"/>
        <v>3.975747105133519E-3</v>
      </c>
      <c r="J78" s="1">
        <f t="shared" si="99"/>
        <v>0.30584534212483722</v>
      </c>
      <c r="AC78" s="18"/>
    </row>
    <row r="79" spans="1:37" x14ac:dyDescent="0.2">
      <c r="A79" s="7">
        <v>6</v>
      </c>
      <c r="B79" s="1">
        <v>1.0909090909090908E-2</v>
      </c>
      <c r="C79" s="1">
        <v>0</v>
      </c>
      <c r="D79" s="1">
        <v>2.6239067055393587E-2</v>
      </c>
      <c r="E79" s="1">
        <v>0</v>
      </c>
      <c r="F79" s="1">
        <v>1.324503311258278E-2</v>
      </c>
      <c r="G79" s="1">
        <v>4.7318611987381701E-2</v>
      </c>
      <c r="H79" s="1">
        <f t="shared" si="97"/>
        <v>7.6103185546060508E-3</v>
      </c>
      <c r="I79" s="1">
        <f t="shared" si="98"/>
        <v>1.4093912633755794E-2</v>
      </c>
      <c r="J79" s="1">
        <f t="shared" si="99"/>
        <v>0.65154946592708574</v>
      </c>
      <c r="AC79" s="18"/>
    </row>
    <row r="80" spans="1:37" x14ac:dyDescent="0.2">
      <c r="A80" s="7" t="s">
        <v>25</v>
      </c>
      <c r="B80" s="1">
        <v>9.4270392322890195E-2</v>
      </c>
      <c r="C80" s="1">
        <v>7.9338141705557905E-2</v>
      </c>
      <c r="D80" s="1">
        <v>9.4426623897353679E-2</v>
      </c>
      <c r="E80" s="1">
        <v>0.13708570307903511</v>
      </c>
      <c r="F80" s="1">
        <v>0.11960784313725491</v>
      </c>
      <c r="G80" s="1">
        <v>0.13782124175574254</v>
      </c>
      <c r="H80" s="1">
        <f t="shared" si="97"/>
        <v>5.0036587261268577E-3</v>
      </c>
      <c r="I80" s="1">
        <f t="shared" si="98"/>
        <v>5.952331450436249E-3</v>
      </c>
      <c r="J80" s="1">
        <f t="shared" si="99"/>
        <v>5.6104379433252784E-3</v>
      </c>
      <c r="K80" s="1" t="s">
        <v>32</v>
      </c>
      <c r="AC80" s="18"/>
      <c r="AK80" s="18"/>
    </row>
    <row r="81" spans="1:49" x14ac:dyDescent="0.2">
      <c r="A81" s="1" t="s">
        <v>29</v>
      </c>
      <c r="B81" s="1">
        <v>0.23310023310023309</v>
      </c>
      <c r="C81" s="1">
        <v>0.198408186469585</v>
      </c>
      <c r="D81" s="1">
        <v>0.19802523313219969</v>
      </c>
      <c r="E81" s="1">
        <v>0.33333333333333331</v>
      </c>
      <c r="F81" s="1">
        <v>0.26839317245438499</v>
      </c>
      <c r="G81" s="1">
        <v>0.29779411764705882</v>
      </c>
      <c r="H81" s="1">
        <f t="shared" si="97"/>
        <v>1.1628366598393057E-2</v>
      </c>
      <c r="I81" s="1">
        <f t="shared" si="98"/>
        <v>1.8774503876862487E-2</v>
      </c>
      <c r="J81" s="1">
        <f t="shared" si="99"/>
        <v>1.5158529054571494E-2</v>
      </c>
      <c r="K81" s="1" t="s">
        <v>32</v>
      </c>
      <c r="AC81" s="18"/>
      <c r="AK81" s="18"/>
    </row>
    <row r="82" spans="1:49" x14ac:dyDescent="0.2">
      <c r="AC82" s="18"/>
      <c r="AK82" s="18"/>
    </row>
    <row r="83" spans="1:49" x14ac:dyDescent="0.2">
      <c r="AC83" s="18"/>
      <c r="AK83" s="18"/>
    </row>
    <row r="84" spans="1:49" x14ac:dyDescent="0.2">
      <c r="L84" s="6"/>
      <c r="M84" s="6"/>
      <c r="AK84" s="18"/>
    </row>
    <row r="85" spans="1:49" x14ac:dyDescent="0.2">
      <c r="L85" s="6"/>
      <c r="M85" s="6"/>
      <c r="AK85" s="18"/>
    </row>
    <row r="86" spans="1:49" x14ac:dyDescent="0.2">
      <c r="L86" s="6"/>
      <c r="M86" s="6"/>
      <c r="AK86" s="18"/>
    </row>
    <row r="87" spans="1:49" x14ac:dyDescent="0.2">
      <c r="L87" s="6"/>
      <c r="M87" s="6"/>
    </row>
    <row r="88" spans="1:49" x14ac:dyDescent="0.2">
      <c r="L88" s="6"/>
      <c r="M88" s="6"/>
    </row>
    <row r="89" spans="1:49" x14ac:dyDescent="0.2">
      <c r="L89" s="6"/>
      <c r="M89" s="6"/>
      <c r="AR89" s="6"/>
      <c r="AS89" s="6"/>
      <c r="AT89" s="6"/>
      <c r="AU89" s="6"/>
      <c r="AV89" s="6"/>
      <c r="AW89" s="6"/>
    </row>
    <row r="90" spans="1:49" x14ac:dyDescent="0.2">
      <c r="L90" s="6"/>
      <c r="M90" s="6"/>
      <c r="AR90" s="6"/>
      <c r="AS90" s="6"/>
      <c r="AT90" s="6"/>
      <c r="AU90" s="6"/>
      <c r="AV90" s="6"/>
      <c r="AW90" s="6"/>
    </row>
    <row r="91" spans="1:49" x14ac:dyDescent="0.2">
      <c r="L91" s="6"/>
      <c r="M91" s="6"/>
      <c r="AR91" s="6"/>
      <c r="AS91" s="6"/>
      <c r="AT91" s="6"/>
      <c r="AU91" s="6"/>
      <c r="AV91" s="6"/>
      <c r="AW91" s="6"/>
    </row>
    <row r="92" spans="1:49" x14ac:dyDescent="0.2">
      <c r="L92" s="6"/>
      <c r="M92" s="6"/>
      <c r="AR92" s="6"/>
      <c r="AS92" s="6"/>
      <c r="AT92" s="6"/>
      <c r="AU92" s="6"/>
      <c r="AV92" s="6"/>
      <c r="AW92" s="6"/>
    </row>
    <row r="93" spans="1:49" x14ac:dyDescent="0.2">
      <c r="AR93" s="6"/>
      <c r="AS93" s="6"/>
      <c r="AT93" s="6"/>
      <c r="AU93" s="6"/>
      <c r="AV93" s="6"/>
      <c r="AW93" s="6"/>
    </row>
    <row r="94" spans="1:49" x14ac:dyDescent="0.2">
      <c r="B94" s="6"/>
      <c r="C94" s="6"/>
      <c r="D94" s="6"/>
      <c r="E94" s="6"/>
      <c r="F94" s="6"/>
      <c r="G94" s="6"/>
      <c r="AR94" s="6"/>
      <c r="AS94" s="6"/>
      <c r="AT94" s="6"/>
      <c r="AU94" s="6"/>
      <c r="AV94" s="6"/>
      <c r="AW94" s="6"/>
    </row>
    <row r="95" spans="1:49" x14ac:dyDescent="0.2">
      <c r="B95" s="6"/>
      <c r="C95" s="6"/>
      <c r="D95" s="6"/>
      <c r="E95" s="6"/>
      <c r="F95" s="6"/>
      <c r="G95" s="6"/>
    </row>
    <row r="96" spans="1:49" x14ac:dyDescent="0.2">
      <c r="B96" s="6"/>
      <c r="C96" s="6"/>
      <c r="D96" s="6"/>
      <c r="E96" s="6"/>
      <c r="F96" s="6"/>
      <c r="G96" s="6"/>
    </row>
    <row r="97" spans="8:8" x14ac:dyDescent="0.2">
      <c r="H97" s="18"/>
    </row>
    <row r="98" spans="8:8" x14ac:dyDescent="0.2">
      <c r="H98" s="18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98"/>
  <sheetViews>
    <sheetView topLeftCell="A45" zoomScale="83" zoomScaleNormal="83" workbookViewId="0">
      <selection activeCell="K76" sqref="K76"/>
    </sheetView>
  </sheetViews>
  <sheetFormatPr baseColWidth="10" defaultColWidth="8.83203125" defaultRowHeight="15" x14ac:dyDescent="0.2"/>
  <cols>
    <col min="1" max="7" width="8.83203125" style="1"/>
    <col min="8" max="8" width="13.5" style="1" customWidth="1"/>
    <col min="9" max="13" width="8.83203125" style="1"/>
    <col min="14" max="14" width="11.33203125" style="1" customWidth="1"/>
    <col min="15" max="16384" width="8.83203125" style="1"/>
  </cols>
  <sheetData>
    <row r="1" spans="2:64" x14ac:dyDescent="0.2">
      <c r="S1" s="1" t="s">
        <v>64</v>
      </c>
    </row>
    <row r="2" spans="2:64" x14ac:dyDescent="0.2">
      <c r="B2" s="1" t="s">
        <v>71</v>
      </c>
      <c r="Z2" s="5"/>
    </row>
    <row r="3" spans="2:64" x14ac:dyDescent="0.2">
      <c r="S3" s="1" t="s">
        <v>4</v>
      </c>
      <c r="X3" s="1" t="s">
        <v>6</v>
      </c>
      <c r="AG3" s="6"/>
    </row>
    <row r="4" spans="2:64" x14ac:dyDescent="0.2">
      <c r="B4" s="1" t="s">
        <v>4</v>
      </c>
      <c r="G4" s="1" t="s">
        <v>6</v>
      </c>
      <c r="L4" s="1" t="s">
        <v>7</v>
      </c>
      <c r="AG4" s="6"/>
      <c r="AL4" s="6"/>
      <c r="AM4" s="6"/>
      <c r="AN4" s="6"/>
      <c r="AO4" s="6"/>
      <c r="AP4" s="6"/>
    </row>
    <row r="5" spans="2:64" x14ac:dyDescent="0.2">
      <c r="F5" s="11"/>
      <c r="S5" s="7" t="s">
        <v>18</v>
      </c>
      <c r="T5" s="7" t="s">
        <v>33</v>
      </c>
      <c r="U5" s="7" t="s">
        <v>21</v>
      </c>
      <c r="V5" s="7" t="s">
        <v>34</v>
      </c>
      <c r="X5" s="7" t="s">
        <v>18</v>
      </c>
      <c r="Y5" s="7" t="s">
        <v>33</v>
      </c>
      <c r="Z5" s="7" t="s">
        <v>21</v>
      </c>
      <c r="AA5" s="7" t="s">
        <v>34</v>
      </c>
      <c r="AE5" s="6"/>
      <c r="AG5" s="6"/>
      <c r="AL5" s="6"/>
      <c r="AM5" s="6"/>
      <c r="AN5" s="6"/>
      <c r="AO5" s="6"/>
      <c r="AP5" s="6"/>
      <c r="AY5" s="6"/>
      <c r="AZ5" s="6"/>
      <c r="BA5" s="6"/>
      <c r="BB5" s="6"/>
    </row>
    <row r="6" spans="2:64" x14ac:dyDescent="0.2">
      <c r="B6" s="7" t="s">
        <v>18</v>
      </c>
      <c r="C6" s="7" t="s">
        <v>33</v>
      </c>
      <c r="D6" s="7" t="s">
        <v>21</v>
      </c>
      <c r="E6" s="7" t="s">
        <v>34</v>
      </c>
      <c r="F6" s="11"/>
      <c r="G6" s="7" t="s">
        <v>18</v>
      </c>
      <c r="H6" s="7" t="s">
        <v>33</v>
      </c>
      <c r="I6" s="7" t="s">
        <v>21</v>
      </c>
      <c r="J6" s="7" t="s">
        <v>34</v>
      </c>
      <c r="L6" s="7" t="s">
        <v>18</v>
      </c>
      <c r="M6" s="7" t="s">
        <v>33</v>
      </c>
      <c r="N6" s="7" t="s">
        <v>21</v>
      </c>
      <c r="O6" s="7" t="s">
        <v>34</v>
      </c>
      <c r="S6" s="7">
        <v>1</v>
      </c>
      <c r="T6" s="6">
        <v>2</v>
      </c>
      <c r="U6" s="1">
        <v>247</v>
      </c>
      <c r="V6" s="7">
        <f t="shared" ref="V6:V12" si="0">T6/U6</f>
        <v>8.0971659919028341E-3</v>
      </c>
      <c r="X6" s="7">
        <v>1</v>
      </c>
      <c r="Y6" s="1">
        <v>3</v>
      </c>
      <c r="Z6" s="1">
        <v>206</v>
      </c>
      <c r="AA6" s="7">
        <f t="shared" ref="AA6:AA12" si="1">Y6/Z6</f>
        <v>1.4563106796116505E-2</v>
      </c>
      <c r="AE6" s="6"/>
      <c r="AG6" s="6"/>
      <c r="AL6" s="6"/>
      <c r="AM6" s="6"/>
      <c r="AN6" s="6"/>
      <c r="AO6" s="6"/>
      <c r="AP6" s="6"/>
      <c r="AY6" s="8"/>
      <c r="AZ6" s="8"/>
      <c r="BA6" s="8"/>
      <c r="BB6" s="6"/>
    </row>
    <row r="7" spans="2:64" x14ac:dyDescent="0.2">
      <c r="B7" s="7">
        <v>1</v>
      </c>
      <c r="C7" s="1">
        <v>12</v>
      </c>
      <c r="D7" s="6">
        <v>255</v>
      </c>
      <c r="E7" s="7">
        <f t="shared" ref="E7:E13" si="2">C7/D7</f>
        <v>4.7058823529411764E-2</v>
      </c>
      <c r="F7" s="11"/>
      <c r="G7" s="7">
        <v>1</v>
      </c>
      <c r="H7" s="7">
        <v>7</v>
      </c>
      <c r="I7" s="7">
        <v>340</v>
      </c>
      <c r="J7" s="7">
        <f t="shared" ref="J7:J13" si="3">H7/I7</f>
        <v>2.0588235294117647E-2</v>
      </c>
      <c r="L7" s="7">
        <v>1</v>
      </c>
      <c r="M7" s="1">
        <v>6</v>
      </c>
      <c r="N7" s="1">
        <v>179</v>
      </c>
      <c r="O7" s="7">
        <f t="shared" ref="O7:O13" si="4">M7/N7</f>
        <v>3.3519553072625698E-2</v>
      </c>
      <c r="S7" s="7">
        <v>2</v>
      </c>
      <c r="T7" s="6">
        <v>2</v>
      </c>
      <c r="U7" s="1">
        <v>267</v>
      </c>
      <c r="V7" s="7">
        <f t="shared" si="0"/>
        <v>7.4906367041198503E-3</v>
      </c>
      <c r="X7" s="7">
        <v>2</v>
      </c>
      <c r="Y7" s="1">
        <v>2</v>
      </c>
      <c r="Z7" s="1">
        <v>214</v>
      </c>
      <c r="AA7" s="7">
        <f t="shared" si="1"/>
        <v>9.3457943925233638E-3</v>
      </c>
      <c r="AE7" s="6"/>
      <c r="AG7" s="6"/>
      <c r="AL7" s="6"/>
      <c r="AM7" s="8"/>
      <c r="AN7" s="6"/>
      <c r="AO7" s="6"/>
      <c r="AP7" s="6"/>
      <c r="AY7" s="8"/>
      <c r="AZ7" s="8"/>
      <c r="BA7" s="8"/>
      <c r="BB7" s="6"/>
    </row>
    <row r="8" spans="2:64" x14ac:dyDescent="0.2">
      <c r="B8" s="7">
        <v>2</v>
      </c>
      <c r="C8" s="1">
        <v>15</v>
      </c>
      <c r="D8" s="6">
        <v>249</v>
      </c>
      <c r="E8" s="7">
        <f t="shared" si="2"/>
        <v>6.0240963855421686E-2</v>
      </c>
      <c r="F8" s="11"/>
      <c r="G8" s="7">
        <v>2</v>
      </c>
      <c r="H8" s="7">
        <v>15</v>
      </c>
      <c r="I8" s="7">
        <v>354</v>
      </c>
      <c r="J8" s="7">
        <f t="shared" si="3"/>
        <v>4.2372881355932202E-2</v>
      </c>
      <c r="L8" s="7">
        <v>2</v>
      </c>
      <c r="M8" s="1">
        <v>11</v>
      </c>
      <c r="N8" s="1">
        <v>180</v>
      </c>
      <c r="O8" s="7">
        <f t="shared" si="4"/>
        <v>6.1111111111111109E-2</v>
      </c>
      <c r="S8" s="9">
        <v>3</v>
      </c>
      <c r="T8" s="6">
        <v>11</v>
      </c>
      <c r="U8" s="6">
        <v>246</v>
      </c>
      <c r="V8" s="9">
        <f t="shared" si="0"/>
        <v>4.4715447154471545E-2</v>
      </c>
      <c r="X8" s="9">
        <v>3</v>
      </c>
      <c r="Y8" s="1">
        <v>8</v>
      </c>
      <c r="Z8" s="1">
        <v>232</v>
      </c>
      <c r="AA8" s="9">
        <f t="shared" si="1"/>
        <v>3.4482758620689655E-2</v>
      </c>
      <c r="AE8" s="11"/>
      <c r="AF8" s="3"/>
      <c r="AG8" s="11"/>
      <c r="AL8" s="6"/>
      <c r="AM8" s="8"/>
      <c r="AN8" s="6"/>
      <c r="AO8" s="6"/>
      <c r="AP8" s="6"/>
      <c r="AY8" s="8"/>
      <c r="AZ8" s="8"/>
      <c r="BA8" s="8"/>
      <c r="BB8" s="6"/>
    </row>
    <row r="9" spans="2:64" x14ac:dyDescent="0.2">
      <c r="B9" s="7">
        <v>3</v>
      </c>
      <c r="C9" s="1">
        <v>85</v>
      </c>
      <c r="D9" s="6">
        <v>219</v>
      </c>
      <c r="E9" s="7">
        <f t="shared" si="2"/>
        <v>0.38812785388127852</v>
      </c>
      <c r="F9" s="11"/>
      <c r="G9" s="9">
        <v>3</v>
      </c>
      <c r="H9" s="7">
        <v>120</v>
      </c>
      <c r="I9" s="7">
        <v>312</v>
      </c>
      <c r="J9" s="9">
        <f t="shared" si="3"/>
        <v>0.38461538461538464</v>
      </c>
      <c r="L9" s="9">
        <v>3</v>
      </c>
      <c r="M9" s="1">
        <v>57</v>
      </c>
      <c r="N9" s="1">
        <v>186</v>
      </c>
      <c r="O9" s="9">
        <f t="shared" si="4"/>
        <v>0.30645161290322581</v>
      </c>
      <c r="S9" s="9">
        <v>4</v>
      </c>
      <c r="T9" s="6">
        <v>137</v>
      </c>
      <c r="U9" s="6">
        <v>253</v>
      </c>
      <c r="V9" s="9">
        <f t="shared" si="0"/>
        <v>0.54150197628458496</v>
      </c>
      <c r="X9" s="9">
        <v>4</v>
      </c>
      <c r="Y9" s="1">
        <v>85</v>
      </c>
      <c r="Z9" s="6">
        <v>235</v>
      </c>
      <c r="AA9" s="9">
        <f t="shared" si="1"/>
        <v>0.36170212765957449</v>
      </c>
      <c r="AE9" s="11"/>
      <c r="AF9" s="3"/>
      <c r="AG9" s="11"/>
      <c r="AL9" s="8"/>
      <c r="AM9" s="8"/>
      <c r="AN9" s="8"/>
      <c r="AO9" s="6"/>
      <c r="AP9" s="6"/>
      <c r="AY9" s="8"/>
      <c r="AZ9" s="10"/>
      <c r="BA9" s="10"/>
      <c r="BB9" s="6"/>
    </row>
    <row r="10" spans="2:64" x14ac:dyDescent="0.2">
      <c r="B10" s="7">
        <v>4</v>
      </c>
      <c r="C10" s="1">
        <v>206</v>
      </c>
      <c r="D10" s="11">
        <v>259</v>
      </c>
      <c r="E10" s="7">
        <f t="shared" si="2"/>
        <v>0.79536679536679533</v>
      </c>
      <c r="F10" s="11"/>
      <c r="G10" s="9">
        <v>4</v>
      </c>
      <c r="H10" s="7">
        <v>244</v>
      </c>
      <c r="I10" s="7">
        <v>347</v>
      </c>
      <c r="J10" s="9">
        <f t="shared" si="3"/>
        <v>0.70317002881844382</v>
      </c>
      <c r="L10" s="9">
        <v>4</v>
      </c>
      <c r="M10" s="1">
        <v>161</v>
      </c>
      <c r="N10" s="1">
        <v>169</v>
      </c>
      <c r="O10" s="9">
        <f t="shared" si="4"/>
        <v>0.9526627218934911</v>
      </c>
      <c r="S10" s="9">
        <v>5</v>
      </c>
      <c r="T10" s="6">
        <v>80</v>
      </c>
      <c r="U10" s="6">
        <v>237</v>
      </c>
      <c r="V10" s="9">
        <f t="shared" si="0"/>
        <v>0.33755274261603374</v>
      </c>
      <c r="X10" s="9">
        <v>5</v>
      </c>
      <c r="Y10" s="1">
        <v>86</v>
      </c>
      <c r="Z10" s="6">
        <v>218</v>
      </c>
      <c r="AA10" s="9">
        <f t="shared" si="1"/>
        <v>0.39449541284403672</v>
      </c>
      <c r="AE10" s="11"/>
      <c r="AF10" s="3"/>
      <c r="AG10" s="11"/>
      <c r="AL10" s="8"/>
      <c r="AM10" s="8"/>
      <c r="AN10" s="8"/>
      <c r="AO10" s="6"/>
      <c r="AP10" s="6"/>
      <c r="AU10" s="6"/>
      <c r="AV10" s="6"/>
      <c r="AW10" s="6"/>
      <c r="AX10" s="6"/>
      <c r="AY10" s="8"/>
      <c r="AZ10" s="10"/>
      <c r="BA10" s="10"/>
      <c r="BB10" s="6"/>
    </row>
    <row r="11" spans="2:64" x14ac:dyDescent="0.2">
      <c r="B11" s="7">
        <v>5</v>
      </c>
      <c r="C11" s="1">
        <v>96</v>
      </c>
      <c r="D11" s="11">
        <v>272</v>
      </c>
      <c r="E11" s="7">
        <f t="shared" si="2"/>
        <v>0.35294117647058826</v>
      </c>
      <c r="F11" s="11"/>
      <c r="G11" s="9">
        <v>5</v>
      </c>
      <c r="H11" s="7">
        <v>31</v>
      </c>
      <c r="I11" s="7">
        <v>314</v>
      </c>
      <c r="J11" s="9">
        <f t="shared" si="3"/>
        <v>9.8726114649681534E-2</v>
      </c>
      <c r="L11" s="9">
        <v>5</v>
      </c>
      <c r="M11" s="1">
        <v>61</v>
      </c>
      <c r="N11" s="1">
        <v>192</v>
      </c>
      <c r="O11" s="9">
        <f t="shared" si="4"/>
        <v>0.31770833333333331</v>
      </c>
      <c r="S11" s="9">
        <v>6</v>
      </c>
      <c r="T11" s="6">
        <v>0</v>
      </c>
      <c r="U11" s="6">
        <v>93</v>
      </c>
      <c r="V11" s="9">
        <f t="shared" si="0"/>
        <v>0</v>
      </c>
      <c r="X11" s="9">
        <v>6</v>
      </c>
      <c r="Y11" s="1">
        <v>0</v>
      </c>
      <c r="Z11" s="6">
        <v>110</v>
      </c>
      <c r="AA11" s="9">
        <f t="shared" si="1"/>
        <v>0</v>
      </c>
      <c r="AE11" s="11"/>
      <c r="AF11" s="3"/>
      <c r="AG11" s="11"/>
      <c r="AL11" s="8"/>
      <c r="AM11" s="6"/>
      <c r="AN11" s="8"/>
      <c r="AO11" s="6"/>
      <c r="AP11" s="6"/>
      <c r="AS11" s="2"/>
      <c r="AT11" s="2"/>
      <c r="AU11" s="8"/>
      <c r="AV11" s="8"/>
      <c r="AW11" s="8"/>
      <c r="AX11" s="8"/>
      <c r="AY11" s="8"/>
      <c r="AZ11" s="10"/>
      <c r="BA11" s="10"/>
      <c r="BB11" s="6"/>
    </row>
    <row r="12" spans="2:64" x14ac:dyDescent="0.2">
      <c r="B12" s="7">
        <v>6</v>
      </c>
      <c r="C12" s="1">
        <v>26</v>
      </c>
      <c r="D12" s="11">
        <v>128</v>
      </c>
      <c r="E12" s="7">
        <f t="shared" si="2"/>
        <v>0.203125</v>
      </c>
      <c r="F12" s="11"/>
      <c r="G12" s="9">
        <v>6</v>
      </c>
      <c r="H12" s="7">
        <v>10</v>
      </c>
      <c r="I12" s="7">
        <v>126</v>
      </c>
      <c r="J12" s="9">
        <f t="shared" si="3"/>
        <v>7.9365079365079361E-2</v>
      </c>
      <c r="L12" s="9">
        <v>6</v>
      </c>
      <c r="M12" s="1">
        <v>7</v>
      </c>
      <c r="N12" s="1">
        <v>89</v>
      </c>
      <c r="O12" s="9">
        <f t="shared" si="4"/>
        <v>7.8651685393258425E-2</v>
      </c>
      <c r="S12" s="9" t="s">
        <v>25</v>
      </c>
      <c r="T12" s="9">
        <f>SUM(T6:T11)</f>
        <v>232</v>
      </c>
      <c r="U12" s="9">
        <f t="shared" ref="U12" si="5">SUM(U6:U11)</f>
        <v>1343</v>
      </c>
      <c r="V12" s="9">
        <f t="shared" si="0"/>
        <v>0.17274758004467611</v>
      </c>
      <c r="X12" s="9" t="s">
        <v>25</v>
      </c>
      <c r="Y12" s="12">
        <f>SUM(Y6:Y11)</f>
        <v>184</v>
      </c>
      <c r="Z12" s="12">
        <f t="shared" ref="Z12" si="6">SUM(Z6:Z11)</f>
        <v>1215</v>
      </c>
      <c r="AA12" s="9">
        <f t="shared" si="1"/>
        <v>0.15144032921810699</v>
      </c>
      <c r="AE12" s="11"/>
      <c r="AF12" s="3"/>
      <c r="AG12" s="11"/>
      <c r="AL12" s="8"/>
      <c r="AM12" s="8"/>
      <c r="AN12" s="8"/>
      <c r="AO12" s="6"/>
      <c r="AP12" s="6"/>
      <c r="AS12" s="2"/>
      <c r="AT12" s="2"/>
      <c r="AU12" s="8"/>
      <c r="AV12" s="8"/>
      <c r="AW12" s="8"/>
      <c r="AX12" s="8"/>
      <c r="AY12" s="8"/>
      <c r="AZ12" s="10"/>
      <c r="BA12" s="10"/>
      <c r="BB12" s="6"/>
    </row>
    <row r="13" spans="2:64" x14ac:dyDescent="0.2">
      <c r="B13" s="7" t="s">
        <v>25</v>
      </c>
      <c r="C13" s="7">
        <f>SUM(C7:C12)</f>
        <v>440</v>
      </c>
      <c r="D13" s="7">
        <f t="shared" ref="D13" si="7">SUM(D7:D12)</f>
        <v>1382</v>
      </c>
      <c r="E13" s="7">
        <f t="shared" si="2"/>
        <v>0.31837916063675831</v>
      </c>
      <c r="F13" s="11"/>
      <c r="G13" s="9" t="s">
        <v>25</v>
      </c>
      <c r="H13" s="9">
        <f>SUM(H7:H12)</f>
        <v>427</v>
      </c>
      <c r="I13" s="9">
        <f t="shared" ref="I13" si="8">SUM(I7:I12)</f>
        <v>1793</v>
      </c>
      <c r="J13" s="9">
        <f t="shared" si="3"/>
        <v>0.2381483547127719</v>
      </c>
      <c r="L13" s="9" t="s">
        <v>25</v>
      </c>
      <c r="M13" s="9">
        <f>SUM(M7:M12)</f>
        <v>303</v>
      </c>
      <c r="N13" s="9">
        <f t="shared" ref="N13" si="9">SUM(N7:N12)</f>
        <v>995</v>
      </c>
      <c r="O13" s="9">
        <f t="shared" si="4"/>
        <v>0.30452261306532663</v>
      </c>
      <c r="S13" s="3" t="s">
        <v>65</v>
      </c>
      <c r="T13" s="3"/>
      <c r="U13" s="3"/>
      <c r="V13" s="3"/>
      <c r="X13" s="3"/>
      <c r="Y13" s="3"/>
      <c r="Z13" s="3"/>
      <c r="AA13" s="3"/>
      <c r="AE13" s="11"/>
      <c r="AF13" s="3"/>
      <c r="AG13" s="11"/>
      <c r="AL13" s="11"/>
      <c r="AM13" s="6"/>
      <c r="AN13" s="6"/>
      <c r="AO13" s="6"/>
      <c r="AP13" s="6"/>
      <c r="AS13" s="2"/>
      <c r="AT13" s="2"/>
      <c r="AU13" s="8"/>
      <c r="AV13" s="8"/>
      <c r="AW13" s="8"/>
      <c r="AX13" s="8"/>
      <c r="AY13" s="10"/>
      <c r="AZ13" s="10"/>
      <c r="BA13" s="10"/>
      <c r="BB13" s="6"/>
    </row>
    <row r="14" spans="2:64" x14ac:dyDescent="0.2">
      <c r="B14" s="1" t="s">
        <v>60</v>
      </c>
      <c r="F14" s="11"/>
      <c r="G14" s="3"/>
      <c r="H14" s="3"/>
      <c r="I14" s="3"/>
      <c r="J14" s="3"/>
      <c r="L14" s="3"/>
      <c r="M14" s="3"/>
      <c r="N14" s="3"/>
      <c r="O14" s="3"/>
      <c r="S14" s="3" t="s">
        <v>4</v>
      </c>
      <c r="T14" s="3"/>
      <c r="U14" s="3"/>
      <c r="V14" s="3"/>
      <c r="X14" s="3" t="s">
        <v>6</v>
      </c>
      <c r="Y14" s="13"/>
      <c r="Z14" s="3"/>
      <c r="AA14" s="3"/>
      <c r="AE14" s="11"/>
      <c r="AF14" s="3"/>
      <c r="AG14" s="11"/>
      <c r="AL14" s="11"/>
      <c r="AM14" s="6"/>
      <c r="AN14" s="6"/>
      <c r="AO14" s="6"/>
      <c r="AP14" s="6"/>
      <c r="AS14" s="2"/>
      <c r="AT14" s="2"/>
      <c r="AU14" s="8"/>
      <c r="AV14" s="10"/>
      <c r="AW14" s="8"/>
      <c r="AX14" s="8"/>
      <c r="AY14" s="8"/>
      <c r="AZ14" s="8"/>
      <c r="BA14" s="8"/>
      <c r="BB14" s="6"/>
    </row>
    <row r="15" spans="2:64" x14ac:dyDescent="0.2">
      <c r="B15" s="1" t="s">
        <v>4</v>
      </c>
      <c r="F15" s="11"/>
      <c r="G15" s="3" t="s">
        <v>6</v>
      </c>
      <c r="H15" s="3"/>
      <c r="I15" s="3"/>
      <c r="J15" s="3"/>
      <c r="L15" s="3" t="s">
        <v>7</v>
      </c>
      <c r="M15" s="3"/>
      <c r="N15" s="3"/>
      <c r="O15" s="3"/>
      <c r="S15" s="3"/>
      <c r="T15" s="3"/>
      <c r="U15" s="3"/>
      <c r="V15" s="3"/>
      <c r="X15" s="3"/>
      <c r="Y15" s="3"/>
      <c r="Z15" s="3"/>
      <c r="AA15" s="3"/>
      <c r="AE15" s="11"/>
      <c r="AF15" s="3"/>
      <c r="AG15" s="11"/>
      <c r="AL15" s="11"/>
      <c r="AM15" s="6"/>
      <c r="AN15" s="6"/>
      <c r="AO15" s="6"/>
      <c r="AP15" s="6"/>
      <c r="AR15" s="6"/>
      <c r="AS15" s="8"/>
      <c r="AT15" s="8"/>
      <c r="AU15" s="8"/>
      <c r="AV15" s="8"/>
      <c r="AW15" s="8"/>
      <c r="AX15" s="8"/>
      <c r="AY15" s="8"/>
      <c r="AZ15" s="8"/>
      <c r="BA15" s="8"/>
      <c r="BB15" s="6"/>
      <c r="BC15" s="6"/>
      <c r="BD15" s="6"/>
      <c r="BE15" s="6"/>
      <c r="BF15" s="14"/>
      <c r="BG15" s="14"/>
      <c r="BH15" s="14"/>
      <c r="BI15" s="14"/>
      <c r="BJ15" s="14"/>
      <c r="BK15" s="14"/>
      <c r="BL15" s="6"/>
    </row>
    <row r="16" spans="2:64" x14ac:dyDescent="0.2">
      <c r="F16" s="11"/>
      <c r="G16" s="3"/>
      <c r="H16" s="3"/>
      <c r="I16" s="3"/>
      <c r="J16" s="3"/>
      <c r="L16" s="3"/>
      <c r="M16" s="3"/>
      <c r="N16" s="3"/>
      <c r="O16" s="3"/>
      <c r="S16" s="9" t="s">
        <v>18</v>
      </c>
      <c r="T16" s="9" t="s">
        <v>33</v>
      </c>
      <c r="U16" s="9" t="s">
        <v>21</v>
      </c>
      <c r="V16" s="9" t="s">
        <v>34</v>
      </c>
      <c r="X16" s="9" t="s">
        <v>18</v>
      </c>
      <c r="Y16" s="9" t="s">
        <v>33</v>
      </c>
      <c r="Z16" s="9" t="s">
        <v>21</v>
      </c>
      <c r="AA16" s="9" t="s">
        <v>34</v>
      </c>
      <c r="AE16" s="11"/>
      <c r="AF16" s="3"/>
      <c r="AG16" s="11"/>
      <c r="AL16" s="11"/>
      <c r="AM16" s="6"/>
      <c r="AN16" s="6"/>
      <c r="AO16" s="6"/>
      <c r="AP16" s="6"/>
      <c r="AR16" s="6"/>
      <c r="AS16" s="8"/>
      <c r="AT16" s="8"/>
      <c r="AU16" s="8"/>
      <c r="AV16" s="8"/>
      <c r="AW16" s="8"/>
      <c r="AX16" s="8"/>
      <c r="AY16" s="8"/>
      <c r="AZ16" s="8"/>
      <c r="BA16" s="8"/>
      <c r="BB16" s="6"/>
      <c r="BC16" s="6"/>
      <c r="BD16" s="6"/>
      <c r="BE16" s="6"/>
      <c r="BF16" s="14"/>
      <c r="BG16" s="14"/>
      <c r="BH16" s="14"/>
      <c r="BI16" s="14"/>
      <c r="BJ16" s="14"/>
      <c r="BK16" s="14"/>
      <c r="BL16" s="6"/>
    </row>
    <row r="17" spans="2:64" x14ac:dyDescent="0.2">
      <c r="B17" s="7" t="s">
        <v>18</v>
      </c>
      <c r="C17" s="7" t="s">
        <v>33</v>
      </c>
      <c r="D17" s="7" t="s">
        <v>21</v>
      </c>
      <c r="E17" s="7" t="s">
        <v>34</v>
      </c>
      <c r="F17" s="11"/>
      <c r="G17" s="9" t="s">
        <v>18</v>
      </c>
      <c r="H17" s="9" t="s">
        <v>33</v>
      </c>
      <c r="I17" s="9" t="s">
        <v>21</v>
      </c>
      <c r="J17" s="9" t="s">
        <v>34</v>
      </c>
      <c r="L17" s="9" t="s">
        <v>18</v>
      </c>
      <c r="M17" s="9" t="s">
        <v>33</v>
      </c>
      <c r="N17" s="9" t="s">
        <v>21</v>
      </c>
      <c r="O17" s="9" t="s">
        <v>34</v>
      </c>
      <c r="S17" s="12">
        <v>1</v>
      </c>
      <c r="T17" s="11">
        <v>7</v>
      </c>
      <c r="U17" s="6">
        <v>278</v>
      </c>
      <c r="V17" s="12">
        <f t="shared" ref="V17:V23" si="10">T17/U17</f>
        <v>2.5179856115107913E-2</v>
      </c>
      <c r="X17" s="9">
        <v>1</v>
      </c>
      <c r="Y17" s="6">
        <v>1</v>
      </c>
      <c r="Z17" s="6">
        <v>287</v>
      </c>
      <c r="AA17" s="9">
        <f t="shared" ref="AA17:AA23" si="11">Y17/Z17</f>
        <v>3.4843205574912892E-3</v>
      </c>
      <c r="AE17" s="11"/>
      <c r="AF17" s="3"/>
      <c r="AG17" s="11"/>
      <c r="AL17" s="11"/>
      <c r="AM17" s="6"/>
      <c r="AN17" s="6"/>
      <c r="AO17" s="6"/>
      <c r="AP17" s="6"/>
      <c r="AR17" s="6"/>
      <c r="AS17" s="8"/>
      <c r="AT17" s="8"/>
      <c r="AU17" s="8"/>
      <c r="AV17" s="8"/>
      <c r="AW17" s="8"/>
      <c r="AX17" s="8"/>
      <c r="AY17" s="8"/>
      <c r="AZ17" s="8"/>
      <c r="BA17" s="8"/>
      <c r="BB17" s="6"/>
      <c r="BC17" s="6"/>
      <c r="BD17" s="6"/>
      <c r="BE17" s="6"/>
      <c r="BF17" s="14"/>
      <c r="BG17" s="14"/>
      <c r="BH17" s="14"/>
      <c r="BI17" s="14"/>
      <c r="BJ17" s="14"/>
      <c r="BK17" s="14"/>
      <c r="BL17" s="6"/>
    </row>
    <row r="18" spans="2:64" x14ac:dyDescent="0.2">
      <c r="B18" s="7">
        <v>1</v>
      </c>
      <c r="C18" s="6">
        <v>1</v>
      </c>
      <c r="D18" s="1">
        <v>323</v>
      </c>
      <c r="E18" s="7">
        <f t="shared" ref="E18:E24" si="12">C18/D18</f>
        <v>3.0959752321981426E-3</v>
      </c>
      <c r="F18" s="11"/>
      <c r="G18" s="9">
        <v>1</v>
      </c>
      <c r="H18" s="22">
        <v>4</v>
      </c>
      <c r="I18" s="7">
        <v>297</v>
      </c>
      <c r="J18" s="12">
        <f t="shared" ref="J18:J24" si="13">H18/I18</f>
        <v>1.3468013468013467E-2</v>
      </c>
      <c r="L18" s="12">
        <v>1</v>
      </c>
      <c r="M18" s="1">
        <v>0</v>
      </c>
      <c r="N18" s="1">
        <v>286</v>
      </c>
      <c r="O18" s="12">
        <f t="shared" ref="O18:O24" si="14">M18/N18</f>
        <v>0</v>
      </c>
      <c r="S18" s="12">
        <v>2</v>
      </c>
      <c r="T18" s="6">
        <v>54</v>
      </c>
      <c r="U18" s="6">
        <v>268</v>
      </c>
      <c r="V18" s="12">
        <f t="shared" si="10"/>
        <v>0.20149253731343283</v>
      </c>
      <c r="X18" s="9">
        <v>2</v>
      </c>
      <c r="Y18" s="6">
        <v>28</v>
      </c>
      <c r="Z18" s="6">
        <v>260</v>
      </c>
      <c r="AA18" s="9">
        <f t="shared" si="11"/>
        <v>0.1076923076923077</v>
      </c>
      <c r="AE18" s="11"/>
      <c r="AF18" s="3"/>
      <c r="AG18" s="11"/>
      <c r="AL18" s="6"/>
      <c r="AM18" s="6"/>
      <c r="AN18" s="6"/>
      <c r="AO18" s="6"/>
      <c r="AP18" s="6"/>
      <c r="AR18" s="6"/>
      <c r="AS18" s="8"/>
      <c r="AT18" s="8"/>
      <c r="AU18" s="8"/>
      <c r="AV18" s="8"/>
      <c r="AW18" s="8"/>
      <c r="AX18" s="8"/>
      <c r="AY18" s="8"/>
      <c r="AZ18" s="8"/>
      <c r="BA18" s="8"/>
      <c r="BB18" s="6"/>
      <c r="BC18" s="6"/>
      <c r="BD18" s="6"/>
      <c r="BE18" s="6"/>
      <c r="BF18" s="14"/>
      <c r="BG18" s="14"/>
      <c r="BH18" s="14"/>
      <c r="BI18" s="14"/>
      <c r="BJ18" s="14"/>
      <c r="BK18" s="14"/>
      <c r="BL18" s="6"/>
    </row>
    <row r="19" spans="2:64" x14ac:dyDescent="0.2">
      <c r="B19" s="7">
        <v>2</v>
      </c>
      <c r="C19" s="8">
        <v>13</v>
      </c>
      <c r="D19" s="1">
        <v>325</v>
      </c>
      <c r="E19" s="7">
        <f t="shared" si="12"/>
        <v>0.04</v>
      </c>
      <c r="F19" s="11"/>
      <c r="G19" s="9">
        <v>2</v>
      </c>
      <c r="H19" s="22">
        <v>17</v>
      </c>
      <c r="I19" s="7">
        <v>285</v>
      </c>
      <c r="J19" s="12">
        <f t="shared" si="13"/>
        <v>5.9649122807017542E-2</v>
      </c>
      <c r="L19" s="12">
        <v>2</v>
      </c>
      <c r="M19" s="1">
        <v>15</v>
      </c>
      <c r="N19" s="1">
        <v>283</v>
      </c>
      <c r="O19" s="12">
        <f t="shared" si="14"/>
        <v>5.3003533568904596E-2</v>
      </c>
      <c r="S19" s="12">
        <v>3</v>
      </c>
      <c r="T19" s="6">
        <v>153</v>
      </c>
      <c r="U19" s="11">
        <v>274</v>
      </c>
      <c r="V19" s="12">
        <f t="shared" si="10"/>
        <v>0.55839416058394165</v>
      </c>
      <c r="X19" s="9">
        <v>3</v>
      </c>
      <c r="Y19" s="6">
        <v>127</v>
      </c>
      <c r="Z19" s="6">
        <v>293</v>
      </c>
      <c r="AA19" s="9">
        <f t="shared" si="11"/>
        <v>0.43344709897610922</v>
      </c>
      <c r="AE19" s="11"/>
      <c r="AF19" s="3"/>
      <c r="AG19" s="11"/>
      <c r="AL19" s="6"/>
      <c r="AM19" s="6"/>
      <c r="AN19" s="6"/>
      <c r="AO19" s="6"/>
      <c r="AP19" s="6"/>
      <c r="AR19" s="6"/>
      <c r="AS19" s="8"/>
      <c r="AT19" s="8"/>
      <c r="AU19" s="8"/>
      <c r="AV19" s="8"/>
      <c r="AW19" s="8"/>
      <c r="AX19" s="8"/>
      <c r="AY19" s="8"/>
      <c r="AZ19" s="8"/>
      <c r="BA19" s="8"/>
      <c r="BB19" s="6"/>
      <c r="BC19" s="6"/>
      <c r="BD19" s="6"/>
      <c r="BE19" s="6"/>
      <c r="BF19" s="14"/>
      <c r="BG19" s="14"/>
      <c r="BH19" s="14"/>
      <c r="BI19" s="14"/>
      <c r="BJ19" s="14"/>
      <c r="BK19" s="14"/>
      <c r="BL19" s="6"/>
    </row>
    <row r="20" spans="2:64" x14ac:dyDescent="0.2">
      <c r="B20" s="7">
        <v>3</v>
      </c>
      <c r="C20" s="8">
        <v>100</v>
      </c>
      <c r="D20" s="1">
        <v>316</v>
      </c>
      <c r="E20" s="7">
        <f t="shared" si="12"/>
        <v>0.31645569620253167</v>
      </c>
      <c r="F20" s="11"/>
      <c r="G20" s="9">
        <v>3</v>
      </c>
      <c r="H20" s="22">
        <v>123</v>
      </c>
      <c r="I20" s="7">
        <v>292</v>
      </c>
      <c r="J20" s="12">
        <f t="shared" si="13"/>
        <v>0.42123287671232879</v>
      </c>
      <c r="L20" s="12">
        <v>3</v>
      </c>
      <c r="M20" s="1">
        <v>153</v>
      </c>
      <c r="N20" s="1">
        <v>280</v>
      </c>
      <c r="O20" s="12">
        <f t="shared" si="14"/>
        <v>0.54642857142857137</v>
      </c>
      <c r="S20" s="12">
        <v>4</v>
      </c>
      <c r="T20" s="6">
        <v>65</v>
      </c>
      <c r="U20" s="11">
        <v>292</v>
      </c>
      <c r="V20" s="12">
        <f t="shared" si="10"/>
        <v>0.2226027397260274</v>
      </c>
      <c r="X20" s="9">
        <v>4</v>
      </c>
      <c r="Y20" s="6">
        <v>73</v>
      </c>
      <c r="Z20" s="6">
        <v>266</v>
      </c>
      <c r="AA20" s="9">
        <f t="shared" si="11"/>
        <v>0.27443609022556392</v>
      </c>
      <c r="AE20" s="11"/>
      <c r="AF20" s="3"/>
      <c r="AG20" s="11"/>
      <c r="AL20" s="11"/>
      <c r="AM20" s="6"/>
      <c r="AN20" s="6"/>
      <c r="AO20" s="6"/>
      <c r="AP20" s="6"/>
      <c r="AR20" s="6"/>
      <c r="AS20" s="8"/>
      <c r="AT20" s="8"/>
      <c r="AU20" s="8"/>
      <c r="AV20" s="8"/>
      <c r="AW20" s="8"/>
      <c r="AX20" s="8"/>
      <c r="AY20" s="8"/>
      <c r="AZ20" s="8"/>
      <c r="BA20" s="8"/>
      <c r="BB20" s="6"/>
      <c r="BC20" s="6"/>
      <c r="BD20" s="6"/>
      <c r="BE20" s="6"/>
      <c r="BF20" s="14"/>
      <c r="BG20" s="14"/>
      <c r="BH20" s="14"/>
      <c r="BI20" s="14"/>
      <c r="BJ20" s="14"/>
      <c r="BK20" s="14"/>
      <c r="BL20" s="6"/>
    </row>
    <row r="21" spans="2:64" x14ac:dyDescent="0.2">
      <c r="B21" s="7">
        <v>4</v>
      </c>
      <c r="C21" s="8">
        <v>211</v>
      </c>
      <c r="D21" s="1">
        <v>290</v>
      </c>
      <c r="E21" s="7">
        <f t="shared" si="12"/>
        <v>0.72758620689655173</v>
      </c>
      <c r="F21" s="11"/>
      <c r="G21" s="9">
        <v>4</v>
      </c>
      <c r="H21" s="22">
        <v>221</v>
      </c>
      <c r="I21" s="7">
        <v>286</v>
      </c>
      <c r="J21" s="12">
        <f t="shared" si="13"/>
        <v>0.77272727272727271</v>
      </c>
      <c r="L21" s="12">
        <v>4</v>
      </c>
      <c r="M21" s="1">
        <v>226</v>
      </c>
      <c r="N21" s="6">
        <v>276</v>
      </c>
      <c r="O21" s="12">
        <f t="shared" si="14"/>
        <v>0.8188405797101449</v>
      </c>
      <c r="S21" s="12">
        <v>5</v>
      </c>
      <c r="T21" s="6">
        <v>0</v>
      </c>
      <c r="U21" s="11">
        <v>243</v>
      </c>
      <c r="V21" s="12">
        <f t="shared" si="10"/>
        <v>0</v>
      </c>
      <c r="X21" s="9">
        <v>5</v>
      </c>
      <c r="Y21" s="6">
        <v>0</v>
      </c>
      <c r="Z21" s="6">
        <v>238</v>
      </c>
      <c r="AA21" s="9">
        <f t="shared" si="11"/>
        <v>0</v>
      </c>
      <c r="AE21" s="11"/>
      <c r="AF21" s="3"/>
      <c r="AG21" s="11"/>
      <c r="AL21" s="11"/>
      <c r="AM21" s="6"/>
      <c r="AN21" s="6"/>
      <c r="AO21" s="6"/>
      <c r="AP21" s="6"/>
      <c r="AR21" s="6"/>
      <c r="AS21" s="8"/>
      <c r="AT21" s="8"/>
      <c r="AU21" s="8"/>
      <c r="AV21" s="8"/>
      <c r="AW21" s="8"/>
      <c r="AX21" s="8"/>
      <c r="AY21" s="8"/>
      <c r="AZ21" s="8"/>
      <c r="BA21" s="8"/>
      <c r="BB21" s="6"/>
      <c r="BC21" s="6"/>
      <c r="BD21" s="6"/>
      <c r="BE21" s="6"/>
      <c r="BF21" s="14"/>
      <c r="BG21" s="14"/>
      <c r="BH21" s="14"/>
      <c r="BI21" s="14"/>
      <c r="BJ21" s="14"/>
      <c r="BK21" s="14"/>
      <c r="BL21" s="6"/>
    </row>
    <row r="22" spans="2:64" x14ac:dyDescent="0.2">
      <c r="B22" s="7">
        <v>5</v>
      </c>
      <c r="C22" s="10">
        <v>69</v>
      </c>
      <c r="D22" s="1">
        <v>263</v>
      </c>
      <c r="E22" s="7">
        <f t="shared" si="12"/>
        <v>0.26235741444866922</v>
      </c>
      <c r="F22" s="11"/>
      <c r="G22" s="9">
        <v>5</v>
      </c>
      <c r="H22" s="22">
        <v>39</v>
      </c>
      <c r="I22" s="7">
        <v>265</v>
      </c>
      <c r="J22" s="12">
        <f t="shared" si="13"/>
        <v>0.14716981132075471</v>
      </c>
      <c r="L22" s="12">
        <v>5</v>
      </c>
      <c r="M22" s="2">
        <v>26</v>
      </c>
      <c r="N22" s="8">
        <v>274</v>
      </c>
      <c r="O22" s="12">
        <f t="shared" si="14"/>
        <v>9.4890510948905105E-2</v>
      </c>
      <c r="S22" s="12">
        <v>6</v>
      </c>
      <c r="T22" s="6">
        <v>1</v>
      </c>
      <c r="U22" s="11">
        <v>85</v>
      </c>
      <c r="V22" s="12">
        <f t="shared" si="10"/>
        <v>1.1764705882352941E-2</v>
      </c>
      <c r="X22" s="9">
        <v>6</v>
      </c>
      <c r="Y22" s="6">
        <v>0</v>
      </c>
      <c r="Z22" s="6">
        <v>79</v>
      </c>
      <c r="AA22" s="9">
        <f t="shared" si="11"/>
        <v>0</v>
      </c>
      <c r="AE22" s="11"/>
      <c r="AF22" s="3"/>
      <c r="AG22" s="11"/>
      <c r="AL22" s="11"/>
      <c r="AM22" s="6"/>
      <c r="AN22" s="6"/>
      <c r="AO22" s="6"/>
      <c r="AP22" s="6"/>
      <c r="AR22" s="6"/>
      <c r="AS22" s="8"/>
      <c r="AT22" s="8"/>
      <c r="AU22" s="8"/>
      <c r="AV22" s="8"/>
      <c r="AW22" s="8"/>
      <c r="AX22" s="8"/>
      <c r="AY22" s="8"/>
      <c r="AZ22" s="8"/>
      <c r="BA22" s="8"/>
      <c r="BB22" s="6"/>
      <c r="BC22" s="6"/>
      <c r="BD22" s="6"/>
      <c r="BE22" s="6"/>
      <c r="BF22" s="14"/>
      <c r="BG22" s="14"/>
      <c r="BH22" s="14"/>
      <c r="BI22" s="14"/>
      <c r="BJ22" s="14"/>
      <c r="BK22" s="14"/>
      <c r="BL22" s="6"/>
    </row>
    <row r="23" spans="2:64" x14ac:dyDescent="0.2">
      <c r="B23" s="7">
        <v>6</v>
      </c>
      <c r="C23" s="8">
        <v>3</v>
      </c>
      <c r="D23" s="1">
        <v>100</v>
      </c>
      <c r="E23" s="7">
        <f t="shared" si="12"/>
        <v>0.03</v>
      </c>
      <c r="F23" s="11"/>
      <c r="G23" s="9">
        <v>6</v>
      </c>
      <c r="H23" s="22">
        <v>2</v>
      </c>
      <c r="I23" s="22">
        <v>110</v>
      </c>
      <c r="J23" s="12">
        <f t="shared" si="13"/>
        <v>1.8181818181818181E-2</v>
      </c>
      <c r="L23" s="12">
        <v>6</v>
      </c>
      <c r="M23" s="4">
        <v>0</v>
      </c>
      <c r="N23" s="8">
        <v>104</v>
      </c>
      <c r="O23" s="12">
        <f t="shared" si="14"/>
        <v>0</v>
      </c>
      <c r="S23" s="12" t="s">
        <v>25</v>
      </c>
      <c r="T23" s="12">
        <f>SUM(T17:T22)</f>
        <v>280</v>
      </c>
      <c r="U23" s="12">
        <f t="shared" ref="U23" si="15">SUM(U17:U22)</f>
        <v>1440</v>
      </c>
      <c r="V23" s="12">
        <f t="shared" si="10"/>
        <v>0.19444444444444445</v>
      </c>
      <c r="X23" s="9" t="s">
        <v>25</v>
      </c>
      <c r="Y23" s="16">
        <f>SUM(Y17:Y22)</f>
        <v>229</v>
      </c>
      <c r="Z23" s="16">
        <f>SUM(Z17:Z22)</f>
        <v>1423</v>
      </c>
      <c r="AA23" s="9">
        <f t="shared" si="11"/>
        <v>0.16092761770906536</v>
      </c>
      <c r="AE23" s="11"/>
      <c r="AF23" s="3"/>
      <c r="AG23" s="11"/>
      <c r="AL23" s="11"/>
      <c r="AM23" s="6"/>
      <c r="AN23" s="6"/>
      <c r="AO23" s="6"/>
      <c r="AP23" s="6"/>
      <c r="AR23" s="6"/>
      <c r="AS23" s="8"/>
      <c r="AT23" s="8"/>
      <c r="AU23" s="8"/>
      <c r="AV23" s="8"/>
      <c r="AW23" s="8"/>
      <c r="AX23" s="8"/>
      <c r="AY23" s="8"/>
      <c r="AZ23" s="8"/>
      <c r="BA23" s="8"/>
      <c r="BB23" s="6"/>
      <c r="BC23" s="6"/>
      <c r="BD23" s="6"/>
      <c r="BE23" s="6"/>
      <c r="BF23" s="14"/>
      <c r="BG23" s="14"/>
      <c r="BH23" s="14"/>
      <c r="BI23" s="14"/>
      <c r="BJ23" s="14"/>
      <c r="BK23" s="14"/>
      <c r="BL23" s="6"/>
    </row>
    <row r="24" spans="2:64" x14ac:dyDescent="0.2">
      <c r="B24" s="7" t="s">
        <v>25</v>
      </c>
      <c r="C24" s="7">
        <f>SUM(C18:C23)</f>
        <v>397</v>
      </c>
      <c r="D24" s="7">
        <f t="shared" ref="D24" si="16">SUM(D18:D23)</f>
        <v>1617</v>
      </c>
      <c r="E24" s="7">
        <f t="shared" si="12"/>
        <v>0.24551638837353124</v>
      </c>
      <c r="F24" s="11"/>
      <c r="G24" s="9" t="s">
        <v>25</v>
      </c>
      <c r="H24" s="12">
        <f>SUM(H18:H23)</f>
        <v>406</v>
      </c>
      <c r="I24" s="12">
        <f t="shared" ref="I24" si="17">SUM(I18:I23)</f>
        <v>1535</v>
      </c>
      <c r="J24" s="12">
        <f t="shared" si="13"/>
        <v>0.26449511400651465</v>
      </c>
      <c r="L24" s="12" t="s">
        <v>25</v>
      </c>
      <c r="M24" s="12">
        <f>SUM(M18:M23)</f>
        <v>420</v>
      </c>
      <c r="N24" s="12">
        <f t="shared" ref="N24" si="18">SUM(N18:N23)</f>
        <v>1503</v>
      </c>
      <c r="O24" s="12">
        <f t="shared" si="14"/>
        <v>0.27944111776447106</v>
      </c>
      <c r="S24" s="4" t="s">
        <v>66</v>
      </c>
      <c r="T24" s="4"/>
      <c r="U24" s="4"/>
      <c r="V24" s="4"/>
      <c r="X24" s="3"/>
      <c r="Y24" s="3"/>
      <c r="Z24" s="3"/>
      <c r="AA24" s="3"/>
      <c r="AE24" s="11"/>
      <c r="AF24" s="3"/>
      <c r="AG24" s="11"/>
      <c r="AL24" s="11"/>
      <c r="AM24" s="6"/>
      <c r="AN24" s="6"/>
      <c r="AO24" s="6"/>
      <c r="AP24" s="6"/>
      <c r="AR24" s="6"/>
      <c r="AS24" s="8"/>
      <c r="AT24" s="8"/>
      <c r="AU24" s="8"/>
      <c r="AV24" s="8"/>
      <c r="AW24" s="8"/>
      <c r="AX24" s="8"/>
      <c r="AY24" s="8"/>
      <c r="AZ24" s="8"/>
      <c r="BA24" s="8"/>
      <c r="BB24" s="6"/>
      <c r="BC24" s="6"/>
      <c r="BD24" s="6"/>
      <c r="BE24" s="6"/>
      <c r="BF24" s="14"/>
      <c r="BG24" s="14"/>
      <c r="BH24" s="14"/>
      <c r="BI24" s="14"/>
      <c r="BJ24" s="14"/>
      <c r="BK24" s="17"/>
      <c r="BL24" s="6"/>
    </row>
    <row r="25" spans="2:64" x14ac:dyDescent="0.2">
      <c r="B25" s="1" t="s">
        <v>61</v>
      </c>
      <c r="F25" s="11"/>
      <c r="G25" s="3"/>
      <c r="H25" s="4"/>
      <c r="I25" s="4"/>
      <c r="J25" s="4"/>
      <c r="L25" s="4"/>
      <c r="M25" s="4"/>
      <c r="N25" s="4"/>
      <c r="O25" s="4"/>
      <c r="S25" s="4" t="s">
        <v>4</v>
      </c>
      <c r="T25" s="4"/>
      <c r="U25" s="4"/>
      <c r="V25" s="4"/>
      <c r="X25" s="3" t="s">
        <v>6</v>
      </c>
      <c r="Y25" s="3"/>
      <c r="Z25" s="3"/>
      <c r="AA25" s="3"/>
      <c r="AE25" s="11"/>
      <c r="AF25" s="3"/>
      <c r="AG25" s="11"/>
      <c r="AL25" s="11"/>
      <c r="AM25" s="6"/>
      <c r="AN25" s="6"/>
      <c r="AO25" s="6"/>
      <c r="AP25" s="6"/>
      <c r="AR25" s="6"/>
      <c r="AS25" s="8"/>
      <c r="AT25" s="8"/>
      <c r="AU25" s="8"/>
      <c r="AV25" s="8"/>
      <c r="AW25" s="8"/>
      <c r="AX25" s="8"/>
      <c r="AY25" s="8"/>
      <c r="AZ25" s="8"/>
      <c r="BA25" s="8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</row>
    <row r="26" spans="2:64" x14ac:dyDescent="0.2">
      <c r="B26" s="1" t="s">
        <v>4</v>
      </c>
      <c r="F26" s="11"/>
      <c r="G26" s="3" t="s">
        <v>6</v>
      </c>
      <c r="H26" s="4"/>
      <c r="I26" s="4"/>
      <c r="J26" s="4"/>
      <c r="L26" s="4" t="s">
        <v>7</v>
      </c>
      <c r="M26" s="4"/>
      <c r="N26" s="4"/>
      <c r="O26" s="4"/>
      <c r="S26" s="4"/>
      <c r="T26" s="4"/>
      <c r="U26" s="4"/>
      <c r="V26" s="4"/>
      <c r="X26" s="3"/>
      <c r="Y26" s="3"/>
      <c r="Z26" s="3"/>
      <c r="AA26" s="3"/>
      <c r="AE26" s="11"/>
      <c r="AF26" s="3"/>
      <c r="AG26" s="11"/>
      <c r="AL26" s="11"/>
      <c r="AM26" s="6"/>
      <c r="AN26" s="6"/>
      <c r="AO26" s="6"/>
      <c r="AP26" s="6"/>
      <c r="AR26" s="6"/>
      <c r="AS26" s="8"/>
      <c r="AT26" s="8"/>
      <c r="AU26" s="8"/>
      <c r="AV26" s="10"/>
      <c r="AW26" s="8"/>
      <c r="AX26" s="8"/>
      <c r="AY26" s="8"/>
      <c r="AZ26" s="10"/>
      <c r="BA26" s="10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</row>
    <row r="27" spans="2:64" x14ac:dyDescent="0.2">
      <c r="F27" s="11"/>
      <c r="G27" s="3"/>
      <c r="H27" s="4"/>
      <c r="I27" s="4"/>
      <c r="J27" s="4"/>
      <c r="L27" s="4"/>
      <c r="M27" s="4"/>
      <c r="N27" s="4"/>
      <c r="O27" s="4"/>
      <c r="S27" s="12" t="s">
        <v>18</v>
      </c>
      <c r="T27" s="12" t="s">
        <v>33</v>
      </c>
      <c r="U27" s="12" t="s">
        <v>21</v>
      </c>
      <c r="V27" s="12" t="s">
        <v>34</v>
      </c>
      <c r="X27" s="9" t="s">
        <v>18</v>
      </c>
      <c r="Y27" s="9" t="s">
        <v>33</v>
      </c>
      <c r="Z27" s="9" t="s">
        <v>21</v>
      </c>
      <c r="AA27" s="9" t="s">
        <v>34</v>
      </c>
      <c r="AE27" s="11"/>
      <c r="AF27" s="3"/>
      <c r="AG27" s="11"/>
      <c r="AL27" s="11"/>
      <c r="AM27" s="6"/>
      <c r="AN27" s="6"/>
      <c r="AO27" s="6"/>
      <c r="AP27" s="6"/>
      <c r="AR27" s="6"/>
      <c r="AS27" s="6"/>
      <c r="AT27" s="6"/>
      <c r="AU27" s="6"/>
      <c r="AV27" s="11"/>
      <c r="AW27" s="14"/>
      <c r="AX27" s="14"/>
      <c r="AY27" s="14"/>
      <c r="AZ27" s="11"/>
      <c r="BA27" s="11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</row>
    <row r="28" spans="2:64" x14ac:dyDescent="0.2">
      <c r="B28" s="7" t="s">
        <v>18</v>
      </c>
      <c r="C28" s="7" t="s">
        <v>33</v>
      </c>
      <c r="D28" s="7" t="s">
        <v>21</v>
      </c>
      <c r="E28" s="7" t="s">
        <v>34</v>
      </c>
      <c r="F28" s="11"/>
      <c r="G28" s="9" t="s">
        <v>18</v>
      </c>
      <c r="H28" s="12" t="s">
        <v>33</v>
      </c>
      <c r="I28" s="12" t="s">
        <v>21</v>
      </c>
      <c r="J28" s="12" t="s">
        <v>34</v>
      </c>
      <c r="L28" s="12" t="s">
        <v>18</v>
      </c>
      <c r="M28" s="12" t="s">
        <v>33</v>
      </c>
      <c r="N28" s="12" t="s">
        <v>21</v>
      </c>
      <c r="O28" s="12" t="s">
        <v>34</v>
      </c>
      <c r="S28" s="12">
        <v>1</v>
      </c>
      <c r="T28" s="1">
        <v>5</v>
      </c>
      <c r="U28" s="1">
        <v>216</v>
      </c>
      <c r="V28" s="12">
        <f t="shared" ref="V28:V34" si="19">T28/U28</f>
        <v>2.3148148148148147E-2</v>
      </c>
      <c r="X28" s="9">
        <v>1</v>
      </c>
      <c r="Y28" s="6">
        <v>3</v>
      </c>
      <c r="Z28" s="1">
        <v>271</v>
      </c>
      <c r="AA28" s="9">
        <f t="shared" ref="AA28:AA34" si="20">Y28/Z28</f>
        <v>1.107011070110701E-2</v>
      </c>
      <c r="AE28" s="11"/>
      <c r="AF28" s="3"/>
      <c r="AG28" s="11"/>
      <c r="AL28" s="11"/>
      <c r="AM28" s="6"/>
      <c r="AN28" s="6"/>
      <c r="AO28" s="6"/>
      <c r="AP28" s="6"/>
      <c r="AR28" s="6"/>
      <c r="AS28" s="14"/>
      <c r="AT28" s="14"/>
      <c r="AU28" s="14"/>
      <c r="AV28" s="11"/>
      <c r="AW28" s="14"/>
      <c r="AX28" s="14"/>
      <c r="AY28" s="14"/>
      <c r="AZ28" s="11"/>
      <c r="BA28" s="11"/>
      <c r="BB28" s="6"/>
    </row>
    <row r="29" spans="2:64" x14ac:dyDescent="0.2">
      <c r="B29" s="7">
        <v>1</v>
      </c>
      <c r="C29" s="8">
        <v>16</v>
      </c>
      <c r="D29" s="1">
        <v>257</v>
      </c>
      <c r="E29" s="7">
        <f t="shared" ref="E29:E35" si="21">C29/D29</f>
        <v>6.2256809338521402E-2</v>
      </c>
      <c r="F29" s="11"/>
      <c r="G29" s="9">
        <v>1</v>
      </c>
      <c r="H29" s="22">
        <v>12</v>
      </c>
      <c r="I29" s="22">
        <v>268</v>
      </c>
      <c r="J29" s="12">
        <f t="shared" ref="J29:J35" si="22">H29/I29</f>
        <v>4.4776119402985072E-2</v>
      </c>
      <c r="L29" s="12">
        <v>1</v>
      </c>
      <c r="M29" s="8">
        <v>4</v>
      </c>
      <c r="N29" s="6">
        <v>219</v>
      </c>
      <c r="O29" s="12">
        <f t="shared" ref="O29:O35" si="23">M29/N29</f>
        <v>1.8264840182648401E-2</v>
      </c>
      <c r="S29" s="12">
        <v>2</v>
      </c>
      <c r="T29" s="1">
        <v>5</v>
      </c>
      <c r="U29" s="1">
        <v>243</v>
      </c>
      <c r="V29" s="12">
        <f t="shared" si="19"/>
        <v>2.0576131687242798E-2</v>
      </c>
      <c r="X29" s="9">
        <v>2</v>
      </c>
      <c r="Y29" s="6">
        <v>23</v>
      </c>
      <c r="Z29" s="1">
        <v>282</v>
      </c>
      <c r="AA29" s="9">
        <f t="shared" si="20"/>
        <v>8.1560283687943269E-2</v>
      </c>
      <c r="AE29" s="11"/>
      <c r="AF29" s="3"/>
      <c r="AG29" s="11"/>
      <c r="AL29" s="10"/>
      <c r="AM29" s="8"/>
      <c r="AN29" s="8"/>
      <c r="AO29" s="6"/>
      <c r="AP29" s="6"/>
      <c r="AR29" s="6"/>
      <c r="AS29" s="14"/>
      <c r="AT29" s="14"/>
      <c r="AU29" s="14"/>
      <c r="AV29" s="11"/>
      <c r="AW29" s="14"/>
      <c r="AX29" s="14"/>
      <c r="AY29" s="14"/>
      <c r="AZ29" s="11"/>
      <c r="BA29" s="11"/>
      <c r="BB29" s="6"/>
    </row>
    <row r="30" spans="2:64" x14ac:dyDescent="0.2">
      <c r="B30" s="7">
        <v>2</v>
      </c>
      <c r="C30" s="8">
        <v>50</v>
      </c>
      <c r="D30" s="1">
        <v>261</v>
      </c>
      <c r="E30" s="7">
        <f t="shared" si="21"/>
        <v>0.19157088122605365</v>
      </c>
      <c r="F30" s="11"/>
      <c r="G30" s="9">
        <v>2</v>
      </c>
      <c r="H30" s="22">
        <v>13</v>
      </c>
      <c r="I30" s="12">
        <v>265</v>
      </c>
      <c r="J30" s="12">
        <f t="shared" si="22"/>
        <v>4.9056603773584909E-2</v>
      </c>
      <c r="L30" s="12">
        <v>2</v>
      </c>
      <c r="M30" s="8">
        <v>38</v>
      </c>
      <c r="N30" s="8">
        <v>209</v>
      </c>
      <c r="O30" s="12">
        <f t="shared" si="23"/>
        <v>0.18181818181818182</v>
      </c>
      <c r="S30" s="12">
        <v>3</v>
      </c>
      <c r="T30" s="2">
        <v>27</v>
      </c>
      <c r="U30" s="2">
        <v>239</v>
      </c>
      <c r="V30" s="12">
        <f t="shared" si="19"/>
        <v>0.11297071129707113</v>
      </c>
      <c r="X30" s="9">
        <v>3</v>
      </c>
      <c r="Y30" s="11">
        <v>143</v>
      </c>
      <c r="Z30" s="1">
        <v>263</v>
      </c>
      <c r="AA30" s="9">
        <f t="shared" si="20"/>
        <v>0.54372623574144485</v>
      </c>
      <c r="AE30" s="11"/>
      <c r="AF30" s="3"/>
      <c r="AG30" s="11"/>
      <c r="AL30" s="10"/>
      <c r="AM30" s="8"/>
      <c r="AN30" s="8"/>
      <c r="AO30" s="6"/>
      <c r="AP30" s="6"/>
      <c r="AR30" s="6"/>
      <c r="AS30" s="14"/>
      <c r="AT30" s="14"/>
      <c r="AU30" s="14"/>
      <c r="AV30" s="11"/>
      <c r="AW30" s="10"/>
      <c r="AX30" s="10"/>
      <c r="AY30" s="10"/>
      <c r="AZ30" s="11"/>
      <c r="BA30" s="11"/>
      <c r="BB30" s="6"/>
    </row>
    <row r="31" spans="2:64" x14ac:dyDescent="0.2">
      <c r="B31" s="7">
        <v>3</v>
      </c>
      <c r="C31" s="8">
        <v>145</v>
      </c>
      <c r="D31" s="1">
        <v>247</v>
      </c>
      <c r="E31" s="7">
        <f t="shared" si="21"/>
        <v>0.58704453441295545</v>
      </c>
      <c r="F31" s="11"/>
      <c r="G31" s="9">
        <v>3</v>
      </c>
      <c r="H31" s="22">
        <v>73</v>
      </c>
      <c r="I31" s="22">
        <v>274</v>
      </c>
      <c r="J31" s="12">
        <f t="shared" si="22"/>
        <v>0.26642335766423358</v>
      </c>
      <c r="L31" s="12">
        <v>3</v>
      </c>
      <c r="M31" s="8">
        <v>97</v>
      </c>
      <c r="N31" s="8">
        <v>201</v>
      </c>
      <c r="O31" s="12">
        <f t="shared" si="23"/>
        <v>0.48258706467661694</v>
      </c>
      <c r="S31" s="12">
        <v>4</v>
      </c>
      <c r="T31" s="2">
        <v>80</v>
      </c>
      <c r="U31" s="2">
        <v>248</v>
      </c>
      <c r="V31" s="12">
        <f t="shared" si="19"/>
        <v>0.32258064516129031</v>
      </c>
      <c r="X31" s="9">
        <v>4</v>
      </c>
      <c r="Y31" s="11">
        <v>114</v>
      </c>
      <c r="Z31" s="1">
        <v>268</v>
      </c>
      <c r="AA31" s="9">
        <f t="shared" si="20"/>
        <v>0.42537313432835822</v>
      </c>
      <c r="AE31" s="11"/>
      <c r="AF31" s="3"/>
      <c r="AG31" s="11"/>
      <c r="AL31" s="10"/>
      <c r="AM31" s="8"/>
      <c r="AN31" s="8"/>
      <c r="AO31" s="6"/>
      <c r="AP31" s="6"/>
      <c r="AR31" s="6"/>
      <c r="AS31" s="14"/>
      <c r="AT31" s="14"/>
      <c r="AU31" s="14"/>
      <c r="AV31" s="14"/>
      <c r="AW31" s="14"/>
      <c r="AX31" s="14"/>
      <c r="AY31" s="6"/>
      <c r="AZ31" s="6"/>
      <c r="BA31" s="6"/>
      <c r="BB31" s="6"/>
    </row>
    <row r="32" spans="2:64" x14ac:dyDescent="0.2">
      <c r="B32" s="7">
        <v>4</v>
      </c>
      <c r="C32" s="8">
        <v>184</v>
      </c>
      <c r="D32" s="1">
        <v>217</v>
      </c>
      <c r="E32" s="7">
        <f t="shared" si="21"/>
        <v>0.84792626728110598</v>
      </c>
      <c r="F32" s="11"/>
      <c r="G32" s="9">
        <v>4</v>
      </c>
      <c r="H32" s="22">
        <v>183</v>
      </c>
      <c r="I32" s="22">
        <v>265</v>
      </c>
      <c r="J32" s="12">
        <f t="shared" si="22"/>
        <v>0.69056603773584901</v>
      </c>
      <c r="L32" s="12">
        <v>4</v>
      </c>
      <c r="M32" s="8">
        <v>171</v>
      </c>
      <c r="N32" s="8">
        <v>216</v>
      </c>
      <c r="O32" s="12">
        <f t="shared" si="23"/>
        <v>0.79166666666666663</v>
      </c>
      <c r="S32" s="12">
        <v>5</v>
      </c>
      <c r="T32" s="2">
        <v>91</v>
      </c>
      <c r="U32" s="2">
        <v>202</v>
      </c>
      <c r="V32" s="12">
        <f t="shared" si="19"/>
        <v>0.45049504950495051</v>
      </c>
      <c r="X32" s="9">
        <v>5</v>
      </c>
      <c r="Y32" s="11">
        <v>0</v>
      </c>
      <c r="Z32" s="1">
        <v>253</v>
      </c>
      <c r="AA32" s="9">
        <f t="shared" si="20"/>
        <v>0</v>
      </c>
      <c r="AE32" s="11"/>
      <c r="AF32" s="3"/>
      <c r="AG32" s="11"/>
      <c r="AL32" s="10"/>
      <c r="AM32" s="8"/>
      <c r="AN32" s="8"/>
      <c r="AO32" s="6"/>
      <c r="AP32" s="6"/>
      <c r="AR32" s="6"/>
      <c r="AS32" s="14"/>
      <c r="AT32" s="14"/>
      <c r="AU32" s="14"/>
      <c r="AV32" s="14"/>
      <c r="AW32" s="14"/>
      <c r="AX32" s="14"/>
      <c r="AY32" s="6"/>
      <c r="AZ32" s="6"/>
      <c r="BA32" s="6"/>
      <c r="BB32" s="6"/>
    </row>
    <row r="33" spans="2:54" x14ac:dyDescent="0.2">
      <c r="B33" s="7">
        <v>5</v>
      </c>
      <c r="C33" s="8">
        <v>100</v>
      </c>
      <c r="D33" s="6">
        <v>217</v>
      </c>
      <c r="E33" s="7">
        <f t="shared" si="21"/>
        <v>0.46082949308755761</v>
      </c>
      <c r="F33" s="11"/>
      <c r="G33" s="9">
        <v>5</v>
      </c>
      <c r="H33" s="22">
        <v>128</v>
      </c>
      <c r="I33" s="22">
        <v>241</v>
      </c>
      <c r="J33" s="12">
        <f t="shared" si="22"/>
        <v>0.53112033195020747</v>
      </c>
      <c r="L33" s="12">
        <v>5</v>
      </c>
      <c r="M33" s="8">
        <v>74</v>
      </c>
      <c r="N33" s="8">
        <v>204</v>
      </c>
      <c r="O33" s="12">
        <f t="shared" si="23"/>
        <v>0.36274509803921567</v>
      </c>
      <c r="S33" s="12">
        <v>6</v>
      </c>
      <c r="T33" s="2">
        <v>2</v>
      </c>
      <c r="U33" s="2">
        <v>83</v>
      </c>
      <c r="V33" s="12">
        <f t="shared" si="19"/>
        <v>2.4096385542168676E-2</v>
      </c>
      <c r="X33" s="9">
        <v>6</v>
      </c>
      <c r="Y33" s="11">
        <v>2</v>
      </c>
      <c r="Z33" s="1">
        <v>61</v>
      </c>
      <c r="AA33" s="9">
        <f t="shared" si="20"/>
        <v>3.2786885245901641E-2</v>
      </c>
      <c r="AE33" s="11"/>
      <c r="AF33" s="3"/>
      <c r="AG33" s="11"/>
      <c r="AL33" s="10"/>
      <c r="AM33" s="8"/>
      <c r="AN33" s="8"/>
      <c r="AO33" s="6"/>
      <c r="AP33" s="6"/>
      <c r="AR33" s="6"/>
      <c r="AS33" s="14"/>
      <c r="AT33" s="14"/>
      <c r="AU33" s="14"/>
      <c r="AV33" s="11"/>
      <c r="AW33" s="11"/>
      <c r="AX33" s="11"/>
      <c r="AY33" s="11"/>
      <c r="AZ33" s="11"/>
      <c r="BA33" s="11"/>
      <c r="BB33" s="6"/>
    </row>
    <row r="34" spans="2:54" x14ac:dyDescent="0.2">
      <c r="B34" s="7">
        <v>6</v>
      </c>
      <c r="C34" s="8">
        <v>4</v>
      </c>
      <c r="D34" s="8">
        <v>131</v>
      </c>
      <c r="E34" s="7">
        <f t="shared" si="21"/>
        <v>3.0534351145038167E-2</v>
      </c>
      <c r="F34" s="11"/>
      <c r="G34" s="9">
        <v>6</v>
      </c>
      <c r="H34" s="22">
        <v>5</v>
      </c>
      <c r="I34" s="22">
        <v>110</v>
      </c>
      <c r="J34" s="12">
        <f t="shared" si="22"/>
        <v>4.5454545454545456E-2</v>
      </c>
      <c r="L34" s="12">
        <v>6</v>
      </c>
      <c r="M34" s="8">
        <v>2</v>
      </c>
      <c r="N34" s="8">
        <v>70</v>
      </c>
      <c r="O34" s="12">
        <f t="shared" si="23"/>
        <v>2.8571428571428571E-2</v>
      </c>
      <c r="S34" s="12" t="s">
        <v>25</v>
      </c>
      <c r="T34" s="12">
        <f>SUM(T28:T33)</f>
        <v>210</v>
      </c>
      <c r="U34" s="12">
        <f t="shared" ref="U34" si="24">SUM(U28:U33)</f>
        <v>1231</v>
      </c>
      <c r="V34" s="12">
        <f t="shared" si="19"/>
        <v>0.17059301380991065</v>
      </c>
      <c r="X34" s="9" t="s">
        <v>25</v>
      </c>
      <c r="Y34" s="9">
        <f>SUM(Y28:Y33)</f>
        <v>285</v>
      </c>
      <c r="Z34" s="9">
        <f>SUM(Z28:Z33)</f>
        <v>1398</v>
      </c>
      <c r="AA34" s="9">
        <f t="shared" si="20"/>
        <v>0.20386266094420602</v>
      </c>
      <c r="AE34" s="11"/>
      <c r="AF34" s="3"/>
      <c r="AG34" s="11"/>
      <c r="AL34" s="10"/>
      <c r="AM34" s="8"/>
      <c r="AN34" s="8"/>
      <c r="AO34" s="6"/>
      <c r="AP34" s="6"/>
      <c r="AR34" s="6"/>
      <c r="AS34" s="14"/>
      <c r="AT34" s="14"/>
      <c r="AU34" s="14"/>
      <c r="AV34" s="11"/>
      <c r="AW34" s="11"/>
      <c r="AX34" s="11"/>
      <c r="AY34" s="11"/>
      <c r="AZ34" s="11"/>
      <c r="BA34" s="11"/>
      <c r="BB34" s="6"/>
    </row>
    <row r="35" spans="2:54" x14ac:dyDescent="0.2">
      <c r="B35" s="7" t="s">
        <v>25</v>
      </c>
      <c r="C35" s="7">
        <f>SUM(C29:C34)</f>
        <v>499</v>
      </c>
      <c r="D35" s="7">
        <f t="shared" ref="D35" si="25">SUM(D29:D34)</f>
        <v>1330</v>
      </c>
      <c r="E35" s="7">
        <f t="shared" si="21"/>
        <v>0.37518796992481201</v>
      </c>
      <c r="F35" s="11"/>
      <c r="G35" s="9" t="s">
        <v>25</v>
      </c>
      <c r="H35" s="12">
        <f>SUM(H29:H34)</f>
        <v>414</v>
      </c>
      <c r="I35" s="12">
        <f t="shared" ref="I35" si="26">SUM(I29:I34)</f>
        <v>1423</v>
      </c>
      <c r="J35" s="12">
        <f t="shared" si="22"/>
        <v>0.29093464511595224</v>
      </c>
      <c r="L35" s="12" t="s">
        <v>25</v>
      </c>
      <c r="M35" s="12">
        <f>SUM(M29:M34)</f>
        <v>386</v>
      </c>
      <c r="N35" s="12">
        <f>SUM(N29:N34)</f>
        <v>1119</v>
      </c>
      <c r="O35" s="12">
        <f t="shared" si="23"/>
        <v>0.34495084897229672</v>
      </c>
      <c r="S35" s="4"/>
      <c r="T35" s="4"/>
      <c r="U35" s="4"/>
      <c r="V35" s="4"/>
      <c r="X35" s="3"/>
      <c r="Y35" s="3"/>
      <c r="Z35" s="3"/>
      <c r="AA35" s="3"/>
      <c r="AE35" s="11"/>
      <c r="AF35" s="3"/>
      <c r="AG35" s="3"/>
      <c r="AL35" s="11"/>
      <c r="AM35" s="6"/>
      <c r="AN35" s="6"/>
      <c r="AO35" s="6"/>
      <c r="AP35" s="6"/>
      <c r="AR35" s="6"/>
      <c r="AS35" s="14"/>
      <c r="AT35" s="14"/>
      <c r="AU35" s="14"/>
      <c r="AV35" s="11"/>
      <c r="AW35" s="11"/>
      <c r="AX35" s="11"/>
      <c r="AY35" s="11"/>
      <c r="AZ35" s="11"/>
      <c r="BA35" s="11"/>
      <c r="BB35" s="6"/>
    </row>
    <row r="36" spans="2:54" x14ac:dyDescent="0.2">
      <c r="F36" s="11"/>
      <c r="G36" s="3"/>
      <c r="H36" s="4"/>
      <c r="I36" s="4"/>
      <c r="J36" s="4"/>
      <c r="L36" s="4"/>
      <c r="M36" s="4"/>
      <c r="N36" s="4"/>
      <c r="O36" s="4"/>
      <c r="S36" s="2" t="s">
        <v>26</v>
      </c>
      <c r="T36" s="2"/>
      <c r="U36" s="2"/>
      <c r="V36" s="2"/>
      <c r="X36" s="1" t="s">
        <v>27</v>
      </c>
      <c r="AC36" s="1" t="s">
        <v>28</v>
      </c>
      <c r="AL36" s="3"/>
      <c r="AU36" s="6"/>
      <c r="AV36" s="11"/>
      <c r="AW36" s="11"/>
      <c r="AX36" s="11"/>
      <c r="AY36" s="11"/>
      <c r="AZ36" s="11"/>
      <c r="BA36" s="11"/>
      <c r="BB36" s="6"/>
    </row>
    <row r="37" spans="2:54" x14ac:dyDescent="0.2">
      <c r="B37" s="1" t="s">
        <v>53</v>
      </c>
      <c r="F37" s="11"/>
      <c r="G37" s="1" t="s">
        <v>54</v>
      </c>
      <c r="H37" s="2"/>
      <c r="I37" s="2"/>
      <c r="J37" s="2"/>
      <c r="L37" s="2" t="s">
        <v>55</v>
      </c>
      <c r="M37" s="2"/>
      <c r="N37" s="2"/>
      <c r="O37" s="2"/>
      <c r="AU37" s="6"/>
      <c r="AV37" s="11"/>
      <c r="AW37" s="11"/>
      <c r="AX37" s="11"/>
      <c r="AY37" s="11"/>
      <c r="AZ37" s="11"/>
      <c r="BA37" s="11"/>
      <c r="BB37" s="6"/>
    </row>
    <row r="38" spans="2:54" x14ac:dyDescent="0.2">
      <c r="F38" s="11"/>
      <c r="S38" s="7" t="s">
        <v>18</v>
      </c>
      <c r="T38" s="7" t="s">
        <v>33</v>
      </c>
      <c r="U38" s="7" t="s">
        <v>21</v>
      </c>
      <c r="V38" s="7" t="s">
        <v>34</v>
      </c>
      <c r="X38" s="7" t="s">
        <v>18</v>
      </c>
      <c r="Y38" s="7" t="s">
        <v>33</v>
      </c>
      <c r="Z38" s="7" t="s">
        <v>21</v>
      </c>
      <c r="AA38" s="7" t="s">
        <v>34</v>
      </c>
      <c r="AC38" s="7" t="s">
        <v>18</v>
      </c>
      <c r="AD38" s="7" t="s">
        <v>33</v>
      </c>
      <c r="AE38" s="7" t="s">
        <v>21</v>
      </c>
      <c r="AF38" s="7" t="s">
        <v>34</v>
      </c>
      <c r="AU38" s="6"/>
      <c r="AV38" s="11"/>
      <c r="AW38" s="11"/>
      <c r="AX38" s="11"/>
      <c r="AY38" s="11"/>
      <c r="AZ38" s="11"/>
      <c r="BA38" s="11"/>
      <c r="BB38" s="6"/>
    </row>
    <row r="39" spans="2:54" x14ac:dyDescent="0.2">
      <c r="B39" s="7" t="s">
        <v>18</v>
      </c>
      <c r="C39" s="7" t="s">
        <v>33</v>
      </c>
      <c r="D39" s="7" t="s">
        <v>21</v>
      </c>
      <c r="E39" s="7" t="s">
        <v>34</v>
      </c>
      <c r="F39" s="11"/>
      <c r="G39" s="7" t="s">
        <v>18</v>
      </c>
      <c r="H39" s="7" t="s">
        <v>33</v>
      </c>
      <c r="I39" s="7" t="s">
        <v>21</v>
      </c>
      <c r="J39" s="7" t="s">
        <v>34</v>
      </c>
      <c r="L39" s="7" t="s">
        <v>18</v>
      </c>
      <c r="M39" s="7" t="s">
        <v>33</v>
      </c>
      <c r="N39" s="7" t="s">
        <v>21</v>
      </c>
      <c r="O39" s="7" t="s">
        <v>34</v>
      </c>
      <c r="S39" s="7">
        <v>1</v>
      </c>
      <c r="T39" s="7">
        <f t="shared" ref="T39:T44" si="27">AVERAGE(T6,Y6,AL7)</f>
        <v>2.5</v>
      </c>
      <c r="U39" s="7">
        <f t="shared" ref="U39:U44" si="28">AVERAGE(U6,Z6,AN7)</f>
        <v>226.5</v>
      </c>
      <c r="V39" s="7">
        <f t="shared" ref="V39:V45" si="29">T39/U39</f>
        <v>1.1037527593818985E-2</v>
      </c>
      <c r="X39" s="7">
        <v>1</v>
      </c>
      <c r="Y39" s="7">
        <f t="shared" ref="Y39:Y44" si="30">AVERAGE(T17,Y17,AL18)</f>
        <v>4</v>
      </c>
      <c r="Z39" s="7">
        <f t="shared" ref="Z39:Z44" si="31">AVERAGE(U17,Z17,AN18)</f>
        <v>282.5</v>
      </c>
      <c r="AA39" s="7">
        <f t="shared" ref="AA39:AA45" si="32">Y39/Z39</f>
        <v>1.415929203539823E-2</v>
      </c>
      <c r="AC39" s="7">
        <v>1</v>
      </c>
      <c r="AD39" s="7">
        <f t="shared" ref="AD39:AD44" si="33">AVERAGE(T28,Y28,AL29)</f>
        <v>4</v>
      </c>
      <c r="AE39" s="7">
        <f t="shared" ref="AE39:AE44" si="34">AVERAGE(U28,Z28,AN29)</f>
        <v>243.5</v>
      </c>
      <c r="AF39" s="7">
        <f t="shared" ref="AF39:AF45" si="35">AD39/AE39</f>
        <v>1.6427104722792608E-2</v>
      </c>
      <c r="AP39" s="6"/>
      <c r="AU39" s="6"/>
      <c r="AV39" s="11"/>
      <c r="AW39" s="11"/>
      <c r="AX39" s="11"/>
      <c r="AY39" s="11"/>
      <c r="AZ39" s="11"/>
      <c r="BA39" s="11"/>
      <c r="BB39" s="6"/>
    </row>
    <row r="40" spans="2:54" x14ac:dyDescent="0.2">
      <c r="B40" s="7">
        <v>1</v>
      </c>
      <c r="C40" s="7">
        <f t="shared" ref="C40:D45" si="36">AVERAGE(C7,H7,M7)</f>
        <v>8.3333333333333339</v>
      </c>
      <c r="D40" s="7">
        <f t="shared" si="36"/>
        <v>258</v>
      </c>
      <c r="E40" s="7">
        <f t="shared" ref="E40:E46" si="37">C40/D40</f>
        <v>3.2299741602067188E-2</v>
      </c>
      <c r="F40" s="11"/>
      <c r="G40" s="7">
        <v>1</v>
      </c>
      <c r="H40" s="7">
        <f t="shared" ref="H40:I45" si="38">AVERAGE(C18,H18,M18)</f>
        <v>1.6666666666666667</v>
      </c>
      <c r="I40" s="7">
        <f t="shared" si="38"/>
        <v>302</v>
      </c>
      <c r="J40" s="7">
        <f t="shared" ref="J40:J46" si="39">H40/I40</f>
        <v>5.5187637969094927E-3</v>
      </c>
      <c r="L40" s="7">
        <v>1</v>
      </c>
      <c r="M40" s="7">
        <f t="shared" ref="M40:N45" si="40">AVERAGE(C29,H29,M29)</f>
        <v>10.666666666666666</v>
      </c>
      <c r="N40" s="7">
        <f t="shared" si="40"/>
        <v>248</v>
      </c>
      <c r="O40" s="7">
        <f t="shared" ref="O40:O46" si="41">M40/N40</f>
        <v>4.301075268817204E-2</v>
      </c>
      <c r="S40" s="7">
        <v>2</v>
      </c>
      <c r="T40" s="7">
        <f t="shared" si="27"/>
        <v>2</v>
      </c>
      <c r="U40" s="7">
        <f t="shared" si="28"/>
        <v>240.5</v>
      </c>
      <c r="V40" s="7">
        <f t="shared" si="29"/>
        <v>8.3160083160083165E-3</v>
      </c>
      <c r="X40" s="7">
        <v>2</v>
      </c>
      <c r="Y40" s="7">
        <f t="shared" si="30"/>
        <v>41</v>
      </c>
      <c r="Z40" s="7">
        <f t="shared" si="31"/>
        <v>264</v>
      </c>
      <c r="AA40" s="7">
        <f t="shared" si="32"/>
        <v>0.1553030303030303</v>
      </c>
      <c r="AC40" s="7">
        <v>2</v>
      </c>
      <c r="AD40" s="7">
        <f t="shared" si="33"/>
        <v>14</v>
      </c>
      <c r="AE40" s="7">
        <f t="shared" si="34"/>
        <v>262.5</v>
      </c>
      <c r="AF40" s="7">
        <f t="shared" si="35"/>
        <v>5.3333333333333337E-2</v>
      </c>
      <c r="AP40" s="6"/>
      <c r="AU40" s="6"/>
      <c r="AV40" s="11"/>
      <c r="AW40" s="11"/>
      <c r="AX40" s="11"/>
      <c r="AY40" s="11"/>
      <c r="AZ40" s="11"/>
      <c r="BA40" s="11"/>
      <c r="BB40" s="6"/>
    </row>
    <row r="41" spans="2:54" x14ac:dyDescent="0.2">
      <c r="B41" s="7">
        <v>2</v>
      </c>
      <c r="C41" s="7">
        <f t="shared" si="36"/>
        <v>13.666666666666666</v>
      </c>
      <c r="D41" s="7">
        <f t="shared" si="36"/>
        <v>261</v>
      </c>
      <c r="E41" s="7">
        <f t="shared" si="37"/>
        <v>5.2362707535121324E-2</v>
      </c>
      <c r="F41" s="11"/>
      <c r="G41" s="7">
        <v>2</v>
      </c>
      <c r="H41" s="7">
        <f t="shared" si="38"/>
        <v>15</v>
      </c>
      <c r="I41" s="7">
        <f t="shared" si="38"/>
        <v>297.66666666666669</v>
      </c>
      <c r="J41" s="7">
        <f t="shared" si="39"/>
        <v>5.0391937290033592E-2</v>
      </c>
      <c r="L41" s="7">
        <v>2</v>
      </c>
      <c r="M41" s="7">
        <f t="shared" si="40"/>
        <v>33.666666666666664</v>
      </c>
      <c r="N41" s="7">
        <f t="shared" si="40"/>
        <v>245</v>
      </c>
      <c r="O41" s="7">
        <f t="shared" si="41"/>
        <v>0.13741496598639455</v>
      </c>
      <c r="S41" s="7">
        <v>3</v>
      </c>
      <c r="T41" s="7">
        <f t="shared" si="27"/>
        <v>9.5</v>
      </c>
      <c r="U41" s="7">
        <f t="shared" si="28"/>
        <v>239</v>
      </c>
      <c r="V41" s="7">
        <f t="shared" si="29"/>
        <v>3.9748953974895397E-2</v>
      </c>
      <c r="X41" s="7">
        <v>3</v>
      </c>
      <c r="Y41" s="7">
        <f t="shared" si="30"/>
        <v>140</v>
      </c>
      <c r="Z41" s="7">
        <f t="shared" si="31"/>
        <v>283.5</v>
      </c>
      <c r="AA41" s="7">
        <f t="shared" si="32"/>
        <v>0.49382716049382713</v>
      </c>
      <c r="AC41" s="7">
        <v>3</v>
      </c>
      <c r="AD41" s="7">
        <f t="shared" si="33"/>
        <v>85</v>
      </c>
      <c r="AE41" s="7">
        <f t="shared" si="34"/>
        <v>251</v>
      </c>
      <c r="AF41" s="7">
        <f t="shared" si="35"/>
        <v>0.3386454183266932</v>
      </c>
      <c r="AP41" s="6"/>
      <c r="AU41" s="6"/>
      <c r="AV41" s="6"/>
      <c r="AW41" s="6"/>
      <c r="AX41" s="6"/>
      <c r="AY41" s="6"/>
      <c r="AZ41" s="6"/>
      <c r="BA41" s="6"/>
      <c r="BB41" s="6"/>
    </row>
    <row r="42" spans="2:54" x14ac:dyDescent="0.2">
      <c r="B42" s="7">
        <v>3</v>
      </c>
      <c r="C42" s="7">
        <f t="shared" si="36"/>
        <v>87.333333333333329</v>
      </c>
      <c r="D42" s="7">
        <f t="shared" si="36"/>
        <v>239</v>
      </c>
      <c r="E42" s="7">
        <f t="shared" si="37"/>
        <v>0.36541143654114361</v>
      </c>
      <c r="F42" s="11"/>
      <c r="G42" s="7">
        <v>3</v>
      </c>
      <c r="H42" s="7">
        <f t="shared" si="38"/>
        <v>125.33333333333333</v>
      </c>
      <c r="I42" s="7">
        <f t="shared" si="38"/>
        <v>296</v>
      </c>
      <c r="J42" s="7">
        <f t="shared" si="39"/>
        <v>0.42342342342342343</v>
      </c>
      <c r="L42" s="7">
        <v>3</v>
      </c>
      <c r="M42" s="7">
        <f t="shared" si="40"/>
        <v>105</v>
      </c>
      <c r="N42" s="7">
        <f t="shared" si="40"/>
        <v>240.66666666666666</v>
      </c>
      <c r="O42" s="7">
        <f t="shared" si="41"/>
        <v>0.43628808864265928</v>
      </c>
      <c r="S42" s="7">
        <v>4</v>
      </c>
      <c r="T42" s="7">
        <f t="shared" si="27"/>
        <v>111</v>
      </c>
      <c r="U42" s="7">
        <f t="shared" si="28"/>
        <v>244</v>
      </c>
      <c r="V42" s="7">
        <f t="shared" si="29"/>
        <v>0.45491803278688525</v>
      </c>
      <c r="X42" s="7">
        <v>4</v>
      </c>
      <c r="Y42" s="7">
        <f t="shared" si="30"/>
        <v>69</v>
      </c>
      <c r="Z42" s="7">
        <f t="shared" si="31"/>
        <v>279</v>
      </c>
      <c r="AA42" s="7">
        <f t="shared" si="32"/>
        <v>0.24731182795698925</v>
      </c>
      <c r="AC42" s="7">
        <v>4</v>
      </c>
      <c r="AD42" s="7">
        <f t="shared" si="33"/>
        <v>97</v>
      </c>
      <c r="AE42" s="7">
        <f t="shared" si="34"/>
        <v>258</v>
      </c>
      <c r="AF42" s="7">
        <f t="shared" si="35"/>
        <v>0.37596899224806202</v>
      </c>
      <c r="AP42" s="6"/>
      <c r="AU42" s="6"/>
      <c r="AV42" s="6"/>
      <c r="AW42" s="6"/>
      <c r="AX42" s="6"/>
      <c r="AY42" s="6"/>
      <c r="AZ42" s="6"/>
      <c r="BA42" s="6"/>
      <c r="BB42" s="6"/>
    </row>
    <row r="43" spans="2:54" x14ac:dyDescent="0.2">
      <c r="B43" s="7">
        <v>4</v>
      </c>
      <c r="C43" s="7">
        <f t="shared" si="36"/>
        <v>203.66666666666666</v>
      </c>
      <c r="D43" s="7">
        <f t="shared" si="36"/>
        <v>258.33333333333331</v>
      </c>
      <c r="E43" s="7">
        <f t="shared" si="37"/>
        <v>0.78838709677419361</v>
      </c>
      <c r="F43" s="11"/>
      <c r="G43" s="7">
        <v>4</v>
      </c>
      <c r="H43" s="7">
        <f t="shared" si="38"/>
        <v>219.33333333333334</v>
      </c>
      <c r="I43" s="7">
        <f t="shared" si="38"/>
        <v>284</v>
      </c>
      <c r="J43" s="7">
        <f t="shared" si="39"/>
        <v>0.77230046948356812</v>
      </c>
      <c r="L43" s="7">
        <v>4</v>
      </c>
      <c r="M43" s="7">
        <f t="shared" si="40"/>
        <v>179.33333333333334</v>
      </c>
      <c r="N43" s="7">
        <f t="shared" si="40"/>
        <v>232.66666666666666</v>
      </c>
      <c r="O43" s="7">
        <f t="shared" si="41"/>
        <v>0.7707736389684815</v>
      </c>
      <c r="S43" s="7">
        <v>5</v>
      </c>
      <c r="T43" s="7">
        <f t="shared" si="27"/>
        <v>83</v>
      </c>
      <c r="U43" s="7">
        <f t="shared" si="28"/>
        <v>227.5</v>
      </c>
      <c r="V43" s="7">
        <f t="shared" si="29"/>
        <v>0.36483516483516482</v>
      </c>
      <c r="X43" s="7">
        <v>5</v>
      </c>
      <c r="Y43" s="7">
        <f t="shared" si="30"/>
        <v>0</v>
      </c>
      <c r="Z43" s="7">
        <f t="shared" si="31"/>
        <v>240.5</v>
      </c>
      <c r="AA43" s="7">
        <f t="shared" si="32"/>
        <v>0</v>
      </c>
      <c r="AC43" s="7">
        <v>5</v>
      </c>
      <c r="AD43" s="7">
        <f t="shared" si="33"/>
        <v>45.5</v>
      </c>
      <c r="AE43" s="7">
        <f t="shared" si="34"/>
        <v>227.5</v>
      </c>
      <c r="AF43" s="7">
        <f t="shared" si="35"/>
        <v>0.2</v>
      </c>
      <c r="AP43" s="6"/>
    </row>
    <row r="44" spans="2:54" x14ac:dyDescent="0.2">
      <c r="B44" s="7">
        <v>5</v>
      </c>
      <c r="C44" s="7">
        <f t="shared" si="36"/>
        <v>62.666666666666664</v>
      </c>
      <c r="D44" s="7">
        <f t="shared" si="36"/>
        <v>259.33333333333331</v>
      </c>
      <c r="E44" s="7">
        <f t="shared" si="37"/>
        <v>0.2416452442159383</v>
      </c>
      <c r="F44" s="11"/>
      <c r="G44" s="7">
        <v>5</v>
      </c>
      <c r="H44" s="7">
        <f t="shared" si="38"/>
        <v>44.666666666666664</v>
      </c>
      <c r="I44" s="7">
        <f t="shared" si="38"/>
        <v>267.33333333333331</v>
      </c>
      <c r="J44" s="7">
        <f t="shared" si="39"/>
        <v>0.16708229426433915</v>
      </c>
      <c r="L44" s="7">
        <v>5</v>
      </c>
      <c r="M44" s="7">
        <f t="shared" si="40"/>
        <v>100.66666666666667</v>
      </c>
      <c r="N44" s="7">
        <f t="shared" si="40"/>
        <v>220.66666666666666</v>
      </c>
      <c r="O44" s="7">
        <f t="shared" si="41"/>
        <v>0.45619335347432027</v>
      </c>
      <c r="S44" s="7">
        <v>6</v>
      </c>
      <c r="T44" s="7">
        <f t="shared" si="27"/>
        <v>0</v>
      </c>
      <c r="U44" s="7">
        <f t="shared" si="28"/>
        <v>101.5</v>
      </c>
      <c r="V44" s="7">
        <f t="shared" si="29"/>
        <v>0</v>
      </c>
      <c r="X44" s="7">
        <v>6</v>
      </c>
      <c r="Y44" s="7">
        <f t="shared" si="30"/>
        <v>0.5</v>
      </c>
      <c r="Z44" s="7">
        <f t="shared" si="31"/>
        <v>82</v>
      </c>
      <c r="AA44" s="7">
        <f t="shared" si="32"/>
        <v>6.0975609756097563E-3</v>
      </c>
      <c r="AC44" s="7">
        <v>6</v>
      </c>
      <c r="AD44" s="7">
        <f t="shared" si="33"/>
        <v>2</v>
      </c>
      <c r="AE44" s="7">
        <f t="shared" si="34"/>
        <v>72</v>
      </c>
      <c r="AF44" s="7">
        <f t="shared" si="35"/>
        <v>2.7777777777777776E-2</v>
      </c>
      <c r="AP44" s="6"/>
    </row>
    <row r="45" spans="2:54" x14ac:dyDescent="0.2">
      <c r="B45" s="7">
        <v>6</v>
      </c>
      <c r="C45" s="7">
        <f t="shared" si="36"/>
        <v>14.333333333333334</v>
      </c>
      <c r="D45" s="7">
        <f t="shared" si="36"/>
        <v>114.33333333333333</v>
      </c>
      <c r="E45" s="7">
        <f t="shared" si="37"/>
        <v>0.12536443148688048</v>
      </c>
      <c r="F45" s="11"/>
      <c r="G45" s="7">
        <v>6</v>
      </c>
      <c r="H45" s="7">
        <f t="shared" si="38"/>
        <v>1.6666666666666667</v>
      </c>
      <c r="I45" s="7">
        <f t="shared" si="38"/>
        <v>104.66666666666667</v>
      </c>
      <c r="J45" s="7">
        <f t="shared" si="39"/>
        <v>1.5923566878980892E-2</v>
      </c>
      <c r="L45" s="7">
        <v>6</v>
      </c>
      <c r="M45" s="7">
        <f t="shared" si="40"/>
        <v>3.6666666666666665</v>
      </c>
      <c r="N45" s="7">
        <f t="shared" si="40"/>
        <v>103.66666666666667</v>
      </c>
      <c r="O45" s="7">
        <f t="shared" si="41"/>
        <v>3.5369774919614141E-2</v>
      </c>
      <c r="S45" s="7" t="s">
        <v>25</v>
      </c>
      <c r="T45" s="7">
        <f>SUM(T39:T44)</f>
        <v>208</v>
      </c>
      <c r="U45" s="7">
        <f t="shared" ref="U45" si="42">SUM(U39:U44)</f>
        <v>1279</v>
      </c>
      <c r="V45" s="7">
        <f t="shared" si="29"/>
        <v>0.16262705238467554</v>
      </c>
      <c r="X45" s="7" t="s">
        <v>25</v>
      </c>
      <c r="Y45" s="7">
        <f>SUM(Y39:Y44)</f>
        <v>254.5</v>
      </c>
      <c r="Z45" s="7">
        <f>SUM(Z39:Z44)</f>
        <v>1431.5</v>
      </c>
      <c r="AA45" s="7">
        <f t="shared" si="32"/>
        <v>0.17778553964373034</v>
      </c>
      <c r="AC45" s="7" t="s">
        <v>25</v>
      </c>
      <c r="AD45" s="7">
        <f>SUM(AD39:AD44)</f>
        <v>247.5</v>
      </c>
      <c r="AE45" s="7">
        <f>SUM(AE39:AE44)</f>
        <v>1314.5</v>
      </c>
      <c r="AF45" s="7">
        <f t="shared" si="35"/>
        <v>0.18828451882845187</v>
      </c>
      <c r="AP45" s="6"/>
    </row>
    <row r="46" spans="2:54" x14ac:dyDescent="0.2">
      <c r="B46" s="7" t="s">
        <v>25</v>
      </c>
      <c r="C46" s="7">
        <f>SUM(C40:C45)</f>
        <v>390</v>
      </c>
      <c r="D46" s="7">
        <f>SUM(D40:D45)</f>
        <v>1389.9999999999998</v>
      </c>
      <c r="E46" s="7">
        <f t="shared" si="37"/>
        <v>0.28057553956834536</v>
      </c>
      <c r="F46" s="11"/>
      <c r="G46" s="7" t="s">
        <v>25</v>
      </c>
      <c r="H46" s="7">
        <f>SUM(H40:H45)</f>
        <v>407.66666666666674</v>
      </c>
      <c r="I46" s="7">
        <f>SUM(I40:I45)</f>
        <v>1551.6666666666667</v>
      </c>
      <c r="J46" s="7">
        <f t="shared" si="39"/>
        <v>0.26272824919441462</v>
      </c>
      <c r="L46" s="7" t="s">
        <v>25</v>
      </c>
      <c r="M46" s="7">
        <f>SUM(M40:M45)</f>
        <v>433</v>
      </c>
      <c r="N46" s="7">
        <f>SUM(N40:N45)</f>
        <v>1290.6666666666667</v>
      </c>
      <c r="O46" s="7">
        <f t="shared" si="41"/>
        <v>0.33548553719008262</v>
      </c>
      <c r="S46" s="6"/>
      <c r="T46" s="6"/>
      <c r="U46" s="11"/>
      <c r="V46" s="11"/>
      <c r="W46" s="6"/>
      <c r="X46" s="6"/>
      <c r="Y46" s="6"/>
      <c r="Z46" s="6"/>
      <c r="AA46" s="6"/>
      <c r="AB46" s="11"/>
      <c r="AC46" s="6"/>
      <c r="AD46" s="6"/>
      <c r="AE46" s="11"/>
      <c r="AF46" s="11"/>
      <c r="AP46" s="6"/>
    </row>
    <row r="47" spans="2:54" x14ac:dyDescent="0.2">
      <c r="B47" s="6"/>
      <c r="C47" s="6"/>
      <c r="D47" s="11"/>
      <c r="E47" s="6"/>
      <c r="F47" s="11"/>
      <c r="G47" s="11"/>
      <c r="H47" s="11"/>
      <c r="I47" s="6"/>
      <c r="J47" s="6"/>
      <c r="K47" s="11"/>
      <c r="L47" s="6"/>
      <c r="M47" s="6"/>
      <c r="N47" s="11"/>
      <c r="O47" s="11"/>
      <c r="S47" s="1" t="s">
        <v>10</v>
      </c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O47" s="6"/>
      <c r="AP47" s="6"/>
    </row>
    <row r="48" spans="2:54" x14ac:dyDescent="0.2">
      <c r="B48" s="1" t="s">
        <v>42</v>
      </c>
      <c r="C48" s="6"/>
      <c r="D48" s="6"/>
      <c r="E48" s="6"/>
      <c r="F48" s="11"/>
      <c r="G48" s="11"/>
      <c r="H48" s="11"/>
      <c r="I48" s="6"/>
      <c r="J48" s="6"/>
      <c r="K48" s="6"/>
      <c r="L48" s="6"/>
      <c r="M48" s="6"/>
      <c r="N48" s="6"/>
      <c r="O48" s="6"/>
      <c r="S48" s="7" t="s">
        <v>18</v>
      </c>
      <c r="T48" s="7" t="s">
        <v>33</v>
      </c>
      <c r="U48" s="7" t="s">
        <v>21</v>
      </c>
      <c r="V48" s="7" t="s">
        <v>34</v>
      </c>
      <c r="X48" s="6"/>
      <c r="AE48" s="6"/>
      <c r="AL48" s="6"/>
      <c r="AM48" s="6"/>
      <c r="AN48" s="6"/>
      <c r="AO48" s="6"/>
      <c r="AP48" s="6"/>
    </row>
    <row r="49" spans="2:31" x14ac:dyDescent="0.2">
      <c r="B49" s="7" t="s">
        <v>18</v>
      </c>
      <c r="C49" s="7" t="s">
        <v>33</v>
      </c>
      <c r="D49" s="7" t="s">
        <v>21</v>
      </c>
      <c r="E49" s="7" t="s">
        <v>34</v>
      </c>
      <c r="F49" s="11"/>
      <c r="G49" s="11"/>
      <c r="H49" s="11"/>
      <c r="S49" s="7">
        <v>1</v>
      </c>
      <c r="T49" s="7">
        <f t="shared" ref="T49:U54" si="43">AVERAGE(T39,Y39,AD39)</f>
        <v>3.5</v>
      </c>
      <c r="U49" s="7">
        <f t="shared" si="43"/>
        <v>250.83333333333334</v>
      </c>
      <c r="V49" s="7">
        <f t="shared" ref="V49:V55" si="44">T49/U49</f>
        <v>1.3953488372093023E-2</v>
      </c>
      <c r="X49" s="6"/>
      <c r="AE49" s="6"/>
    </row>
    <row r="50" spans="2:31" x14ac:dyDescent="0.2">
      <c r="B50" s="7">
        <v>1</v>
      </c>
      <c r="C50" s="7">
        <f t="shared" ref="C50:D55" si="45">AVERAGE(C40,H40,M40)</f>
        <v>6.8888888888888884</v>
      </c>
      <c r="D50" s="7">
        <f t="shared" si="45"/>
        <v>269.33333333333331</v>
      </c>
      <c r="E50" s="7">
        <f t="shared" ref="E50:E56" si="46">C50/D50</f>
        <v>2.5577557755775578E-2</v>
      </c>
      <c r="F50" s="11"/>
      <c r="G50" s="11"/>
      <c r="H50" s="11"/>
      <c r="L50" s="6"/>
      <c r="M50" s="6"/>
      <c r="N50" s="6"/>
      <c r="O50" s="6"/>
      <c r="S50" s="7">
        <v>2</v>
      </c>
      <c r="T50" s="7">
        <f t="shared" si="43"/>
        <v>19</v>
      </c>
      <c r="U50" s="7">
        <f t="shared" si="43"/>
        <v>255.66666666666666</v>
      </c>
      <c r="V50" s="7">
        <f t="shared" si="44"/>
        <v>7.4315514993481102E-2</v>
      </c>
      <c r="X50" s="6"/>
      <c r="AE50" s="6"/>
    </row>
    <row r="51" spans="2:31" x14ac:dyDescent="0.2">
      <c r="B51" s="7">
        <v>2</v>
      </c>
      <c r="C51" s="7">
        <f t="shared" si="45"/>
        <v>20.777777777777775</v>
      </c>
      <c r="D51" s="7">
        <f t="shared" si="45"/>
        <v>267.88888888888891</v>
      </c>
      <c r="E51" s="7">
        <f t="shared" si="46"/>
        <v>7.7561177934467013E-2</v>
      </c>
      <c r="F51" s="11"/>
      <c r="G51" s="11"/>
      <c r="H51" s="11"/>
      <c r="N51" s="6"/>
      <c r="O51" s="6"/>
      <c r="S51" s="7">
        <v>3</v>
      </c>
      <c r="T51" s="7">
        <f t="shared" si="43"/>
        <v>78.166666666666671</v>
      </c>
      <c r="U51" s="7">
        <f t="shared" si="43"/>
        <v>257.83333333333331</v>
      </c>
      <c r="V51" s="7">
        <f t="shared" si="44"/>
        <v>0.30316742081447967</v>
      </c>
      <c r="X51" s="6"/>
      <c r="AE51" s="6"/>
    </row>
    <row r="52" spans="2:31" x14ac:dyDescent="0.2">
      <c r="B52" s="7">
        <v>3</v>
      </c>
      <c r="C52" s="7">
        <f t="shared" si="45"/>
        <v>105.88888888888887</v>
      </c>
      <c r="D52" s="7">
        <f t="shared" si="45"/>
        <v>258.55555555555554</v>
      </c>
      <c r="E52" s="7">
        <f t="shared" si="46"/>
        <v>0.4095401804899011</v>
      </c>
      <c r="F52" s="11"/>
      <c r="G52" s="11"/>
      <c r="H52" s="11"/>
      <c r="N52" s="6"/>
      <c r="O52" s="6"/>
      <c r="S52" s="7">
        <v>4</v>
      </c>
      <c r="T52" s="7">
        <f t="shared" si="43"/>
        <v>92.333333333333329</v>
      </c>
      <c r="U52" s="7">
        <f t="shared" si="43"/>
        <v>260.33333333333331</v>
      </c>
      <c r="V52" s="7">
        <f t="shared" si="44"/>
        <v>0.35467349551856597</v>
      </c>
      <c r="X52" s="6"/>
      <c r="AE52" s="6"/>
    </row>
    <row r="53" spans="2:31" x14ac:dyDescent="0.2">
      <c r="B53" s="7">
        <v>4</v>
      </c>
      <c r="C53" s="7">
        <f t="shared" si="45"/>
        <v>200.7777777777778</v>
      </c>
      <c r="D53" s="7">
        <f t="shared" si="45"/>
        <v>258.33333333333331</v>
      </c>
      <c r="E53" s="7">
        <f t="shared" si="46"/>
        <v>0.77720430107526894</v>
      </c>
      <c r="F53" s="11"/>
      <c r="G53" s="11"/>
      <c r="H53" s="11"/>
      <c r="N53" s="6"/>
      <c r="O53" s="6"/>
      <c r="S53" s="7">
        <v>5</v>
      </c>
      <c r="T53" s="7">
        <f t="shared" si="43"/>
        <v>42.833333333333336</v>
      </c>
      <c r="U53" s="7">
        <f t="shared" si="43"/>
        <v>231.83333333333334</v>
      </c>
      <c r="V53" s="7">
        <f t="shared" si="44"/>
        <v>0.18475916606757728</v>
      </c>
      <c r="X53" s="6"/>
      <c r="AE53" s="6"/>
    </row>
    <row r="54" spans="2:31" x14ac:dyDescent="0.2">
      <c r="B54" s="7">
        <v>5</v>
      </c>
      <c r="C54" s="7">
        <f t="shared" si="45"/>
        <v>69.333333333333329</v>
      </c>
      <c r="D54" s="7">
        <f t="shared" si="45"/>
        <v>249.11111111111109</v>
      </c>
      <c r="E54" s="7">
        <f t="shared" si="46"/>
        <v>0.27832292595896524</v>
      </c>
      <c r="F54" s="11"/>
      <c r="G54" s="11"/>
      <c r="H54" s="11"/>
      <c r="L54" s="6"/>
      <c r="M54" s="6"/>
      <c r="N54" s="6"/>
      <c r="O54" s="6"/>
      <c r="S54" s="7">
        <v>6</v>
      </c>
      <c r="T54" s="7">
        <f t="shared" si="43"/>
        <v>0.83333333333333337</v>
      </c>
      <c r="U54" s="7">
        <f t="shared" si="43"/>
        <v>85.166666666666671</v>
      </c>
      <c r="V54" s="7">
        <f t="shared" si="44"/>
        <v>9.7847358121330719E-3</v>
      </c>
      <c r="X54" s="6"/>
    </row>
    <row r="55" spans="2:31" x14ac:dyDescent="0.2">
      <c r="B55" s="7">
        <v>6</v>
      </c>
      <c r="C55" s="7">
        <f t="shared" si="45"/>
        <v>6.5555555555555562</v>
      </c>
      <c r="D55" s="7">
        <f t="shared" si="45"/>
        <v>107.55555555555556</v>
      </c>
      <c r="E55" s="7">
        <f t="shared" si="46"/>
        <v>6.0950413223140501E-2</v>
      </c>
      <c r="F55" s="11"/>
      <c r="G55" s="11"/>
      <c r="H55" s="11"/>
      <c r="L55" s="6"/>
      <c r="M55" s="6"/>
      <c r="N55" s="6"/>
      <c r="O55" s="6"/>
      <c r="S55" s="7" t="s">
        <v>25</v>
      </c>
      <c r="T55" s="7">
        <f>SUM(T49:T54)</f>
        <v>236.66666666666669</v>
      </c>
      <c r="U55" s="7">
        <f>SUM(U49:U54)</f>
        <v>1341.6666666666665</v>
      </c>
      <c r="V55" s="7">
        <f t="shared" si="44"/>
        <v>0.17639751552795035</v>
      </c>
      <c r="X55" s="6"/>
    </row>
    <row r="56" spans="2:31" x14ac:dyDescent="0.2">
      <c r="B56" s="7" t="s">
        <v>25</v>
      </c>
      <c r="C56" s="7">
        <f>SUM(C50:C55)</f>
        <v>410.22222222222223</v>
      </c>
      <c r="D56" s="7">
        <f>SUM(D50:D55)</f>
        <v>1410.7777777777778</v>
      </c>
      <c r="E56" s="7">
        <f t="shared" si="46"/>
        <v>0.29077734898007401</v>
      </c>
      <c r="F56" s="11"/>
      <c r="G56" s="11"/>
      <c r="H56" s="11"/>
      <c r="L56" s="6"/>
      <c r="M56" s="6"/>
      <c r="N56" s="6"/>
      <c r="O56" s="6"/>
      <c r="T56" s="6"/>
      <c r="U56" s="6"/>
    </row>
    <row r="57" spans="2:31" x14ac:dyDescent="0.2">
      <c r="B57" s="6"/>
      <c r="C57" s="6"/>
      <c r="D57" s="11"/>
      <c r="E57" s="11"/>
      <c r="F57" s="11"/>
      <c r="G57" s="11"/>
      <c r="H57" s="11"/>
      <c r="I57" s="6"/>
      <c r="J57" s="6"/>
      <c r="K57" s="6"/>
      <c r="L57" s="6"/>
      <c r="M57" s="6"/>
      <c r="N57" s="6"/>
      <c r="O57" s="6"/>
      <c r="T57" s="6"/>
      <c r="U57" s="6"/>
      <c r="V57" s="6"/>
      <c r="W57" s="6"/>
      <c r="X57" s="6"/>
      <c r="Y57" s="11"/>
      <c r="Z57" s="11"/>
      <c r="AA57" s="6"/>
      <c r="AB57" s="6"/>
    </row>
    <row r="58" spans="2:3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2:31" x14ac:dyDescent="0.2">
      <c r="P59" s="6"/>
      <c r="Q59" s="6"/>
      <c r="U59" s="6"/>
    </row>
    <row r="60" spans="2:31" x14ac:dyDescent="0.2">
      <c r="U60" s="6"/>
      <c r="AC60" s="18"/>
    </row>
    <row r="61" spans="2:31" x14ac:dyDescent="0.2">
      <c r="U61" s="6"/>
      <c r="AC61" s="18"/>
    </row>
    <row r="62" spans="2:31" x14ac:dyDescent="0.2">
      <c r="H62" s="18"/>
      <c r="U62" s="6"/>
      <c r="AC62" s="18"/>
    </row>
    <row r="63" spans="2:31" x14ac:dyDescent="0.2">
      <c r="H63" s="18"/>
      <c r="U63" s="6"/>
      <c r="AC63" s="18"/>
    </row>
    <row r="64" spans="2:31" x14ac:dyDescent="0.2">
      <c r="H64" s="18"/>
      <c r="U64" s="6"/>
      <c r="AC64" s="18"/>
    </row>
    <row r="65" spans="3:29" x14ac:dyDescent="0.2">
      <c r="H65" s="18"/>
      <c r="U65" s="6"/>
      <c r="AC65" s="18"/>
    </row>
    <row r="66" spans="3:29" x14ac:dyDescent="0.2">
      <c r="H66" s="18"/>
      <c r="U66" s="6"/>
      <c r="AC66" s="18"/>
    </row>
    <row r="67" spans="3:29" x14ac:dyDescent="0.2">
      <c r="H67" s="18"/>
      <c r="U67" s="6"/>
    </row>
    <row r="68" spans="3:29" x14ac:dyDescent="0.2">
      <c r="H68" s="18"/>
    </row>
    <row r="70" spans="3:29" x14ac:dyDescent="0.2">
      <c r="AC70" s="18"/>
    </row>
    <row r="71" spans="3:29" x14ac:dyDescent="0.2">
      <c r="O71" s="19"/>
      <c r="AC71" s="18"/>
    </row>
    <row r="72" spans="3:29" x14ac:dyDescent="0.2">
      <c r="H72" s="18"/>
      <c r="AC72" s="18"/>
    </row>
    <row r="73" spans="3:29" x14ac:dyDescent="0.2">
      <c r="H73" s="18"/>
      <c r="AC73" s="18"/>
    </row>
    <row r="74" spans="3:29" x14ac:dyDescent="0.2">
      <c r="H74" s="18"/>
      <c r="AC74" s="18"/>
    </row>
    <row r="75" spans="3:29" x14ac:dyDescent="0.2">
      <c r="C75" s="1" t="s">
        <v>34</v>
      </c>
      <c r="D75" s="1" t="s">
        <v>34</v>
      </c>
      <c r="E75" s="1" t="s">
        <v>34</v>
      </c>
      <c r="F75" s="1" t="s">
        <v>34</v>
      </c>
      <c r="G75" s="1" t="s">
        <v>34</v>
      </c>
      <c r="H75" s="1" t="s">
        <v>34</v>
      </c>
      <c r="I75" s="1" t="s">
        <v>56</v>
      </c>
      <c r="J75" s="1" t="s">
        <v>31</v>
      </c>
      <c r="K75" s="1" t="s">
        <v>15</v>
      </c>
      <c r="AC75" s="18"/>
    </row>
    <row r="76" spans="3:29" x14ac:dyDescent="0.2">
      <c r="C76" s="1">
        <v>3.2299741602067188E-2</v>
      </c>
      <c r="D76" s="1">
        <v>5.5187637969094927E-3</v>
      </c>
      <c r="E76" s="1">
        <v>4.301075268817204E-2</v>
      </c>
      <c r="F76" s="1">
        <v>1.1037527593818985E-2</v>
      </c>
      <c r="G76" s="1">
        <v>1.415929203539823E-2</v>
      </c>
      <c r="H76" s="1">
        <v>1.6427104722792608E-2</v>
      </c>
      <c r="I76" s="1">
        <f>STDEV(C76:E76)/SQRT(3)</f>
        <v>1.1149478716537889E-2</v>
      </c>
      <c r="J76" s="1">
        <f>STDEV(F76:H76)/SQRT(3)</f>
        <v>1.5623331776362032E-3</v>
      </c>
      <c r="K76" s="1">
        <f>_xlfn.T.TEST(C76:E76,F76:H76,2,2)</f>
        <v>0.31028906718796073</v>
      </c>
      <c r="AC76" s="18"/>
    </row>
    <row r="77" spans="3:29" x14ac:dyDescent="0.2">
      <c r="C77" s="1">
        <v>5.2362707535121324E-2</v>
      </c>
      <c r="D77" s="1">
        <v>5.0391937290033592E-2</v>
      </c>
      <c r="E77" s="1">
        <v>0.13741496598639455</v>
      </c>
      <c r="F77" s="1">
        <v>8.3160083160083165E-3</v>
      </c>
      <c r="G77" s="1">
        <v>0.1553030303030303</v>
      </c>
      <c r="H77" s="1">
        <v>5.3333333333333337E-2</v>
      </c>
      <c r="I77" s="1">
        <f t="shared" ref="I77:I82" si="47">STDEV(C77:E77)/SQRT(3)</f>
        <v>2.8684856754536265E-2</v>
      </c>
      <c r="J77" s="1">
        <f t="shared" ref="J77:J82" si="48">STDEV(F77:H77)/SQRT(3)</f>
        <v>4.3480240265883097E-2</v>
      </c>
      <c r="K77" s="1">
        <f t="shared" ref="K77:K82" si="49">_xlfn.T.TEST(C77:E77,F77:H77,2,2)</f>
        <v>0.88908066331158209</v>
      </c>
      <c r="AC77" s="18"/>
    </row>
    <row r="78" spans="3:29" x14ac:dyDescent="0.2">
      <c r="C78" s="1">
        <v>0.36541143654114361</v>
      </c>
      <c r="D78" s="1">
        <v>0.42342342342342343</v>
      </c>
      <c r="E78" s="1">
        <v>0.43628808864265928</v>
      </c>
      <c r="F78" s="1">
        <v>3.9748953974895397E-2</v>
      </c>
      <c r="G78" s="1">
        <v>0.49382716049382713</v>
      </c>
      <c r="H78" s="1">
        <v>0.3386454183266932</v>
      </c>
      <c r="I78" s="1">
        <f t="shared" si="47"/>
        <v>2.1800089253578899E-2</v>
      </c>
      <c r="J78" s="1">
        <f t="shared" si="48"/>
        <v>0.13325153472943191</v>
      </c>
      <c r="K78" s="1">
        <f t="shared" si="49"/>
        <v>0.43280505838964678</v>
      </c>
      <c r="AC78" s="18"/>
    </row>
    <row r="79" spans="3:29" x14ac:dyDescent="0.2">
      <c r="C79" s="1">
        <v>0.78838709677419361</v>
      </c>
      <c r="D79" s="1">
        <v>0.77230046948356812</v>
      </c>
      <c r="E79" s="1">
        <v>0.7707736389684815</v>
      </c>
      <c r="F79" s="1">
        <v>0.45491803278688525</v>
      </c>
      <c r="G79" s="1">
        <v>0.24731182795698925</v>
      </c>
      <c r="H79" s="1">
        <v>0.37596899224806202</v>
      </c>
      <c r="I79" s="1">
        <f t="shared" si="47"/>
        <v>5.6339481167635179E-3</v>
      </c>
      <c r="J79" s="1">
        <f t="shared" si="48"/>
        <v>6.0500667218218576E-2</v>
      </c>
      <c r="K79" s="1">
        <f t="shared" si="49"/>
        <v>2.3448266115220322E-3</v>
      </c>
      <c r="L79" s="1" t="s">
        <v>32</v>
      </c>
      <c r="AC79" s="18"/>
    </row>
    <row r="80" spans="3:29" x14ac:dyDescent="0.2">
      <c r="C80" s="1">
        <v>0.2416452442159383</v>
      </c>
      <c r="D80" s="1">
        <v>0.16708229426433915</v>
      </c>
      <c r="E80" s="1">
        <v>0.45619335347432027</v>
      </c>
      <c r="F80" s="1">
        <v>0.36483516483516482</v>
      </c>
      <c r="G80" s="1">
        <v>0</v>
      </c>
      <c r="H80" s="1">
        <v>0.2</v>
      </c>
      <c r="I80" s="1">
        <f t="shared" si="47"/>
        <v>8.6658887230767756E-2</v>
      </c>
      <c r="J80" s="1">
        <f t="shared" si="48"/>
        <v>0.10548178596498646</v>
      </c>
      <c r="K80" s="1">
        <f t="shared" si="49"/>
        <v>0.50434559971351567</v>
      </c>
      <c r="AC80" s="18"/>
    </row>
    <row r="81" spans="2:49" x14ac:dyDescent="0.2">
      <c r="C81" s="1">
        <v>0.12536443148688048</v>
      </c>
      <c r="D81" s="1">
        <v>1.5923566878980892E-2</v>
      </c>
      <c r="E81" s="1">
        <v>3.5369774919614141E-2</v>
      </c>
      <c r="F81" s="1">
        <v>0</v>
      </c>
      <c r="G81" s="1">
        <v>6.0975609756097563E-3</v>
      </c>
      <c r="H81" s="1">
        <v>2.7777777777777776E-2</v>
      </c>
      <c r="I81" s="1">
        <f t="shared" si="47"/>
        <v>3.3709952424193015E-2</v>
      </c>
      <c r="J81" s="1">
        <f t="shared" si="48"/>
        <v>8.4288426407052967E-3</v>
      </c>
      <c r="K81" s="1">
        <f t="shared" si="49"/>
        <v>0.24263569138615446</v>
      </c>
      <c r="AC81" s="18"/>
    </row>
    <row r="82" spans="2:49" x14ac:dyDescent="0.2">
      <c r="B82" s="1" t="s">
        <v>5</v>
      </c>
      <c r="C82" s="1">
        <v>0.28057553956834536</v>
      </c>
      <c r="D82" s="1">
        <v>0.26272824919441462</v>
      </c>
      <c r="E82" s="1">
        <v>0.33548553719008262</v>
      </c>
      <c r="F82" s="1">
        <v>0.16262705238467554</v>
      </c>
      <c r="G82" s="1">
        <v>0.17778553964373034</v>
      </c>
      <c r="H82" s="1">
        <v>0.18828451882845187</v>
      </c>
      <c r="I82" s="1">
        <f t="shared" si="47"/>
        <v>2.1892739244115732E-2</v>
      </c>
      <c r="J82" s="1">
        <f t="shared" si="48"/>
        <v>7.4472734914555281E-3</v>
      </c>
      <c r="K82" s="1">
        <f t="shared" si="49"/>
        <v>7.2492394203473188E-3</v>
      </c>
      <c r="L82" s="1" t="s">
        <v>32</v>
      </c>
      <c r="AC82" s="18"/>
    </row>
    <row r="83" spans="2:49" x14ac:dyDescent="0.2">
      <c r="AC83" s="18"/>
    </row>
    <row r="84" spans="2:49" x14ac:dyDescent="0.2">
      <c r="M84" s="6"/>
      <c r="AK84" s="18"/>
    </row>
    <row r="85" spans="2:49" x14ac:dyDescent="0.2">
      <c r="M85" s="6"/>
      <c r="AK85" s="18"/>
    </row>
    <row r="86" spans="2:49" x14ac:dyDescent="0.2">
      <c r="M86" s="6"/>
      <c r="AK86" s="18"/>
      <c r="AR86" s="6"/>
      <c r="AS86" s="6"/>
      <c r="AT86" s="6"/>
      <c r="AU86" s="6"/>
      <c r="AV86" s="6"/>
      <c r="AW86" s="6"/>
    </row>
    <row r="87" spans="2:49" x14ac:dyDescent="0.2">
      <c r="M87" s="6"/>
      <c r="AR87" s="6"/>
      <c r="AS87" s="6"/>
      <c r="AT87" s="6"/>
      <c r="AU87" s="6"/>
      <c r="AV87" s="6"/>
      <c r="AW87" s="6"/>
    </row>
    <row r="88" spans="2:49" x14ac:dyDescent="0.2">
      <c r="M88" s="6"/>
      <c r="AR88" s="6"/>
      <c r="AS88" s="6"/>
      <c r="AT88" s="6"/>
      <c r="AU88" s="6"/>
      <c r="AV88" s="6"/>
      <c r="AW88" s="6"/>
    </row>
    <row r="89" spans="2:49" x14ac:dyDescent="0.2">
      <c r="M89" s="6"/>
      <c r="AR89" s="6"/>
      <c r="AS89" s="6"/>
      <c r="AT89" s="6"/>
      <c r="AU89" s="6"/>
      <c r="AV89" s="6"/>
      <c r="AW89" s="6"/>
    </row>
    <row r="90" spans="2:49" x14ac:dyDescent="0.2">
      <c r="M90" s="6"/>
      <c r="AR90" s="6"/>
      <c r="AS90" s="6"/>
      <c r="AT90" s="6"/>
      <c r="AU90" s="6"/>
      <c r="AV90" s="6"/>
      <c r="AW90" s="6"/>
    </row>
    <row r="91" spans="2:49" x14ac:dyDescent="0.2">
      <c r="M91" s="6"/>
      <c r="AR91" s="6"/>
      <c r="AS91" s="6"/>
      <c r="AT91" s="6"/>
      <c r="AU91" s="6"/>
      <c r="AV91" s="6"/>
      <c r="AW91" s="6"/>
    </row>
    <row r="92" spans="2:49" x14ac:dyDescent="0.2">
      <c r="M92" s="6"/>
      <c r="AR92" s="6"/>
      <c r="AS92" s="6"/>
      <c r="AT92" s="6"/>
      <c r="AU92" s="6"/>
      <c r="AV92" s="6"/>
      <c r="AW92" s="6"/>
    </row>
    <row r="93" spans="2:49" x14ac:dyDescent="0.2">
      <c r="H93" s="18"/>
      <c r="AR93" s="6"/>
      <c r="AS93" s="6"/>
      <c r="AT93" s="6"/>
      <c r="AU93" s="6"/>
      <c r="AV93" s="6"/>
      <c r="AW93" s="6"/>
    </row>
    <row r="94" spans="2:49" x14ac:dyDescent="0.2">
      <c r="H94" s="18"/>
      <c r="AR94" s="6"/>
      <c r="AS94" s="6"/>
      <c r="AT94" s="6"/>
      <c r="AU94" s="6"/>
      <c r="AV94" s="6"/>
      <c r="AW94" s="6"/>
    </row>
    <row r="95" spans="2:49" x14ac:dyDescent="0.2">
      <c r="H95" s="18"/>
    </row>
    <row r="96" spans="2:49" x14ac:dyDescent="0.2">
      <c r="H96" s="18"/>
    </row>
    <row r="97" spans="8:8" x14ac:dyDescent="0.2">
      <c r="H97" s="18"/>
    </row>
    <row r="98" spans="8:8" x14ac:dyDescent="0.2">
      <c r="H98" s="1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72"/>
  <sheetViews>
    <sheetView topLeftCell="G48" zoomScale="78" zoomScaleNormal="78" workbookViewId="0">
      <selection activeCell="AA80" sqref="AA80"/>
    </sheetView>
  </sheetViews>
  <sheetFormatPr baseColWidth="10" defaultColWidth="8.83203125" defaultRowHeight="15" x14ac:dyDescent="0.2"/>
  <cols>
    <col min="1" max="18" width="8.83203125" style="1"/>
    <col min="19" max="19" width="16" style="1" customWidth="1"/>
    <col min="20" max="16384" width="8.83203125" style="1"/>
  </cols>
  <sheetData>
    <row r="1" spans="2:39" x14ac:dyDescent="0.2">
      <c r="B1" s="1" t="s">
        <v>59</v>
      </c>
      <c r="Q1" s="1" t="s">
        <v>64</v>
      </c>
    </row>
    <row r="2" spans="2:39" x14ac:dyDescent="0.2">
      <c r="B2" s="2"/>
      <c r="C2" s="2" t="s">
        <v>4</v>
      </c>
      <c r="D2" s="2"/>
      <c r="E2" s="2"/>
      <c r="F2" s="2"/>
      <c r="G2" s="2"/>
      <c r="H2" s="2" t="s">
        <v>6</v>
      </c>
      <c r="I2" s="2"/>
      <c r="J2" s="2"/>
      <c r="K2" s="2"/>
      <c r="L2" s="2"/>
      <c r="M2" s="2" t="s">
        <v>7</v>
      </c>
      <c r="N2" s="2"/>
      <c r="O2" s="2"/>
      <c r="P2" s="2"/>
      <c r="Q2" s="2"/>
      <c r="R2" s="2" t="s">
        <v>4</v>
      </c>
      <c r="S2" s="2"/>
      <c r="T2" s="2"/>
      <c r="U2" s="2"/>
      <c r="V2" s="2"/>
      <c r="W2" s="2" t="s">
        <v>6</v>
      </c>
      <c r="X2" s="2"/>
      <c r="Y2" s="2"/>
      <c r="Z2" s="2"/>
      <c r="AA2" s="2"/>
      <c r="AB2" s="2" t="s">
        <v>7</v>
      </c>
      <c r="AC2" s="2"/>
      <c r="AD2" s="2"/>
      <c r="AF2" s="3"/>
      <c r="AG2" s="3"/>
      <c r="AH2" s="3"/>
      <c r="AI2" s="3"/>
    </row>
    <row r="3" spans="2:39" x14ac:dyDescent="0.2">
      <c r="B3" s="2" t="s">
        <v>1</v>
      </c>
      <c r="C3" s="2" t="s">
        <v>35</v>
      </c>
      <c r="D3" s="2" t="s">
        <v>2</v>
      </c>
      <c r="E3" s="2" t="s">
        <v>36</v>
      </c>
      <c r="F3" s="2"/>
      <c r="G3" s="4" t="s">
        <v>1</v>
      </c>
      <c r="H3" s="4" t="s">
        <v>35</v>
      </c>
      <c r="I3" s="4" t="s">
        <v>2</v>
      </c>
      <c r="J3" s="4" t="s">
        <v>36</v>
      </c>
      <c r="K3" s="4"/>
      <c r="L3" s="4" t="s">
        <v>1</v>
      </c>
      <c r="M3" s="4" t="s">
        <v>35</v>
      </c>
      <c r="N3" s="4" t="s">
        <v>2</v>
      </c>
      <c r="O3" s="4" t="s">
        <v>36</v>
      </c>
      <c r="P3" s="4"/>
      <c r="Q3" s="4" t="s">
        <v>1</v>
      </c>
      <c r="R3" s="4" t="s">
        <v>35</v>
      </c>
      <c r="S3" s="4" t="s">
        <v>2</v>
      </c>
      <c r="T3" s="4" t="s">
        <v>36</v>
      </c>
      <c r="U3" s="4"/>
      <c r="V3" s="4" t="s">
        <v>1</v>
      </c>
      <c r="W3" s="4" t="s">
        <v>35</v>
      </c>
      <c r="X3" s="4" t="s">
        <v>2</v>
      </c>
      <c r="Y3" s="4" t="s">
        <v>36</v>
      </c>
      <c r="Z3" s="4"/>
      <c r="AA3" s="4" t="s">
        <v>1</v>
      </c>
      <c r="AB3" s="4" t="s">
        <v>35</v>
      </c>
      <c r="AC3" s="4" t="s">
        <v>2</v>
      </c>
      <c r="AD3" s="4" t="s">
        <v>36</v>
      </c>
      <c r="AE3" s="4"/>
      <c r="AF3" s="4"/>
      <c r="AG3" s="4"/>
      <c r="AH3" s="4"/>
      <c r="AI3" s="4"/>
      <c r="AJ3" s="2"/>
      <c r="AK3" s="2"/>
      <c r="AL3" s="2"/>
      <c r="AM3" s="2"/>
    </row>
    <row r="4" spans="2:39" x14ac:dyDescent="0.2">
      <c r="B4" s="2">
        <v>1</v>
      </c>
      <c r="C4" s="4">
        <v>42</v>
      </c>
      <c r="D4" s="4">
        <v>302</v>
      </c>
      <c r="E4" s="2">
        <f>C4/D4</f>
        <v>0.13907284768211919</v>
      </c>
      <c r="F4" s="2"/>
      <c r="G4" s="4">
        <v>1</v>
      </c>
      <c r="H4" s="4">
        <v>66</v>
      </c>
      <c r="I4" s="4">
        <v>257</v>
      </c>
      <c r="J4" s="4">
        <f>H4/I4</f>
        <v>0.25680933852140075</v>
      </c>
      <c r="K4" s="4"/>
      <c r="L4" s="4">
        <v>1</v>
      </c>
      <c r="M4" s="4">
        <v>52</v>
      </c>
      <c r="N4" s="4">
        <v>337</v>
      </c>
      <c r="O4" s="4">
        <f t="shared" ref="O4:O10" si="0">M4/N4</f>
        <v>0.1543026706231454</v>
      </c>
      <c r="P4" s="4"/>
      <c r="Q4" s="4">
        <v>1</v>
      </c>
      <c r="R4" s="4">
        <v>64</v>
      </c>
      <c r="S4" s="4">
        <v>261</v>
      </c>
      <c r="T4" s="4">
        <f>R4/S4</f>
        <v>0.24521072796934865</v>
      </c>
      <c r="U4" s="4"/>
      <c r="V4" s="4">
        <v>1</v>
      </c>
      <c r="W4" s="4">
        <v>62</v>
      </c>
      <c r="X4" s="4">
        <v>293</v>
      </c>
      <c r="Y4" s="4">
        <f>W4/X4</f>
        <v>0.21160409556313994</v>
      </c>
      <c r="Z4" s="4"/>
      <c r="AA4" s="4">
        <v>1</v>
      </c>
      <c r="AB4" s="4">
        <v>59</v>
      </c>
      <c r="AC4" s="4">
        <v>276</v>
      </c>
      <c r="AD4" s="4">
        <f t="shared" ref="AD4:AD5" si="1">AB4/AC4</f>
        <v>0.21376811594202899</v>
      </c>
      <c r="AE4" s="4"/>
      <c r="AF4" s="4"/>
      <c r="AG4" s="4"/>
      <c r="AH4" s="4"/>
      <c r="AI4" s="4"/>
      <c r="AJ4" s="2"/>
      <c r="AK4" s="2"/>
      <c r="AL4" s="2"/>
      <c r="AM4" s="2"/>
    </row>
    <row r="5" spans="2:39" x14ac:dyDescent="0.2">
      <c r="B5" s="2">
        <v>2</v>
      </c>
      <c r="C5" s="4">
        <v>53</v>
      </c>
      <c r="D5" s="4">
        <v>302</v>
      </c>
      <c r="E5" s="2">
        <f t="shared" ref="E5:E10" si="2">C5/D5</f>
        <v>0.17549668874172186</v>
      </c>
      <c r="F5" s="2"/>
      <c r="G5" s="4">
        <v>2</v>
      </c>
      <c r="H5" s="4">
        <v>94</v>
      </c>
      <c r="I5" s="4">
        <v>261</v>
      </c>
      <c r="J5" s="4">
        <f t="shared" ref="J5:J10" si="3">H5/I5</f>
        <v>0.36015325670498083</v>
      </c>
      <c r="K5" s="4"/>
      <c r="L5" s="4">
        <v>2</v>
      </c>
      <c r="M5" s="4">
        <v>73</v>
      </c>
      <c r="N5" s="4">
        <v>351</v>
      </c>
      <c r="O5" s="4">
        <f t="shared" si="0"/>
        <v>0.20797720797720798</v>
      </c>
      <c r="P5" s="4"/>
      <c r="Q5" s="4">
        <v>2</v>
      </c>
      <c r="R5" s="4">
        <v>87</v>
      </c>
      <c r="S5" s="4">
        <v>241</v>
      </c>
      <c r="T5" s="4">
        <f t="shared" ref="T5:T10" si="4">R5/S5</f>
        <v>0.36099585062240663</v>
      </c>
      <c r="U5" s="4"/>
      <c r="V5" s="4">
        <v>2</v>
      </c>
      <c r="W5" s="4">
        <v>111</v>
      </c>
      <c r="X5" s="4">
        <v>265</v>
      </c>
      <c r="Y5" s="4">
        <f t="shared" ref="Y5:Y10" si="5">W5/X5</f>
        <v>0.4188679245283019</v>
      </c>
      <c r="Z5" s="4"/>
      <c r="AA5" s="4">
        <v>2</v>
      </c>
      <c r="AB5" s="4">
        <v>101</v>
      </c>
      <c r="AC5" s="4">
        <v>253</v>
      </c>
      <c r="AD5" s="4">
        <f t="shared" si="1"/>
        <v>0.39920948616600793</v>
      </c>
      <c r="AE5" s="4"/>
      <c r="AF5" s="4"/>
      <c r="AG5" s="4"/>
      <c r="AH5" s="4"/>
      <c r="AI5" s="4"/>
      <c r="AJ5" s="2"/>
      <c r="AK5" s="2"/>
      <c r="AL5" s="2"/>
      <c r="AM5" s="2"/>
    </row>
    <row r="6" spans="2:39" x14ac:dyDescent="0.2">
      <c r="B6" s="2">
        <v>3</v>
      </c>
      <c r="C6" s="4">
        <v>79</v>
      </c>
      <c r="D6" s="2">
        <v>286</v>
      </c>
      <c r="E6" s="2">
        <f t="shared" si="2"/>
        <v>0.2762237762237762</v>
      </c>
      <c r="F6" s="2"/>
      <c r="G6" s="4">
        <v>3</v>
      </c>
      <c r="H6" s="4">
        <v>107</v>
      </c>
      <c r="I6" s="4">
        <v>290</v>
      </c>
      <c r="J6" s="4">
        <f t="shared" si="3"/>
        <v>0.36896551724137933</v>
      </c>
      <c r="K6" s="4"/>
      <c r="L6" s="4">
        <v>3</v>
      </c>
      <c r="M6" s="4">
        <v>82</v>
      </c>
      <c r="N6" s="4">
        <v>320</v>
      </c>
      <c r="O6" s="4">
        <f>M6/N6</f>
        <v>0.25624999999999998</v>
      </c>
      <c r="P6" s="4"/>
      <c r="Q6" s="4">
        <v>3</v>
      </c>
      <c r="R6" s="4">
        <v>102</v>
      </c>
      <c r="S6" s="4">
        <v>271</v>
      </c>
      <c r="T6" s="4">
        <f t="shared" si="4"/>
        <v>0.37638376383763839</v>
      </c>
      <c r="U6" s="4"/>
      <c r="V6" s="4">
        <v>3</v>
      </c>
      <c r="W6" s="4">
        <v>167</v>
      </c>
      <c r="X6" s="4">
        <v>254</v>
      </c>
      <c r="Y6" s="4">
        <f t="shared" si="5"/>
        <v>0.65748031496062997</v>
      </c>
      <c r="Z6" s="4"/>
      <c r="AA6" s="4">
        <v>3</v>
      </c>
      <c r="AB6" s="4">
        <v>139</v>
      </c>
      <c r="AC6" s="4">
        <v>262</v>
      </c>
      <c r="AD6" s="4">
        <f>AB6/AC6</f>
        <v>0.53053435114503822</v>
      </c>
      <c r="AE6" s="4"/>
      <c r="AF6" s="4"/>
      <c r="AG6" s="4"/>
      <c r="AH6" s="4"/>
      <c r="AI6" s="4"/>
      <c r="AJ6" s="2"/>
      <c r="AK6" s="2"/>
      <c r="AL6" s="2"/>
      <c r="AM6" s="2"/>
    </row>
    <row r="7" spans="2:39" x14ac:dyDescent="0.2">
      <c r="B7" s="2">
        <v>4</v>
      </c>
      <c r="C7" s="4">
        <v>196</v>
      </c>
      <c r="D7" s="2">
        <v>299</v>
      </c>
      <c r="E7" s="2">
        <f t="shared" si="2"/>
        <v>0.65551839464882944</v>
      </c>
      <c r="F7" s="2"/>
      <c r="G7" s="4">
        <v>4</v>
      </c>
      <c r="H7" s="4">
        <v>236</v>
      </c>
      <c r="I7" s="4">
        <v>269</v>
      </c>
      <c r="J7" s="4">
        <f t="shared" si="3"/>
        <v>0.87732342007434949</v>
      </c>
      <c r="K7" s="4"/>
      <c r="L7" s="4">
        <v>4</v>
      </c>
      <c r="M7" s="4">
        <v>251</v>
      </c>
      <c r="N7" s="4">
        <v>322</v>
      </c>
      <c r="O7" s="4">
        <f t="shared" si="0"/>
        <v>0.77950310559006208</v>
      </c>
      <c r="P7" s="4"/>
      <c r="Q7" s="4">
        <v>4</v>
      </c>
      <c r="R7" s="4">
        <v>212</v>
      </c>
      <c r="S7" s="4">
        <v>255</v>
      </c>
      <c r="T7" s="4">
        <f t="shared" si="4"/>
        <v>0.83137254901960789</v>
      </c>
      <c r="U7" s="4"/>
      <c r="V7" s="4">
        <v>4</v>
      </c>
      <c r="W7" s="4">
        <v>200</v>
      </c>
      <c r="X7" s="4">
        <v>263</v>
      </c>
      <c r="Y7" s="4">
        <f t="shared" si="5"/>
        <v>0.76045627376425851</v>
      </c>
      <c r="Z7" s="4"/>
      <c r="AA7" s="4">
        <v>4</v>
      </c>
      <c r="AB7" s="4">
        <v>200</v>
      </c>
      <c r="AC7" s="4">
        <v>244</v>
      </c>
      <c r="AD7" s="4">
        <f t="shared" ref="AD7:AD10" si="6">AB7/AC7</f>
        <v>0.81967213114754101</v>
      </c>
      <c r="AE7" s="4"/>
      <c r="AF7" s="4"/>
      <c r="AG7" s="4"/>
      <c r="AH7" s="4"/>
      <c r="AI7" s="4"/>
      <c r="AJ7" s="2"/>
      <c r="AK7" s="2"/>
      <c r="AL7" s="2"/>
      <c r="AM7" s="2"/>
    </row>
    <row r="8" spans="2:39" x14ac:dyDescent="0.2">
      <c r="B8" s="2">
        <v>5</v>
      </c>
      <c r="C8" s="4">
        <v>249</v>
      </c>
      <c r="D8" s="2">
        <v>249</v>
      </c>
      <c r="E8" s="2">
        <f t="shared" si="2"/>
        <v>1</v>
      </c>
      <c r="F8" s="2"/>
      <c r="G8" s="4">
        <v>5</v>
      </c>
      <c r="H8" s="4">
        <v>250</v>
      </c>
      <c r="I8" s="4">
        <v>252</v>
      </c>
      <c r="J8" s="4">
        <f t="shared" si="3"/>
        <v>0.99206349206349209</v>
      </c>
      <c r="K8" s="4"/>
      <c r="L8" s="4">
        <v>5</v>
      </c>
      <c r="M8" s="4">
        <v>313</v>
      </c>
      <c r="N8" s="4">
        <v>342</v>
      </c>
      <c r="O8" s="4">
        <f t="shared" si="0"/>
        <v>0.91520467836257313</v>
      </c>
      <c r="P8" s="4"/>
      <c r="Q8" s="4">
        <v>5</v>
      </c>
      <c r="R8" s="4">
        <v>210</v>
      </c>
      <c r="S8" s="4">
        <v>271</v>
      </c>
      <c r="T8" s="4">
        <f t="shared" si="4"/>
        <v>0.77490774907749083</v>
      </c>
      <c r="U8" s="4"/>
      <c r="V8" s="4">
        <v>5</v>
      </c>
      <c r="W8" s="4">
        <v>235</v>
      </c>
      <c r="X8" s="4">
        <v>231</v>
      </c>
      <c r="Y8" s="4">
        <f t="shared" si="5"/>
        <v>1.0173160173160174</v>
      </c>
      <c r="Z8" s="4"/>
      <c r="AA8" s="4">
        <v>5</v>
      </c>
      <c r="AB8" s="4">
        <v>201</v>
      </c>
      <c r="AC8" s="4">
        <v>257</v>
      </c>
      <c r="AD8" s="4">
        <f t="shared" si="6"/>
        <v>0.78210116731517509</v>
      </c>
      <c r="AE8" s="4"/>
      <c r="AF8" s="4"/>
      <c r="AG8" s="4"/>
      <c r="AH8" s="4"/>
      <c r="AI8" s="4"/>
      <c r="AJ8" s="2"/>
      <c r="AK8" s="2"/>
      <c r="AL8" s="2"/>
      <c r="AM8" s="2"/>
    </row>
    <row r="9" spans="2:39" x14ac:dyDescent="0.2">
      <c r="B9" s="2">
        <v>6</v>
      </c>
      <c r="C9" s="4">
        <v>83</v>
      </c>
      <c r="D9" s="2">
        <v>121</v>
      </c>
      <c r="E9" s="2">
        <f t="shared" si="2"/>
        <v>0.68595041322314054</v>
      </c>
      <c r="F9" s="2"/>
      <c r="G9" s="4">
        <v>6</v>
      </c>
      <c r="H9" s="4">
        <v>98</v>
      </c>
      <c r="I9" s="4">
        <v>125</v>
      </c>
      <c r="J9" s="4">
        <f t="shared" si="3"/>
        <v>0.78400000000000003</v>
      </c>
      <c r="K9" s="4"/>
      <c r="L9" s="4">
        <v>6</v>
      </c>
      <c r="M9" s="4">
        <v>107</v>
      </c>
      <c r="N9" s="4">
        <v>108</v>
      </c>
      <c r="O9" s="4">
        <f t="shared" si="0"/>
        <v>0.9907407407407407</v>
      </c>
      <c r="P9" s="4"/>
      <c r="Q9" s="4">
        <v>6</v>
      </c>
      <c r="R9" s="4">
        <v>81</v>
      </c>
      <c r="S9" s="4">
        <v>110</v>
      </c>
      <c r="T9" s="4">
        <f t="shared" si="4"/>
        <v>0.73636363636363633</v>
      </c>
      <c r="U9" s="4"/>
      <c r="V9" s="4">
        <v>6</v>
      </c>
      <c r="W9" s="4">
        <v>108</v>
      </c>
      <c r="X9" s="4">
        <v>115</v>
      </c>
      <c r="Y9" s="4">
        <f t="shared" si="5"/>
        <v>0.93913043478260871</v>
      </c>
      <c r="Z9" s="4"/>
      <c r="AA9" s="4">
        <v>6</v>
      </c>
      <c r="AB9" s="4">
        <v>113</v>
      </c>
      <c r="AC9" s="4">
        <v>147</v>
      </c>
      <c r="AD9" s="4">
        <f t="shared" si="6"/>
        <v>0.76870748299319724</v>
      </c>
      <c r="AE9" s="4"/>
      <c r="AF9" s="4"/>
      <c r="AG9" s="4"/>
      <c r="AH9" s="4"/>
      <c r="AI9" s="4"/>
      <c r="AJ9" s="2"/>
      <c r="AK9" s="2"/>
      <c r="AL9" s="2"/>
      <c r="AM9" s="2"/>
    </row>
    <row r="10" spans="2:39" x14ac:dyDescent="0.2">
      <c r="B10" s="2" t="s">
        <v>5</v>
      </c>
      <c r="C10" s="2">
        <f>SUM(C4:C9)</f>
        <v>702</v>
      </c>
      <c r="D10" s="2">
        <f>SUM(D4:D9)</f>
        <v>1559</v>
      </c>
      <c r="E10" s="2">
        <f t="shared" si="2"/>
        <v>0.45028864656831302</v>
      </c>
      <c r="F10" s="2"/>
      <c r="G10" s="4" t="s">
        <v>5</v>
      </c>
      <c r="H10" s="4">
        <f>SUM(H4:H9)</f>
        <v>851</v>
      </c>
      <c r="I10" s="4">
        <f>SUM(I4:I9)</f>
        <v>1454</v>
      </c>
      <c r="J10" s="4">
        <f t="shared" si="3"/>
        <v>0.5852819807427786</v>
      </c>
      <c r="K10" s="4"/>
      <c r="L10" s="4" t="s">
        <v>5</v>
      </c>
      <c r="M10" s="4">
        <f>SUM(M4:M9)</f>
        <v>878</v>
      </c>
      <c r="N10" s="4">
        <f>SUM(N4:N9)</f>
        <v>1780</v>
      </c>
      <c r="O10" s="4">
        <f t="shared" si="0"/>
        <v>0.49325842696629213</v>
      </c>
      <c r="P10" s="4"/>
      <c r="Q10" s="4" t="s">
        <v>5</v>
      </c>
      <c r="R10" s="4">
        <f>SUM(R4:R9)</f>
        <v>756</v>
      </c>
      <c r="S10" s="4">
        <f>SUM(S4:S9)</f>
        <v>1409</v>
      </c>
      <c r="T10" s="4">
        <f t="shared" si="4"/>
        <v>0.5365507452093683</v>
      </c>
      <c r="U10" s="4"/>
      <c r="V10" s="4" t="s">
        <v>5</v>
      </c>
      <c r="W10" s="4">
        <f>SUM(W4:W9)</f>
        <v>883</v>
      </c>
      <c r="X10" s="4">
        <f>SUM(X4:X9)</f>
        <v>1421</v>
      </c>
      <c r="Y10" s="4">
        <f t="shared" si="5"/>
        <v>0.62139338494018292</v>
      </c>
      <c r="Z10" s="4"/>
      <c r="AA10" s="4" t="s">
        <v>5</v>
      </c>
      <c r="AB10" s="4">
        <f>SUM(AB4:AB9)</f>
        <v>813</v>
      </c>
      <c r="AC10" s="4">
        <f>SUM(AC4:AC9)</f>
        <v>1439</v>
      </c>
      <c r="AD10" s="4">
        <f t="shared" si="6"/>
        <v>0.5649756775538568</v>
      </c>
      <c r="AE10" s="4"/>
      <c r="AF10" s="4"/>
      <c r="AG10" s="4"/>
      <c r="AH10" s="4"/>
      <c r="AI10" s="4"/>
      <c r="AJ10" s="2"/>
      <c r="AK10" s="2"/>
      <c r="AL10" s="2"/>
      <c r="AM10" s="2"/>
    </row>
    <row r="11" spans="2:39" x14ac:dyDescent="0.2">
      <c r="B11" s="2"/>
      <c r="C11" s="2"/>
      <c r="D11" s="2"/>
      <c r="E11" s="2"/>
      <c r="F11" s="2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2"/>
      <c r="AK11" s="2"/>
      <c r="AL11" s="2"/>
      <c r="AM11" s="2"/>
    </row>
    <row r="12" spans="2:39" x14ac:dyDescent="0.2">
      <c r="B12" s="2" t="s">
        <v>60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 t="s">
        <v>65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2:39" x14ac:dyDescent="0.2">
      <c r="B13" s="2"/>
      <c r="C13" s="2" t="s">
        <v>4</v>
      </c>
      <c r="D13" s="2"/>
      <c r="E13" s="2"/>
      <c r="F13" s="2"/>
      <c r="G13" s="2"/>
      <c r="H13" s="2" t="s">
        <v>6</v>
      </c>
      <c r="I13" s="2"/>
      <c r="J13" s="2"/>
      <c r="K13" s="2"/>
      <c r="L13" s="2"/>
      <c r="M13" s="2" t="s">
        <v>7</v>
      </c>
      <c r="N13" s="2"/>
      <c r="O13" s="2"/>
      <c r="P13" s="2"/>
      <c r="Q13" s="2"/>
      <c r="R13" s="2" t="s">
        <v>4</v>
      </c>
      <c r="S13" s="2"/>
      <c r="T13" s="2"/>
      <c r="U13" s="2"/>
      <c r="V13" s="2"/>
      <c r="W13" s="2" t="s">
        <v>6</v>
      </c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2:39" x14ac:dyDescent="0.2">
      <c r="B14" s="2" t="s">
        <v>1</v>
      </c>
      <c r="C14" s="2" t="s">
        <v>35</v>
      </c>
      <c r="D14" s="2" t="s">
        <v>2</v>
      </c>
      <c r="E14" s="2" t="s">
        <v>36</v>
      </c>
      <c r="F14" s="2"/>
      <c r="G14" s="2" t="s">
        <v>1</v>
      </c>
      <c r="H14" s="2" t="s">
        <v>35</v>
      </c>
      <c r="I14" s="2" t="s">
        <v>2</v>
      </c>
      <c r="J14" s="2" t="s">
        <v>36</v>
      </c>
      <c r="K14" s="2"/>
      <c r="L14" s="4" t="s">
        <v>1</v>
      </c>
      <c r="M14" s="4" t="s">
        <v>35</v>
      </c>
      <c r="N14" s="4" t="s">
        <v>2</v>
      </c>
      <c r="O14" s="4" t="s">
        <v>36</v>
      </c>
      <c r="P14" s="2"/>
      <c r="Q14" s="2" t="s">
        <v>1</v>
      </c>
      <c r="R14" s="2" t="s">
        <v>35</v>
      </c>
      <c r="S14" s="2" t="s">
        <v>2</v>
      </c>
      <c r="T14" s="2" t="s">
        <v>36</v>
      </c>
      <c r="U14" s="2"/>
      <c r="V14" s="2" t="s">
        <v>1</v>
      </c>
      <c r="W14" s="2" t="s">
        <v>35</v>
      </c>
      <c r="X14" s="2" t="s">
        <v>2</v>
      </c>
      <c r="Y14" s="2" t="s">
        <v>36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2:39" x14ac:dyDescent="0.2">
      <c r="B15" s="2">
        <v>1</v>
      </c>
      <c r="C15" s="4">
        <v>45</v>
      </c>
      <c r="D15" s="4">
        <v>370</v>
      </c>
      <c r="E15" s="2">
        <f>C15/D15</f>
        <v>0.12162162162162163</v>
      </c>
      <c r="F15" s="2"/>
      <c r="G15" s="2">
        <v>1</v>
      </c>
      <c r="H15" s="4">
        <v>61</v>
      </c>
      <c r="I15" s="4">
        <v>325</v>
      </c>
      <c r="J15" s="2">
        <f>H15/I15</f>
        <v>0.18769230769230769</v>
      </c>
      <c r="K15" s="2"/>
      <c r="L15" s="4">
        <v>1</v>
      </c>
      <c r="M15" s="4">
        <v>28</v>
      </c>
      <c r="N15" s="4">
        <v>322</v>
      </c>
      <c r="O15" s="4">
        <f t="shared" ref="O15:O16" si="7">M15/N15</f>
        <v>8.6956521739130432E-2</v>
      </c>
      <c r="P15" s="2"/>
      <c r="Q15" s="2">
        <v>1</v>
      </c>
      <c r="R15" s="2">
        <v>48</v>
      </c>
      <c r="S15" s="4">
        <v>196</v>
      </c>
      <c r="T15" s="2">
        <f t="shared" ref="T15:T21" si="8">R15/S15</f>
        <v>0.24489795918367346</v>
      </c>
      <c r="U15" s="2"/>
      <c r="V15" s="2">
        <v>1</v>
      </c>
      <c r="W15" s="2">
        <v>35</v>
      </c>
      <c r="X15" s="2">
        <v>250</v>
      </c>
      <c r="Y15" s="2">
        <f t="shared" ref="Y15:Y21" si="9">W15/X15</f>
        <v>0.14000000000000001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2:39" x14ac:dyDescent="0.2">
      <c r="B16" s="2">
        <v>2</v>
      </c>
      <c r="C16" s="4">
        <v>71</v>
      </c>
      <c r="D16" s="4">
        <v>376</v>
      </c>
      <c r="E16" s="2">
        <f t="shared" ref="E16:E21" si="10">C16/D16</f>
        <v>0.18882978723404256</v>
      </c>
      <c r="F16" s="2"/>
      <c r="G16" s="2">
        <v>2</v>
      </c>
      <c r="H16" s="4">
        <v>82</v>
      </c>
      <c r="I16" s="4">
        <v>336</v>
      </c>
      <c r="J16" s="2">
        <f t="shared" ref="J16:J21" si="11">H16/I16</f>
        <v>0.24404761904761904</v>
      </c>
      <c r="K16" s="2"/>
      <c r="L16" s="4">
        <v>2</v>
      </c>
      <c r="M16" s="4">
        <v>50</v>
      </c>
      <c r="N16" s="4">
        <v>323</v>
      </c>
      <c r="O16" s="4">
        <f t="shared" si="7"/>
        <v>0.15479876160990713</v>
      </c>
      <c r="P16" s="2"/>
      <c r="Q16" s="2">
        <v>2</v>
      </c>
      <c r="R16" s="2">
        <v>80</v>
      </c>
      <c r="S16" s="4">
        <v>223</v>
      </c>
      <c r="T16" s="2">
        <f t="shared" si="8"/>
        <v>0.35874439461883406</v>
      </c>
      <c r="U16" s="2"/>
      <c r="V16" s="2">
        <v>2</v>
      </c>
      <c r="W16" s="2">
        <v>103</v>
      </c>
      <c r="X16" s="2">
        <v>202</v>
      </c>
      <c r="Y16" s="2">
        <f t="shared" si="9"/>
        <v>0.50990099009900991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2:39" x14ac:dyDescent="0.2">
      <c r="B17" s="2">
        <v>3</v>
      </c>
      <c r="C17" s="4">
        <v>121</v>
      </c>
      <c r="D17" s="4">
        <v>373</v>
      </c>
      <c r="E17" s="2">
        <f t="shared" si="10"/>
        <v>0.32439678284182305</v>
      </c>
      <c r="F17" s="2"/>
      <c r="G17" s="2">
        <v>3</v>
      </c>
      <c r="H17" s="4">
        <v>145</v>
      </c>
      <c r="I17" s="4">
        <v>329</v>
      </c>
      <c r="J17" s="2">
        <f t="shared" si="11"/>
        <v>0.44072948328267475</v>
      </c>
      <c r="K17" s="2"/>
      <c r="L17" s="4">
        <v>3</v>
      </c>
      <c r="M17" s="4">
        <v>105</v>
      </c>
      <c r="N17" s="4">
        <v>279</v>
      </c>
      <c r="O17" s="4">
        <f>M17/N17</f>
        <v>0.37634408602150538</v>
      </c>
      <c r="P17" s="2"/>
      <c r="Q17" s="2">
        <v>3</v>
      </c>
      <c r="R17" s="2">
        <v>143</v>
      </c>
      <c r="S17" s="4">
        <v>227</v>
      </c>
      <c r="T17" s="2">
        <f t="shared" si="8"/>
        <v>0.62995594713656389</v>
      </c>
      <c r="U17" s="2"/>
      <c r="V17" s="2">
        <v>3</v>
      </c>
      <c r="W17" s="2">
        <v>105</v>
      </c>
      <c r="X17" s="2">
        <v>238</v>
      </c>
      <c r="Y17" s="2">
        <f t="shared" si="9"/>
        <v>0.44117647058823528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2:39" x14ac:dyDescent="0.2">
      <c r="B18" s="2">
        <v>4</v>
      </c>
      <c r="C18" s="2">
        <v>184</v>
      </c>
      <c r="D18" s="4">
        <v>336</v>
      </c>
      <c r="E18" s="2">
        <f t="shared" si="10"/>
        <v>0.54761904761904767</v>
      </c>
      <c r="F18" s="2"/>
      <c r="G18" s="2">
        <v>4</v>
      </c>
      <c r="H18" s="4">
        <v>258</v>
      </c>
      <c r="I18" s="2">
        <v>327</v>
      </c>
      <c r="J18" s="2">
        <f t="shared" si="11"/>
        <v>0.78899082568807344</v>
      </c>
      <c r="K18" s="2"/>
      <c r="L18" s="4">
        <v>4</v>
      </c>
      <c r="M18" s="4">
        <v>293</v>
      </c>
      <c r="N18" s="4">
        <v>337</v>
      </c>
      <c r="O18" s="4">
        <f t="shared" ref="O18:O21" si="12">M18/N18</f>
        <v>0.86943620178041547</v>
      </c>
      <c r="P18" s="2"/>
      <c r="Q18" s="2">
        <v>4</v>
      </c>
      <c r="R18" s="2">
        <v>200</v>
      </c>
      <c r="S18" s="4">
        <v>211</v>
      </c>
      <c r="T18" s="2">
        <f t="shared" si="8"/>
        <v>0.94786729857819907</v>
      </c>
      <c r="U18" s="2"/>
      <c r="V18" s="2">
        <v>4</v>
      </c>
      <c r="W18" s="2">
        <v>194</v>
      </c>
      <c r="X18" s="2">
        <v>230</v>
      </c>
      <c r="Y18" s="2">
        <f t="shared" si="9"/>
        <v>0.84347826086956523</v>
      </c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2:39" x14ac:dyDescent="0.2">
      <c r="B19" s="2">
        <v>5</v>
      </c>
      <c r="C19" s="2">
        <v>272</v>
      </c>
      <c r="D19" s="4">
        <v>283</v>
      </c>
      <c r="E19" s="2">
        <f t="shared" si="10"/>
        <v>0.96113074204946991</v>
      </c>
      <c r="F19" s="2"/>
      <c r="G19" s="2">
        <v>5</v>
      </c>
      <c r="H19" s="4">
        <v>295</v>
      </c>
      <c r="I19" s="2">
        <v>356</v>
      </c>
      <c r="J19" s="2">
        <f t="shared" si="11"/>
        <v>0.8286516853932584</v>
      </c>
      <c r="K19" s="2"/>
      <c r="L19" s="4">
        <v>5</v>
      </c>
      <c r="M19" s="4">
        <v>321</v>
      </c>
      <c r="N19" s="2">
        <v>316</v>
      </c>
      <c r="O19" s="4">
        <f t="shared" si="12"/>
        <v>1.0158227848101267</v>
      </c>
      <c r="P19" s="2"/>
      <c r="Q19" s="2">
        <v>5</v>
      </c>
      <c r="R19" s="2">
        <v>188</v>
      </c>
      <c r="S19" s="2">
        <v>203</v>
      </c>
      <c r="T19" s="2">
        <f t="shared" si="8"/>
        <v>0.92610837438423643</v>
      </c>
      <c r="U19" s="2"/>
      <c r="V19" s="2">
        <v>5</v>
      </c>
      <c r="W19" s="2">
        <v>144</v>
      </c>
      <c r="X19" s="2">
        <v>216</v>
      </c>
      <c r="Y19" s="2">
        <f t="shared" si="9"/>
        <v>0.66666666666666663</v>
      </c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2:39" x14ac:dyDescent="0.2">
      <c r="B20" s="2">
        <v>6</v>
      </c>
      <c r="C20" s="2">
        <v>148</v>
      </c>
      <c r="D20" s="4">
        <v>148</v>
      </c>
      <c r="E20" s="2">
        <f t="shared" si="10"/>
        <v>1</v>
      </c>
      <c r="F20" s="2"/>
      <c r="G20" s="2">
        <v>6</v>
      </c>
      <c r="H20" s="4">
        <v>173</v>
      </c>
      <c r="I20" s="2">
        <v>177</v>
      </c>
      <c r="J20" s="2">
        <f t="shared" si="11"/>
        <v>0.97740112994350281</v>
      </c>
      <c r="K20" s="2"/>
      <c r="L20" s="4">
        <v>6</v>
      </c>
      <c r="M20" s="4">
        <v>90</v>
      </c>
      <c r="N20" s="2">
        <v>142</v>
      </c>
      <c r="O20" s="4">
        <f t="shared" si="12"/>
        <v>0.63380281690140849</v>
      </c>
      <c r="P20" s="2"/>
      <c r="Q20" s="2">
        <v>6</v>
      </c>
      <c r="R20" s="2">
        <v>60</v>
      </c>
      <c r="S20" s="2">
        <v>83</v>
      </c>
      <c r="T20" s="2">
        <f t="shared" si="8"/>
        <v>0.72289156626506024</v>
      </c>
      <c r="U20" s="2"/>
      <c r="V20" s="2">
        <v>6</v>
      </c>
      <c r="W20" s="2">
        <v>24</v>
      </c>
      <c r="X20" s="2">
        <v>54</v>
      </c>
      <c r="Y20" s="2">
        <f t="shared" si="9"/>
        <v>0.44444444444444442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2:39" x14ac:dyDescent="0.2">
      <c r="B21" s="2" t="s">
        <v>5</v>
      </c>
      <c r="C21" s="2">
        <f>SUM(C15:C20)</f>
        <v>841</v>
      </c>
      <c r="D21" s="2">
        <f>SUM(D15:D20)</f>
        <v>1886</v>
      </c>
      <c r="E21" s="4">
        <f t="shared" si="10"/>
        <v>0.44591728525980912</v>
      </c>
      <c r="F21" s="2"/>
      <c r="G21" s="2" t="s">
        <v>5</v>
      </c>
      <c r="H21" s="2">
        <f>SUM(H15:H20)</f>
        <v>1014</v>
      </c>
      <c r="I21" s="2">
        <f>SUM(I15:I20)</f>
        <v>1850</v>
      </c>
      <c r="J21" s="2">
        <f t="shared" si="11"/>
        <v>0.54810810810810806</v>
      </c>
      <c r="K21" s="2"/>
      <c r="L21" s="4" t="s">
        <v>5</v>
      </c>
      <c r="M21" s="4">
        <f>SUM(M15:M20)</f>
        <v>887</v>
      </c>
      <c r="N21" s="4">
        <f>SUM(N15:N20)</f>
        <v>1719</v>
      </c>
      <c r="O21" s="4">
        <f t="shared" si="12"/>
        <v>0.51599767306573585</v>
      </c>
      <c r="P21" s="2"/>
      <c r="Q21" s="2" t="s">
        <v>5</v>
      </c>
      <c r="R21" s="2">
        <f>SUM(R15:R20)</f>
        <v>719</v>
      </c>
      <c r="S21" s="2">
        <f>SUM(S15:S20)</f>
        <v>1143</v>
      </c>
      <c r="T21" s="2">
        <f t="shared" si="8"/>
        <v>0.62904636920384949</v>
      </c>
      <c r="U21" s="2"/>
      <c r="V21" s="2" t="s">
        <v>5</v>
      </c>
      <c r="W21" s="2">
        <f>SUM(W15:W20)</f>
        <v>605</v>
      </c>
      <c r="X21" s="2">
        <f>SUM(X15:X20)</f>
        <v>1190</v>
      </c>
      <c r="Y21" s="2">
        <f t="shared" si="9"/>
        <v>0.50840336134453779</v>
      </c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2:39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2:39" x14ac:dyDescent="0.2">
      <c r="B23" s="2" t="s">
        <v>61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 t="s">
        <v>66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2:39" x14ac:dyDescent="0.2">
      <c r="B24" s="2"/>
      <c r="C24" s="2" t="s">
        <v>4</v>
      </c>
      <c r="D24" s="2"/>
      <c r="E24" s="2"/>
      <c r="F24" s="2"/>
      <c r="G24" s="2"/>
      <c r="H24" s="2" t="s">
        <v>6</v>
      </c>
      <c r="I24" s="2"/>
      <c r="J24" s="2"/>
      <c r="K24" s="2"/>
      <c r="L24" s="2"/>
      <c r="M24" s="2" t="s">
        <v>7</v>
      </c>
      <c r="N24" s="2"/>
      <c r="O24" s="2"/>
      <c r="P24" s="2"/>
      <c r="Q24" s="2"/>
      <c r="R24" s="2" t="s">
        <v>4</v>
      </c>
      <c r="S24" s="2"/>
      <c r="T24" s="2"/>
      <c r="U24" s="2"/>
      <c r="V24" s="2"/>
      <c r="W24" s="2" t="s">
        <v>6</v>
      </c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2:39" x14ac:dyDescent="0.2">
      <c r="B25" s="2" t="s">
        <v>1</v>
      </c>
      <c r="C25" s="2" t="s">
        <v>35</v>
      </c>
      <c r="D25" s="2" t="s">
        <v>2</v>
      </c>
      <c r="E25" s="2" t="s">
        <v>36</v>
      </c>
      <c r="F25" s="2"/>
      <c r="G25" s="2" t="s">
        <v>1</v>
      </c>
      <c r="H25" s="2" t="s">
        <v>35</v>
      </c>
      <c r="I25" s="2" t="s">
        <v>2</v>
      </c>
      <c r="J25" s="2" t="s">
        <v>36</v>
      </c>
      <c r="K25" s="2"/>
      <c r="L25" s="2" t="s">
        <v>1</v>
      </c>
      <c r="M25" s="2" t="s">
        <v>35</v>
      </c>
      <c r="N25" s="2" t="s">
        <v>2</v>
      </c>
      <c r="O25" s="2" t="s">
        <v>36</v>
      </c>
      <c r="P25" s="2"/>
      <c r="Q25" s="2" t="s">
        <v>1</v>
      </c>
      <c r="R25" s="2" t="s">
        <v>35</v>
      </c>
      <c r="S25" s="2" t="s">
        <v>2</v>
      </c>
      <c r="T25" s="2" t="s">
        <v>36</v>
      </c>
      <c r="U25" s="2"/>
      <c r="V25" s="2" t="s">
        <v>1</v>
      </c>
      <c r="W25" s="2" t="s">
        <v>35</v>
      </c>
      <c r="X25" s="2" t="s">
        <v>2</v>
      </c>
      <c r="Y25" s="2" t="s">
        <v>36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2:39" x14ac:dyDescent="0.2">
      <c r="B26" s="2">
        <v>1</v>
      </c>
      <c r="C26" s="4">
        <v>14</v>
      </c>
      <c r="D26" s="4">
        <v>252</v>
      </c>
      <c r="E26" s="2">
        <f>C26/D26</f>
        <v>5.5555555555555552E-2</v>
      </c>
      <c r="F26" s="2"/>
      <c r="G26" s="2">
        <v>1</v>
      </c>
      <c r="H26" s="1">
        <v>70</v>
      </c>
      <c r="I26" s="2">
        <v>295</v>
      </c>
      <c r="J26" s="2">
        <f>H26/I26</f>
        <v>0.23728813559322035</v>
      </c>
      <c r="K26" s="2"/>
      <c r="L26" s="2">
        <v>1</v>
      </c>
      <c r="N26" s="2"/>
      <c r="O26" s="2" t="e">
        <f t="shared" ref="O26:O27" si="13">M26/N26</f>
        <v>#DIV/0!</v>
      </c>
      <c r="P26" s="2"/>
      <c r="Q26" s="2">
        <v>1</v>
      </c>
      <c r="R26" s="2">
        <v>18</v>
      </c>
      <c r="S26" s="2">
        <v>291</v>
      </c>
      <c r="T26" s="2">
        <f>R26/S26</f>
        <v>6.1855670103092786E-2</v>
      </c>
      <c r="U26" s="2"/>
      <c r="V26" s="2">
        <v>1</v>
      </c>
      <c r="W26" s="2">
        <v>14</v>
      </c>
      <c r="X26" s="2">
        <v>261</v>
      </c>
      <c r="Y26" s="2">
        <f>W26/X26</f>
        <v>5.3639846743295021E-2</v>
      </c>
      <c r="Z26" s="2"/>
      <c r="AA26" s="2"/>
      <c r="AB26" s="2"/>
      <c r="AC26" s="2"/>
      <c r="AD26" s="2"/>
    </row>
    <row r="27" spans="2:39" x14ac:dyDescent="0.2">
      <c r="B27" s="2">
        <v>2</v>
      </c>
      <c r="C27" s="4">
        <v>55</v>
      </c>
      <c r="D27" s="4">
        <v>225</v>
      </c>
      <c r="E27" s="2">
        <f t="shared" ref="E27:E32" si="14">C27/D27</f>
        <v>0.24444444444444444</v>
      </c>
      <c r="F27" s="2"/>
      <c r="G27" s="2">
        <v>2</v>
      </c>
      <c r="H27" s="1">
        <v>76</v>
      </c>
      <c r="I27" s="2">
        <v>270</v>
      </c>
      <c r="J27" s="2">
        <f t="shared" ref="J27:J32" si="15">H27/I27</f>
        <v>0.2814814814814815</v>
      </c>
      <c r="K27" s="2"/>
      <c r="L27" s="2">
        <v>2</v>
      </c>
      <c r="N27" s="2"/>
      <c r="O27" s="2" t="e">
        <f t="shared" si="13"/>
        <v>#DIV/0!</v>
      </c>
      <c r="P27" s="2"/>
      <c r="Q27" s="2">
        <v>2</v>
      </c>
      <c r="R27" s="2">
        <v>42</v>
      </c>
      <c r="S27" s="2">
        <v>311</v>
      </c>
      <c r="T27" s="2">
        <f t="shared" ref="T27:T32" si="16">R27/S27</f>
        <v>0.13504823151125403</v>
      </c>
      <c r="U27" s="2"/>
      <c r="V27" s="2">
        <v>2</v>
      </c>
      <c r="W27" s="2">
        <v>62</v>
      </c>
      <c r="X27" s="2">
        <v>251</v>
      </c>
      <c r="Y27" s="2">
        <f t="shared" ref="Y27:Y32" si="17">W27/X27</f>
        <v>0.24701195219123506</v>
      </c>
      <c r="Z27" s="2"/>
      <c r="AA27" s="2"/>
      <c r="AB27" s="2"/>
      <c r="AC27" s="2"/>
      <c r="AD27" s="2"/>
    </row>
    <row r="28" spans="2:39" x14ac:dyDescent="0.2">
      <c r="B28" s="2">
        <v>3</v>
      </c>
      <c r="C28" s="4">
        <v>104</v>
      </c>
      <c r="D28" s="4">
        <v>235</v>
      </c>
      <c r="E28" s="2">
        <f t="shared" si="14"/>
        <v>0.44255319148936167</v>
      </c>
      <c r="F28" s="2"/>
      <c r="G28" s="2">
        <v>3</v>
      </c>
      <c r="H28" s="1">
        <v>120</v>
      </c>
      <c r="I28" s="2">
        <v>260</v>
      </c>
      <c r="J28" s="2">
        <f t="shared" si="15"/>
        <v>0.46153846153846156</v>
      </c>
      <c r="K28" s="2"/>
      <c r="L28" s="2">
        <v>3</v>
      </c>
      <c r="N28" s="2"/>
      <c r="O28" s="2" t="e">
        <f>M28/N28</f>
        <v>#DIV/0!</v>
      </c>
      <c r="P28" s="2"/>
      <c r="Q28" s="2">
        <v>3</v>
      </c>
      <c r="R28" s="2">
        <v>59</v>
      </c>
      <c r="S28" s="2">
        <v>309</v>
      </c>
      <c r="T28" s="2">
        <f t="shared" si="16"/>
        <v>0.19093851132686085</v>
      </c>
      <c r="U28" s="2"/>
      <c r="V28" s="2">
        <v>3</v>
      </c>
      <c r="W28" s="2">
        <v>95</v>
      </c>
      <c r="X28" s="2">
        <v>282</v>
      </c>
      <c r="Y28" s="2">
        <f t="shared" si="17"/>
        <v>0.33687943262411346</v>
      </c>
      <c r="Z28" s="2"/>
      <c r="AA28" s="2"/>
      <c r="AB28" s="2"/>
      <c r="AC28" s="2"/>
      <c r="AD28" s="2"/>
    </row>
    <row r="29" spans="2:39" x14ac:dyDescent="0.2">
      <c r="B29" s="2">
        <v>4</v>
      </c>
      <c r="C29" s="4">
        <v>175</v>
      </c>
      <c r="D29" s="2">
        <v>226</v>
      </c>
      <c r="E29" s="2">
        <f t="shared" si="14"/>
        <v>0.77433628318584069</v>
      </c>
      <c r="F29" s="2"/>
      <c r="G29" s="2">
        <v>4</v>
      </c>
      <c r="H29" s="1">
        <v>177</v>
      </c>
      <c r="I29" s="2">
        <v>260</v>
      </c>
      <c r="J29" s="2">
        <f t="shared" si="15"/>
        <v>0.68076923076923079</v>
      </c>
      <c r="K29" s="2"/>
      <c r="L29" s="2">
        <v>4</v>
      </c>
      <c r="N29" s="2"/>
      <c r="O29" s="2" t="e">
        <f t="shared" ref="O29:O32" si="18">M29/N29</f>
        <v>#DIV/0!</v>
      </c>
      <c r="P29" s="2"/>
      <c r="Q29" s="2">
        <v>4</v>
      </c>
      <c r="R29" s="2">
        <v>93</v>
      </c>
      <c r="S29" s="2">
        <v>299</v>
      </c>
      <c r="T29" s="2">
        <f t="shared" si="16"/>
        <v>0.31103678929765888</v>
      </c>
      <c r="U29" s="2"/>
      <c r="V29" s="2">
        <v>4</v>
      </c>
      <c r="W29" s="2">
        <v>180</v>
      </c>
      <c r="X29" s="2">
        <v>261</v>
      </c>
      <c r="Y29" s="2">
        <f t="shared" si="17"/>
        <v>0.68965517241379315</v>
      </c>
      <c r="Z29" s="2"/>
      <c r="AA29" s="2"/>
      <c r="AB29" s="2"/>
      <c r="AC29" s="2"/>
      <c r="AD29" s="2"/>
    </row>
    <row r="30" spans="2:39" x14ac:dyDescent="0.2">
      <c r="B30" s="2">
        <v>5</v>
      </c>
      <c r="C30" s="4">
        <v>196</v>
      </c>
      <c r="D30" s="2">
        <v>251</v>
      </c>
      <c r="E30" s="2">
        <f t="shared" si="14"/>
        <v>0.78087649402390436</v>
      </c>
      <c r="F30" s="2"/>
      <c r="G30" s="2">
        <v>5</v>
      </c>
      <c r="H30" s="1">
        <v>212</v>
      </c>
      <c r="I30" s="2">
        <v>223</v>
      </c>
      <c r="J30" s="2">
        <f t="shared" si="15"/>
        <v>0.95067264573991028</v>
      </c>
      <c r="K30" s="2"/>
      <c r="L30" s="2">
        <v>5</v>
      </c>
      <c r="N30" s="2"/>
      <c r="O30" s="2" t="e">
        <f t="shared" si="18"/>
        <v>#DIV/0!</v>
      </c>
      <c r="P30" s="2"/>
      <c r="Q30" s="2">
        <v>5</v>
      </c>
      <c r="R30" s="2">
        <v>264</v>
      </c>
      <c r="S30" s="2">
        <v>319</v>
      </c>
      <c r="T30" s="2">
        <f t="shared" si="16"/>
        <v>0.82758620689655171</v>
      </c>
      <c r="U30" s="2"/>
      <c r="V30" s="2">
        <v>5</v>
      </c>
      <c r="W30" s="2">
        <v>246</v>
      </c>
      <c r="X30" s="2">
        <v>238</v>
      </c>
      <c r="Y30" s="2">
        <f t="shared" si="17"/>
        <v>1.0336134453781514</v>
      </c>
      <c r="Z30" s="2"/>
      <c r="AA30" s="2"/>
      <c r="AB30" s="2"/>
      <c r="AC30" s="2"/>
      <c r="AD30" s="2"/>
    </row>
    <row r="31" spans="2:39" x14ac:dyDescent="0.2">
      <c r="B31" s="2">
        <v>6</v>
      </c>
      <c r="C31" s="4">
        <v>101</v>
      </c>
      <c r="D31" s="2">
        <v>130</v>
      </c>
      <c r="E31" s="2">
        <f t="shared" si="14"/>
        <v>0.77692307692307694</v>
      </c>
      <c r="F31" s="2"/>
      <c r="G31" s="2">
        <v>6</v>
      </c>
      <c r="H31" s="1">
        <v>60</v>
      </c>
      <c r="I31" s="1">
        <v>80</v>
      </c>
      <c r="J31" s="2">
        <f t="shared" si="15"/>
        <v>0.75</v>
      </c>
      <c r="K31" s="2"/>
      <c r="L31" s="2">
        <v>6</v>
      </c>
      <c r="O31" s="2" t="e">
        <f t="shared" si="18"/>
        <v>#DIV/0!</v>
      </c>
      <c r="P31" s="2"/>
      <c r="Q31" s="2">
        <v>6</v>
      </c>
      <c r="R31" s="2">
        <v>144</v>
      </c>
      <c r="S31" s="2">
        <v>145</v>
      </c>
      <c r="T31" s="2">
        <f t="shared" si="16"/>
        <v>0.99310344827586206</v>
      </c>
      <c r="U31" s="2"/>
      <c r="V31" s="2">
        <v>6</v>
      </c>
      <c r="W31" s="2">
        <v>152</v>
      </c>
      <c r="X31" s="2">
        <v>130</v>
      </c>
      <c r="Y31" s="2">
        <f t="shared" si="17"/>
        <v>1.1692307692307693</v>
      </c>
      <c r="Z31" s="2"/>
      <c r="AA31" s="2"/>
      <c r="AB31" s="2"/>
      <c r="AC31" s="2"/>
      <c r="AD31" s="2"/>
    </row>
    <row r="32" spans="2:39" x14ac:dyDescent="0.2">
      <c r="B32" s="2" t="s">
        <v>5</v>
      </c>
      <c r="C32" s="2">
        <f>SUM(C26:C31)</f>
        <v>645</v>
      </c>
      <c r="D32" s="2">
        <f>SUM(D26:D31)</f>
        <v>1319</v>
      </c>
      <c r="E32" s="2">
        <f t="shared" si="14"/>
        <v>0.48900682335102352</v>
      </c>
      <c r="F32" s="2"/>
      <c r="G32" s="2" t="s">
        <v>5</v>
      </c>
      <c r="H32" s="2">
        <f>SUM(H26:H31)</f>
        <v>715</v>
      </c>
      <c r="I32" s="2">
        <f>SUM(I26:I31)</f>
        <v>1388</v>
      </c>
      <c r="J32" s="2">
        <f t="shared" si="15"/>
        <v>0.51512968299711814</v>
      </c>
      <c r="K32" s="2"/>
      <c r="L32" s="2" t="s">
        <v>5</v>
      </c>
      <c r="M32" s="2">
        <f>SUM(M26:M31)</f>
        <v>0</v>
      </c>
      <c r="N32" s="2">
        <f>SUM(N26:N31)</f>
        <v>0</v>
      </c>
      <c r="O32" s="2" t="e">
        <f t="shared" si="18"/>
        <v>#DIV/0!</v>
      </c>
      <c r="P32" s="2"/>
      <c r="Q32" s="2" t="s">
        <v>5</v>
      </c>
      <c r="R32" s="2">
        <f>SUM(R26:R31)</f>
        <v>620</v>
      </c>
      <c r="S32" s="2">
        <f>SUM(S26:S31)</f>
        <v>1674</v>
      </c>
      <c r="T32" s="2">
        <f t="shared" si="16"/>
        <v>0.37037037037037035</v>
      </c>
      <c r="U32" s="2"/>
      <c r="V32" s="2" t="s">
        <v>5</v>
      </c>
      <c r="W32" s="2">
        <f>SUM(W26:W31)</f>
        <v>749</v>
      </c>
      <c r="X32" s="2">
        <f>SUM(X26:X31)</f>
        <v>1423</v>
      </c>
      <c r="Y32" s="2">
        <f t="shared" si="17"/>
        <v>0.52635277582572026</v>
      </c>
      <c r="Z32" s="2"/>
      <c r="AA32" s="2"/>
      <c r="AB32" s="2"/>
      <c r="AC32" s="2"/>
      <c r="AD32" s="2"/>
    </row>
    <row r="33" spans="2:30" x14ac:dyDescent="0.2">
      <c r="G33" s="5"/>
      <c r="H33" s="5"/>
      <c r="I33" s="5"/>
      <c r="J33" s="5"/>
    </row>
    <row r="35" spans="2:30" x14ac:dyDescent="0.2">
      <c r="B35" s="1" t="s">
        <v>57</v>
      </c>
      <c r="G35" s="1" t="s">
        <v>62</v>
      </c>
      <c r="L35" s="1" t="s">
        <v>63</v>
      </c>
      <c r="Q35" s="1" t="s">
        <v>67</v>
      </c>
      <c r="V35" s="1" t="s">
        <v>68</v>
      </c>
      <c r="AA35" s="1" t="s">
        <v>69</v>
      </c>
    </row>
    <row r="37" spans="2:30" x14ac:dyDescent="0.2">
      <c r="B37" s="1" t="s">
        <v>1</v>
      </c>
      <c r="C37" s="1" t="s">
        <v>35</v>
      </c>
      <c r="D37" s="1" t="s">
        <v>2</v>
      </c>
      <c r="E37" s="1" t="s">
        <v>36</v>
      </c>
      <c r="G37" s="1" t="s">
        <v>1</v>
      </c>
      <c r="H37" s="1" t="s">
        <v>35</v>
      </c>
      <c r="I37" s="1" t="s">
        <v>2</v>
      </c>
      <c r="J37" s="1" t="s">
        <v>36</v>
      </c>
      <c r="L37" s="1" t="s">
        <v>1</v>
      </c>
      <c r="M37" s="1" t="s">
        <v>35</v>
      </c>
      <c r="N37" s="1" t="s">
        <v>2</v>
      </c>
      <c r="O37" s="1" t="s">
        <v>36</v>
      </c>
      <c r="Q37" s="1" t="s">
        <v>1</v>
      </c>
      <c r="R37" s="1" t="s">
        <v>35</v>
      </c>
      <c r="S37" s="1" t="s">
        <v>2</v>
      </c>
      <c r="T37" s="1" t="s">
        <v>36</v>
      </c>
      <c r="V37" s="1" t="s">
        <v>1</v>
      </c>
      <c r="W37" s="1" t="s">
        <v>35</v>
      </c>
      <c r="X37" s="1" t="s">
        <v>2</v>
      </c>
      <c r="Y37" s="1" t="s">
        <v>36</v>
      </c>
      <c r="AA37" s="1" t="s">
        <v>1</v>
      </c>
      <c r="AB37" s="1" t="s">
        <v>35</v>
      </c>
      <c r="AC37" s="1" t="s">
        <v>2</v>
      </c>
      <c r="AD37" s="1" t="s">
        <v>36</v>
      </c>
    </row>
    <row r="38" spans="2:30" x14ac:dyDescent="0.2">
      <c r="B38" s="1">
        <v>1</v>
      </c>
      <c r="C38" s="1">
        <f>AVERAGE(C4,H4,M4)</f>
        <v>53.333333333333336</v>
      </c>
      <c r="D38" s="1">
        <f>AVERAGE(D4,I4,N4)</f>
        <v>298.66666666666669</v>
      </c>
      <c r="E38" s="1">
        <f>C38/D38</f>
        <v>0.17857142857142858</v>
      </c>
      <c r="G38" s="1">
        <v>1</v>
      </c>
      <c r="H38" s="1">
        <f>AVERAGE(C15,H15,M15)</f>
        <v>44.666666666666664</v>
      </c>
      <c r="I38" s="1">
        <f>AVERAGE(D15,I15,N15)</f>
        <v>339</v>
      </c>
      <c r="J38" s="1">
        <f>H38/I38</f>
        <v>0.13176007866273351</v>
      </c>
      <c r="L38" s="1">
        <v>1</v>
      </c>
      <c r="M38" s="1">
        <f>AVERAGE(C26,H26,M26)</f>
        <v>42</v>
      </c>
      <c r="N38" s="1">
        <f>AVERAGE(D26,I26,N26)</f>
        <v>273.5</v>
      </c>
      <c r="O38" s="1">
        <f>M38/N38</f>
        <v>0.15356489945155394</v>
      </c>
      <c r="Q38" s="1">
        <v>1</v>
      </c>
      <c r="R38" s="1">
        <f>AVERAGE(R4,W4,AB4)</f>
        <v>61.666666666666664</v>
      </c>
      <c r="S38" s="1">
        <f>AVERAGE(S4,X4,AC4)</f>
        <v>276.66666666666669</v>
      </c>
      <c r="T38" s="1">
        <f>R38/S38</f>
        <v>0.22289156626506021</v>
      </c>
      <c r="V38" s="1">
        <v>1</v>
      </c>
      <c r="W38" s="1">
        <f t="shared" ref="W38:X43" si="19">AVERAGE(R15,W15,AB15)</f>
        <v>41.5</v>
      </c>
      <c r="X38" s="1">
        <f t="shared" si="19"/>
        <v>223</v>
      </c>
      <c r="Y38" s="1">
        <f>W38/X38</f>
        <v>0.18609865470852019</v>
      </c>
      <c r="AA38" s="1">
        <v>1</v>
      </c>
      <c r="AB38" s="1">
        <f t="shared" ref="AB38:AC43" si="20">AVERAGE(R26,W26,AB26)</f>
        <v>16</v>
      </c>
      <c r="AC38" s="1">
        <f t="shared" si="20"/>
        <v>276</v>
      </c>
      <c r="AD38" s="1">
        <f>AB38/AC38</f>
        <v>5.7971014492753624E-2</v>
      </c>
    </row>
    <row r="39" spans="2:30" x14ac:dyDescent="0.2">
      <c r="B39" s="1">
        <v>2</v>
      </c>
      <c r="C39" s="1">
        <f t="shared" ref="C39:D43" si="21">AVERAGE(C5,H5,M5)</f>
        <v>73.333333333333329</v>
      </c>
      <c r="D39" s="1">
        <f t="shared" si="21"/>
        <v>304.66666666666669</v>
      </c>
      <c r="E39" s="1">
        <f t="shared" ref="E39:E45" si="22">C39/D39</f>
        <v>0.24070021881838072</v>
      </c>
      <c r="G39" s="1">
        <v>2</v>
      </c>
      <c r="H39" s="1">
        <f t="shared" ref="H39:I43" si="23">AVERAGE(C16,H16,M16)</f>
        <v>67.666666666666671</v>
      </c>
      <c r="I39" s="1">
        <f t="shared" si="23"/>
        <v>345</v>
      </c>
      <c r="J39" s="1">
        <f t="shared" ref="J39:J45" si="24">H39/I39</f>
        <v>0.19613526570048312</v>
      </c>
      <c r="L39" s="1">
        <v>2</v>
      </c>
      <c r="M39" s="1">
        <f t="shared" ref="M39:N43" si="25">AVERAGE(C27,H27,M27)</f>
        <v>65.5</v>
      </c>
      <c r="N39" s="1">
        <f t="shared" si="25"/>
        <v>247.5</v>
      </c>
      <c r="O39" s="1">
        <f t="shared" ref="O39:O45" si="26">M39/N39</f>
        <v>0.26464646464646463</v>
      </c>
      <c r="Q39" s="1">
        <v>2</v>
      </c>
      <c r="R39" s="1">
        <f t="shared" ref="R39:S44" si="27">AVERAGE(R5,W5,AB5)</f>
        <v>99.666666666666671</v>
      </c>
      <c r="S39" s="1">
        <f t="shared" si="27"/>
        <v>253</v>
      </c>
      <c r="T39" s="1">
        <f t="shared" ref="T39:T45" si="28">R39/S39</f>
        <v>0.39393939393939398</v>
      </c>
      <c r="V39" s="1">
        <v>2</v>
      </c>
      <c r="W39" s="1">
        <f t="shared" si="19"/>
        <v>91.5</v>
      </c>
      <c r="X39" s="1">
        <f t="shared" si="19"/>
        <v>212.5</v>
      </c>
      <c r="Y39" s="1">
        <f t="shared" ref="Y39:Y45" si="29">W39/X39</f>
        <v>0.43058823529411766</v>
      </c>
      <c r="AA39" s="1">
        <v>2</v>
      </c>
      <c r="AB39" s="1">
        <f t="shared" si="20"/>
        <v>52</v>
      </c>
      <c r="AC39" s="1">
        <f t="shared" si="20"/>
        <v>281</v>
      </c>
      <c r="AD39" s="1">
        <f t="shared" ref="AD39:AD45" si="30">AB39/AC39</f>
        <v>0.18505338078291814</v>
      </c>
    </row>
    <row r="40" spans="2:30" x14ac:dyDescent="0.2">
      <c r="B40" s="1">
        <v>3</v>
      </c>
      <c r="C40" s="1">
        <f t="shared" si="21"/>
        <v>89.333333333333329</v>
      </c>
      <c r="D40" s="1">
        <f t="shared" si="21"/>
        <v>298.66666666666669</v>
      </c>
      <c r="E40" s="1">
        <f t="shared" si="22"/>
        <v>0.29910714285714285</v>
      </c>
      <c r="G40" s="1">
        <v>3</v>
      </c>
      <c r="H40" s="1">
        <f t="shared" si="23"/>
        <v>123.66666666666667</v>
      </c>
      <c r="I40" s="1">
        <f t="shared" si="23"/>
        <v>327</v>
      </c>
      <c r="J40" s="1">
        <f t="shared" si="24"/>
        <v>0.3781855249745158</v>
      </c>
      <c r="L40" s="1">
        <v>3</v>
      </c>
      <c r="M40" s="1">
        <f t="shared" si="25"/>
        <v>112</v>
      </c>
      <c r="N40" s="1">
        <f t="shared" si="25"/>
        <v>247.5</v>
      </c>
      <c r="O40" s="1">
        <f t="shared" si="26"/>
        <v>0.45252525252525255</v>
      </c>
      <c r="Q40" s="1">
        <v>3</v>
      </c>
      <c r="R40" s="1">
        <f t="shared" si="27"/>
        <v>136</v>
      </c>
      <c r="S40" s="1">
        <f t="shared" si="27"/>
        <v>262.33333333333331</v>
      </c>
      <c r="T40" s="1">
        <f t="shared" si="28"/>
        <v>0.51842439644218552</v>
      </c>
      <c r="V40" s="1">
        <v>3</v>
      </c>
      <c r="W40" s="1">
        <f t="shared" si="19"/>
        <v>124</v>
      </c>
      <c r="X40" s="1">
        <f t="shared" si="19"/>
        <v>232.5</v>
      </c>
      <c r="Y40" s="1">
        <f t="shared" si="29"/>
        <v>0.53333333333333333</v>
      </c>
      <c r="AA40" s="1">
        <v>3</v>
      </c>
      <c r="AB40" s="1">
        <f t="shared" si="20"/>
        <v>77</v>
      </c>
      <c r="AC40" s="1">
        <f t="shared" si="20"/>
        <v>295.5</v>
      </c>
      <c r="AD40" s="1">
        <f t="shared" si="30"/>
        <v>0.26057529610829105</v>
      </c>
    </row>
    <row r="41" spans="2:30" x14ac:dyDescent="0.2">
      <c r="B41" s="1">
        <v>4</v>
      </c>
      <c r="C41" s="1">
        <f t="shared" si="21"/>
        <v>227.66666666666666</v>
      </c>
      <c r="D41" s="1">
        <f t="shared" si="21"/>
        <v>296.66666666666669</v>
      </c>
      <c r="E41" s="1">
        <f t="shared" si="22"/>
        <v>0.76741573033707855</v>
      </c>
      <c r="G41" s="1">
        <v>4</v>
      </c>
      <c r="H41" s="1">
        <f t="shared" si="23"/>
        <v>245</v>
      </c>
      <c r="I41" s="1">
        <f t="shared" si="23"/>
        <v>333.33333333333331</v>
      </c>
      <c r="J41" s="1">
        <f t="shared" si="24"/>
        <v>0.73499999999999999</v>
      </c>
      <c r="L41" s="1">
        <v>4</v>
      </c>
      <c r="M41" s="1">
        <f t="shared" si="25"/>
        <v>176</v>
      </c>
      <c r="N41" s="1">
        <f t="shared" si="25"/>
        <v>243</v>
      </c>
      <c r="O41" s="1">
        <f t="shared" si="26"/>
        <v>0.72427983539094654</v>
      </c>
      <c r="Q41" s="1">
        <v>4</v>
      </c>
      <c r="R41" s="1">
        <f t="shared" si="27"/>
        <v>204</v>
      </c>
      <c r="S41" s="1">
        <f t="shared" si="27"/>
        <v>254</v>
      </c>
      <c r="T41" s="1">
        <f t="shared" si="28"/>
        <v>0.80314960629921262</v>
      </c>
      <c r="V41" s="1">
        <v>4</v>
      </c>
      <c r="W41" s="1">
        <f t="shared" si="19"/>
        <v>197</v>
      </c>
      <c r="X41" s="1">
        <f t="shared" si="19"/>
        <v>220.5</v>
      </c>
      <c r="Y41" s="1">
        <f t="shared" si="29"/>
        <v>0.89342403628117917</v>
      </c>
      <c r="AA41" s="1">
        <v>4</v>
      </c>
      <c r="AB41" s="1">
        <f t="shared" si="20"/>
        <v>136.5</v>
      </c>
      <c r="AC41" s="1">
        <f t="shared" si="20"/>
        <v>280</v>
      </c>
      <c r="AD41" s="1">
        <f t="shared" si="30"/>
        <v>0.48749999999999999</v>
      </c>
    </row>
    <row r="42" spans="2:30" x14ac:dyDescent="0.2">
      <c r="B42" s="1">
        <v>5</v>
      </c>
      <c r="C42" s="1">
        <f t="shared" si="21"/>
        <v>270.66666666666669</v>
      </c>
      <c r="D42" s="1">
        <f t="shared" si="21"/>
        <v>281</v>
      </c>
      <c r="E42" s="1">
        <f t="shared" si="22"/>
        <v>0.96322657176749715</v>
      </c>
      <c r="G42" s="1">
        <v>5</v>
      </c>
      <c r="H42" s="1">
        <f t="shared" si="23"/>
        <v>296</v>
      </c>
      <c r="I42" s="1">
        <f t="shared" si="23"/>
        <v>318.33333333333331</v>
      </c>
      <c r="J42" s="1">
        <f t="shared" si="24"/>
        <v>0.92984293193717282</v>
      </c>
      <c r="L42" s="1">
        <v>5</v>
      </c>
      <c r="M42" s="1">
        <f t="shared" si="25"/>
        <v>204</v>
      </c>
      <c r="N42" s="1">
        <f t="shared" si="25"/>
        <v>237</v>
      </c>
      <c r="O42" s="1">
        <f t="shared" si="26"/>
        <v>0.86075949367088611</v>
      </c>
      <c r="Q42" s="1">
        <v>5</v>
      </c>
      <c r="R42" s="1">
        <f t="shared" si="27"/>
        <v>215.33333333333334</v>
      </c>
      <c r="S42" s="1">
        <f t="shared" si="27"/>
        <v>253</v>
      </c>
      <c r="T42" s="1">
        <f t="shared" si="28"/>
        <v>0.85111989459815551</v>
      </c>
      <c r="V42" s="1">
        <v>5</v>
      </c>
      <c r="W42" s="1">
        <f t="shared" si="19"/>
        <v>166</v>
      </c>
      <c r="X42" s="1">
        <f t="shared" si="19"/>
        <v>209.5</v>
      </c>
      <c r="Y42" s="1">
        <f t="shared" si="29"/>
        <v>0.79236276849642007</v>
      </c>
      <c r="AA42" s="1">
        <v>5</v>
      </c>
      <c r="AB42" s="1">
        <f t="shared" si="20"/>
        <v>255</v>
      </c>
      <c r="AC42" s="1">
        <f t="shared" si="20"/>
        <v>278.5</v>
      </c>
      <c r="AD42" s="1">
        <f t="shared" si="30"/>
        <v>0.91561938958707356</v>
      </c>
    </row>
    <row r="43" spans="2:30" x14ac:dyDescent="0.2">
      <c r="B43" s="1">
        <v>6</v>
      </c>
      <c r="C43" s="1">
        <f t="shared" si="21"/>
        <v>96</v>
      </c>
      <c r="D43" s="1">
        <f t="shared" si="21"/>
        <v>118</v>
      </c>
      <c r="E43" s="1">
        <f t="shared" si="22"/>
        <v>0.81355932203389836</v>
      </c>
      <c r="G43" s="1">
        <v>6</v>
      </c>
      <c r="H43" s="1">
        <f t="shared" si="23"/>
        <v>137</v>
      </c>
      <c r="I43" s="1">
        <f t="shared" si="23"/>
        <v>155.66666666666666</v>
      </c>
      <c r="J43" s="1">
        <f t="shared" si="24"/>
        <v>0.88008565310492515</v>
      </c>
      <c r="L43" s="1">
        <v>6</v>
      </c>
      <c r="M43" s="1">
        <f t="shared" si="25"/>
        <v>80.5</v>
      </c>
      <c r="N43" s="1">
        <f t="shared" si="25"/>
        <v>105</v>
      </c>
      <c r="O43" s="1">
        <f t="shared" si="26"/>
        <v>0.76666666666666672</v>
      </c>
      <c r="Q43" s="1">
        <v>6</v>
      </c>
      <c r="R43" s="1">
        <f t="shared" si="27"/>
        <v>100.66666666666667</v>
      </c>
      <c r="S43" s="1">
        <f t="shared" si="27"/>
        <v>124</v>
      </c>
      <c r="T43" s="1">
        <f t="shared" si="28"/>
        <v>0.81182795698924737</v>
      </c>
      <c r="V43" s="1">
        <v>6</v>
      </c>
      <c r="W43" s="1">
        <f t="shared" si="19"/>
        <v>42</v>
      </c>
      <c r="X43" s="1">
        <f t="shared" si="19"/>
        <v>68.5</v>
      </c>
      <c r="Y43" s="1">
        <f t="shared" si="29"/>
        <v>0.61313868613138689</v>
      </c>
      <c r="AA43" s="1">
        <v>6</v>
      </c>
      <c r="AB43" s="1">
        <f t="shared" si="20"/>
        <v>148</v>
      </c>
      <c r="AC43" s="1">
        <f t="shared" si="20"/>
        <v>137.5</v>
      </c>
      <c r="AD43" s="1">
        <f t="shared" si="30"/>
        <v>1.0763636363636364</v>
      </c>
    </row>
    <row r="44" spans="2:30" x14ac:dyDescent="0.2">
      <c r="B44" s="1" t="s">
        <v>5</v>
      </c>
      <c r="C44" s="1">
        <f>SUM(C38:C43)</f>
        <v>810.33333333333326</v>
      </c>
      <c r="D44" s="1">
        <f>SUM(D38:D43)</f>
        <v>1597.6666666666667</v>
      </c>
      <c r="E44" s="1">
        <f t="shared" si="22"/>
        <v>0.50719799707907354</v>
      </c>
      <c r="G44" s="1" t="s">
        <v>5</v>
      </c>
      <c r="H44" s="1">
        <f>SUM(H38:H43)</f>
        <v>914</v>
      </c>
      <c r="I44" s="1">
        <f>SUM(I38:I43)</f>
        <v>1818.3333333333333</v>
      </c>
      <c r="J44" s="1">
        <f t="shared" si="24"/>
        <v>0.50265811182401465</v>
      </c>
      <c r="L44" s="1" t="s">
        <v>5</v>
      </c>
      <c r="M44" s="1">
        <f>SUM(M38:M43)</f>
        <v>680</v>
      </c>
      <c r="N44" s="1">
        <f>SUM(N38:N43)</f>
        <v>1353.5</v>
      </c>
      <c r="O44" s="1">
        <f t="shared" si="26"/>
        <v>0.5024011821204285</v>
      </c>
      <c r="Q44" s="1" t="s">
        <v>5</v>
      </c>
      <c r="R44" s="1">
        <f t="shared" si="27"/>
        <v>817.33333333333337</v>
      </c>
      <c r="S44" s="1">
        <f t="shared" si="27"/>
        <v>1423</v>
      </c>
      <c r="T44" s="1">
        <f t="shared" si="28"/>
        <v>0.57437338955258843</v>
      </c>
      <c r="V44" s="1" t="s">
        <v>5</v>
      </c>
      <c r="W44" s="1">
        <f>SUM(W38:W43)</f>
        <v>662</v>
      </c>
      <c r="X44" s="1">
        <f>SUM(X38:X43)</f>
        <v>1166.5</v>
      </c>
      <c r="Y44" s="1">
        <f t="shared" si="29"/>
        <v>0.5675096442348907</v>
      </c>
      <c r="AA44" s="1" t="s">
        <v>5</v>
      </c>
      <c r="AB44" s="1">
        <f>SUM(AB38:AB43)</f>
        <v>684.5</v>
      </c>
      <c r="AC44" s="1">
        <f>SUM(AC38:AC43)</f>
        <v>1548.5</v>
      </c>
      <c r="AD44" s="1">
        <f t="shared" si="30"/>
        <v>0.44204068453341944</v>
      </c>
    </row>
    <row r="45" spans="2:30" x14ac:dyDescent="0.2">
      <c r="B45" s="1" t="s">
        <v>37</v>
      </c>
      <c r="C45" s="1">
        <f>C41+C42+C43</f>
        <v>594.33333333333337</v>
      </c>
      <c r="D45" s="1">
        <f>D41+D42+D43</f>
        <v>695.66666666666674</v>
      </c>
      <c r="E45" s="1">
        <f t="shared" si="22"/>
        <v>0.85433636799233348</v>
      </c>
      <c r="G45" s="1" t="s">
        <v>37</v>
      </c>
      <c r="H45" s="1">
        <f>H41+H42+H43</f>
        <v>678</v>
      </c>
      <c r="I45" s="1">
        <f>I41+I42+I43</f>
        <v>807.33333333333326</v>
      </c>
      <c r="J45" s="1">
        <f t="shared" si="24"/>
        <v>0.83980181668042952</v>
      </c>
      <c r="L45" s="1" t="s">
        <v>37</v>
      </c>
      <c r="M45" s="1">
        <f>M41+M42+M43</f>
        <v>460.5</v>
      </c>
      <c r="N45" s="1">
        <f>N41+N42+N43</f>
        <v>585</v>
      </c>
      <c r="O45" s="1">
        <f t="shared" si="26"/>
        <v>0.78717948717948716</v>
      </c>
      <c r="Q45" s="1" t="s">
        <v>37</v>
      </c>
      <c r="R45" s="1">
        <f>R41+R42+R43</f>
        <v>520</v>
      </c>
      <c r="S45" s="1">
        <f>S41+S42+S43</f>
        <v>631</v>
      </c>
      <c r="T45" s="1">
        <f t="shared" si="28"/>
        <v>0.82408874801901744</v>
      </c>
      <c r="V45" s="1" t="s">
        <v>37</v>
      </c>
      <c r="W45" s="1">
        <f>W41+W42+W43</f>
        <v>405</v>
      </c>
      <c r="X45" s="1">
        <f>X41+X42+X43</f>
        <v>498.5</v>
      </c>
      <c r="Y45" s="1">
        <f t="shared" si="29"/>
        <v>0.81243731193580737</v>
      </c>
      <c r="AA45" s="1" t="s">
        <v>37</v>
      </c>
      <c r="AB45" s="1">
        <f>AB41+AB42+AB43</f>
        <v>539.5</v>
      </c>
      <c r="AC45" s="1">
        <f>AC41+AC42+AC43</f>
        <v>696</v>
      </c>
      <c r="AD45" s="1">
        <f t="shared" si="30"/>
        <v>0.77514367816091956</v>
      </c>
    </row>
    <row r="47" spans="2:30" x14ac:dyDescent="0.2">
      <c r="B47" s="1" t="s">
        <v>42</v>
      </c>
      <c r="Q47" s="1" t="s">
        <v>10</v>
      </c>
    </row>
    <row r="49" spans="2:25" x14ac:dyDescent="0.2">
      <c r="B49" s="1" t="s">
        <v>1</v>
      </c>
      <c r="C49" s="1" t="s">
        <v>35</v>
      </c>
      <c r="D49" s="1" t="s">
        <v>2</v>
      </c>
      <c r="E49" s="1" t="s">
        <v>36</v>
      </c>
      <c r="Q49" s="1" t="s">
        <v>1</v>
      </c>
      <c r="R49" s="1" t="s">
        <v>35</v>
      </c>
      <c r="S49" s="1" t="s">
        <v>2</v>
      </c>
      <c r="T49" s="1" t="s">
        <v>36</v>
      </c>
    </row>
    <row r="50" spans="2:25" x14ac:dyDescent="0.2">
      <c r="B50" s="1">
        <v>1</v>
      </c>
      <c r="C50" s="1">
        <f>AVERAGE(C38,H38,M38)</f>
        <v>46.666666666666664</v>
      </c>
      <c r="D50" s="1">
        <f>AVERAGE(D38,I38,N38)</f>
        <v>303.72222222222223</v>
      </c>
      <c r="E50" s="1">
        <f>C50/D50</f>
        <v>0.15364916773367476</v>
      </c>
      <c r="Q50" s="1">
        <v>1</v>
      </c>
      <c r="R50" s="1">
        <f>AVERAGE(R38,W38,AB38)</f>
        <v>39.722222222222221</v>
      </c>
      <c r="S50" s="1">
        <f>AVERAGE(S38,X38,AC38)</f>
        <v>258.5555555555556</v>
      </c>
      <c r="T50" s="1">
        <f>R50/S50</f>
        <v>0.15363128491620109</v>
      </c>
    </row>
    <row r="51" spans="2:25" x14ac:dyDescent="0.2">
      <c r="B51" s="1">
        <v>2</v>
      </c>
      <c r="C51" s="1">
        <f t="shared" ref="C51:D55" si="31">AVERAGE(C39,H39,M39)</f>
        <v>68.833333333333329</v>
      </c>
      <c r="D51" s="1">
        <f t="shared" si="31"/>
        <v>299.0555555555556</v>
      </c>
      <c r="E51" s="1">
        <f t="shared" ref="E51:E57" si="32">C51/D51</f>
        <v>0.23016905071521451</v>
      </c>
      <c r="Q51" s="1">
        <v>2</v>
      </c>
      <c r="R51" s="1">
        <f t="shared" ref="R51:S55" si="33">AVERAGE(R39,W39,AB39)</f>
        <v>81.055555555555557</v>
      </c>
      <c r="S51" s="1">
        <f t="shared" si="33"/>
        <v>248.83333333333334</v>
      </c>
      <c r="T51" s="1">
        <f t="shared" ref="T51:T57" si="34">R51/S51</f>
        <v>0.32574235320384015</v>
      </c>
    </row>
    <row r="52" spans="2:25" x14ac:dyDescent="0.2">
      <c r="B52" s="1">
        <v>3</v>
      </c>
      <c r="C52" s="1">
        <f t="shared" si="31"/>
        <v>108.33333333333333</v>
      </c>
      <c r="D52" s="1">
        <f t="shared" si="31"/>
        <v>291.0555555555556</v>
      </c>
      <c r="E52" s="1">
        <f t="shared" si="32"/>
        <v>0.37220843672456566</v>
      </c>
      <c r="Q52" s="1">
        <v>3</v>
      </c>
      <c r="R52" s="1">
        <f t="shared" si="33"/>
        <v>112.33333333333333</v>
      </c>
      <c r="S52" s="1">
        <f t="shared" si="33"/>
        <v>263.4444444444444</v>
      </c>
      <c r="T52" s="1">
        <f t="shared" si="34"/>
        <v>0.42640236187262764</v>
      </c>
    </row>
    <row r="53" spans="2:25" x14ac:dyDescent="0.2">
      <c r="B53" s="1">
        <v>4</v>
      </c>
      <c r="C53" s="1">
        <f t="shared" si="31"/>
        <v>216.2222222222222</v>
      </c>
      <c r="D53" s="1">
        <f t="shared" si="31"/>
        <v>291</v>
      </c>
      <c r="E53" s="1">
        <f t="shared" si="32"/>
        <v>0.74303169148529968</v>
      </c>
      <c r="Q53" s="1">
        <v>4</v>
      </c>
      <c r="R53" s="1">
        <f t="shared" si="33"/>
        <v>179.16666666666666</v>
      </c>
      <c r="S53" s="1">
        <f t="shared" si="33"/>
        <v>251.5</v>
      </c>
      <c r="T53" s="1">
        <f t="shared" si="34"/>
        <v>0.7123923127899271</v>
      </c>
    </row>
    <row r="54" spans="2:25" x14ac:dyDescent="0.2">
      <c r="B54" s="1">
        <v>5</v>
      </c>
      <c r="C54" s="1">
        <f t="shared" si="31"/>
        <v>256.88888888888891</v>
      </c>
      <c r="D54" s="1">
        <f t="shared" si="31"/>
        <v>278.77777777777777</v>
      </c>
      <c r="E54" s="1">
        <f t="shared" si="32"/>
        <v>0.92148266241530497</v>
      </c>
      <c r="Q54" s="1">
        <v>5</v>
      </c>
      <c r="R54" s="1">
        <f t="shared" si="33"/>
        <v>212.11111111111111</v>
      </c>
      <c r="S54" s="1">
        <f t="shared" si="33"/>
        <v>247</v>
      </c>
      <c r="T54" s="1">
        <f t="shared" si="34"/>
        <v>0.85874943769680612</v>
      </c>
    </row>
    <row r="55" spans="2:25" x14ac:dyDescent="0.2">
      <c r="B55" s="1">
        <v>6</v>
      </c>
      <c r="C55" s="1">
        <f t="shared" si="31"/>
        <v>104.5</v>
      </c>
      <c r="D55" s="1">
        <f t="shared" si="31"/>
        <v>126.22222222222221</v>
      </c>
      <c r="E55" s="1">
        <f t="shared" si="32"/>
        <v>0.82790492957746487</v>
      </c>
      <c r="Q55" s="1">
        <v>6</v>
      </c>
      <c r="R55" s="1">
        <f t="shared" si="33"/>
        <v>96.8888888888889</v>
      </c>
      <c r="S55" s="1">
        <f t="shared" si="33"/>
        <v>110</v>
      </c>
      <c r="T55" s="1">
        <f t="shared" si="34"/>
        <v>0.88080808080808093</v>
      </c>
    </row>
    <row r="56" spans="2:25" x14ac:dyDescent="0.2">
      <c r="B56" s="1" t="s">
        <v>5</v>
      </c>
      <c r="C56" s="1">
        <f>SUM(C50:C55)</f>
        <v>801.44444444444446</v>
      </c>
      <c r="D56" s="1">
        <f>SUM(D50:D55)</f>
        <v>1589.8333333333335</v>
      </c>
      <c r="E56" s="1">
        <f t="shared" si="32"/>
        <v>0.50410595100814193</v>
      </c>
      <c r="Q56" s="1" t="s">
        <v>5</v>
      </c>
      <c r="R56" s="1">
        <f>SUM(R50:R55)</f>
        <v>721.27777777777771</v>
      </c>
      <c r="S56" s="1">
        <f>SUM(S50:S55)</f>
        <v>1379.3333333333333</v>
      </c>
      <c r="T56" s="1">
        <f t="shared" si="34"/>
        <v>0.52291767359432895</v>
      </c>
      <c r="Y56" s="1" t="s">
        <v>73</v>
      </c>
    </row>
    <row r="57" spans="2:25" x14ac:dyDescent="0.2">
      <c r="B57" s="1" t="s">
        <v>37</v>
      </c>
      <c r="C57" s="1">
        <f>C53+C54+C55</f>
        <v>577.61111111111109</v>
      </c>
      <c r="D57" s="1">
        <f>D53+D54+D55</f>
        <v>696</v>
      </c>
      <c r="E57" s="1">
        <f t="shared" si="32"/>
        <v>0.82990102171136648</v>
      </c>
      <c r="Q57" s="1" t="s">
        <v>37</v>
      </c>
      <c r="R57" s="1">
        <f>R53+R54+R55</f>
        <v>488.16666666666669</v>
      </c>
      <c r="S57" s="1">
        <f>S53+S54+S55</f>
        <v>608.5</v>
      </c>
      <c r="T57" s="1">
        <f t="shared" si="34"/>
        <v>0.80224596001095594</v>
      </c>
    </row>
    <row r="58" spans="2:25" x14ac:dyDescent="0.2">
      <c r="B58" s="1" t="s">
        <v>1</v>
      </c>
      <c r="C58" s="1" t="s">
        <v>38</v>
      </c>
      <c r="D58" s="1" t="s">
        <v>39</v>
      </c>
      <c r="E58" s="1" t="s">
        <v>40</v>
      </c>
      <c r="F58" s="1" t="s">
        <v>11</v>
      </c>
      <c r="G58" s="1" t="s">
        <v>12</v>
      </c>
      <c r="H58" s="1" t="s">
        <v>13</v>
      </c>
      <c r="J58" s="1" t="s">
        <v>43</v>
      </c>
      <c r="K58" s="1" t="s">
        <v>14</v>
      </c>
      <c r="L58" s="1" t="s">
        <v>15</v>
      </c>
    </row>
    <row r="59" spans="2:25" x14ac:dyDescent="0.2">
      <c r="B59" s="1">
        <v>1</v>
      </c>
      <c r="C59" s="1">
        <v>0.17857142857142899</v>
      </c>
      <c r="D59" s="1">
        <v>0.13176007866273351</v>
      </c>
      <c r="E59" s="1">
        <v>0.15356489945155394</v>
      </c>
      <c r="F59" s="1">
        <v>0.22289156626506021</v>
      </c>
      <c r="G59" s="1">
        <v>0.18609865470852019</v>
      </c>
      <c r="H59" s="1">
        <v>5.7971014492753624E-2</v>
      </c>
      <c r="J59" s="1">
        <f>STDEV(C59:E59)/SQRT(3)</f>
        <v>1.3523804503603033E-2</v>
      </c>
      <c r="K59" s="1">
        <f>STDEV(F59:H59)/SQRT(3)</f>
        <v>4.9982885362530968E-2</v>
      </c>
      <c r="L59" s="1">
        <f>_xlfn.T.TEST(C59:E59,F59:H59,2,2)</f>
        <v>0.98520387978231339</v>
      </c>
    </row>
    <row r="60" spans="2:25" x14ac:dyDescent="0.2">
      <c r="B60" s="1">
        <v>2</v>
      </c>
      <c r="C60" s="1">
        <v>0.24070021881838072</v>
      </c>
      <c r="D60" s="1">
        <v>0.19613526570048312</v>
      </c>
      <c r="E60" s="1">
        <v>0.26464646464646463</v>
      </c>
      <c r="F60" s="1">
        <v>0.39393939393939398</v>
      </c>
      <c r="G60" s="1">
        <v>0.43058823529411766</v>
      </c>
      <c r="H60" s="1">
        <v>0.18505338078291814</v>
      </c>
      <c r="J60" s="1">
        <f t="shared" ref="J60:J66" si="35">STDEV(C60:E60)/SQRT(3)</f>
        <v>2.0073811182006563E-2</v>
      </c>
      <c r="K60" s="1">
        <f t="shared" ref="K60:K66" si="36">STDEV(F60:H60)/SQRT(3)</f>
        <v>7.6472169536406051E-2</v>
      </c>
      <c r="L60" s="1">
        <f t="shared" ref="L60:L66" si="37">_xlfn.T.TEST(C60:E60,F60:H60,2,2)</f>
        <v>0.26377469597549213</v>
      </c>
    </row>
    <row r="61" spans="2:25" x14ac:dyDescent="0.2">
      <c r="B61" s="1">
        <v>3</v>
      </c>
      <c r="C61" s="1">
        <v>0.29910714285714285</v>
      </c>
      <c r="D61" s="1">
        <v>0.3781855249745158</v>
      </c>
      <c r="E61" s="1">
        <v>0.45252525252525255</v>
      </c>
      <c r="F61" s="1">
        <v>0.51842439644218552</v>
      </c>
      <c r="G61" s="1">
        <v>0.53333333333333333</v>
      </c>
      <c r="H61" s="1">
        <v>0.26057529610829105</v>
      </c>
      <c r="J61" s="1">
        <f t="shared" si="35"/>
        <v>4.429503482631196E-2</v>
      </c>
      <c r="K61" s="1">
        <f t="shared" si="36"/>
        <v>8.853918837726299E-2</v>
      </c>
      <c r="L61" s="1">
        <f t="shared" si="37"/>
        <v>0.57210491918938944</v>
      </c>
    </row>
    <row r="62" spans="2:25" x14ac:dyDescent="0.2">
      <c r="B62" s="1">
        <v>4</v>
      </c>
      <c r="C62" s="1">
        <v>0.76741573033707855</v>
      </c>
      <c r="D62" s="1">
        <v>0.73499999999999999</v>
      </c>
      <c r="E62" s="1">
        <v>0.72427983539094654</v>
      </c>
      <c r="F62" s="1">
        <v>0.80314960629921262</v>
      </c>
      <c r="G62" s="1">
        <v>0.89342403628117917</v>
      </c>
      <c r="H62" s="1">
        <v>0.48749999999999999</v>
      </c>
      <c r="J62" s="1">
        <f t="shared" si="35"/>
        <v>1.2966638678922528E-2</v>
      </c>
      <c r="K62" s="1">
        <f t="shared" si="36"/>
        <v>0.1230533917308123</v>
      </c>
      <c r="L62" s="1">
        <f t="shared" si="37"/>
        <v>0.9141201550498137</v>
      </c>
    </row>
    <row r="63" spans="2:25" x14ac:dyDescent="0.2">
      <c r="B63" s="1">
        <v>5</v>
      </c>
      <c r="C63" s="1">
        <v>0.96322657176749715</v>
      </c>
      <c r="D63" s="1">
        <v>0.92984293193717282</v>
      </c>
      <c r="E63" s="1">
        <v>0.86075949367088611</v>
      </c>
      <c r="F63" s="1">
        <v>0.85111989459815551</v>
      </c>
      <c r="G63" s="1">
        <v>0.79236276849642007</v>
      </c>
      <c r="H63" s="1">
        <v>0.91561938958707356</v>
      </c>
      <c r="J63" s="1">
        <f t="shared" si="35"/>
        <v>3.0172182685997428E-2</v>
      </c>
      <c r="K63" s="1">
        <f t="shared" si="36"/>
        <v>3.5593990881924657E-2</v>
      </c>
      <c r="L63" s="1">
        <f t="shared" si="37"/>
        <v>0.23658738214154035</v>
      </c>
    </row>
    <row r="64" spans="2:25" x14ac:dyDescent="0.2">
      <c r="B64" s="1">
        <v>6</v>
      </c>
      <c r="C64" s="1">
        <v>0.81355932203389836</v>
      </c>
      <c r="D64" s="1">
        <v>0.88008565310492515</v>
      </c>
      <c r="E64" s="1">
        <v>0.76666666666666672</v>
      </c>
      <c r="F64" s="1">
        <v>0.81182795698924737</v>
      </c>
      <c r="G64" s="1">
        <v>0.61313868613138689</v>
      </c>
      <c r="H64" s="1">
        <v>1.0763636363636364</v>
      </c>
      <c r="J64" s="1">
        <f t="shared" si="35"/>
        <v>3.2904356633062432E-2</v>
      </c>
      <c r="K64" s="1">
        <f t="shared" si="36"/>
        <v>0.1341710985880358</v>
      </c>
      <c r="L64" s="1">
        <f t="shared" si="37"/>
        <v>0.92592101791387504</v>
      </c>
    </row>
    <row r="65" spans="2:33" x14ac:dyDescent="0.2">
      <c r="B65" s="1" t="s">
        <v>5</v>
      </c>
      <c r="C65" s="1">
        <v>0.50719799707907354</v>
      </c>
      <c r="D65" s="1">
        <v>0.50265811182401465</v>
      </c>
      <c r="E65" s="1">
        <v>0.5024011821204285</v>
      </c>
      <c r="F65" s="1">
        <v>0.57437338955258843</v>
      </c>
      <c r="G65" s="1">
        <v>0.5675096442348907</v>
      </c>
      <c r="H65" s="1">
        <v>0.44204068453341944</v>
      </c>
      <c r="J65" s="1">
        <f t="shared" si="35"/>
        <v>1.5578832638688286E-3</v>
      </c>
      <c r="K65" s="1">
        <f t="shared" si="36"/>
        <v>4.3012605171847268E-2</v>
      </c>
      <c r="L65" s="1">
        <f t="shared" si="37"/>
        <v>0.60844957748865347</v>
      </c>
    </row>
    <row r="66" spans="2:33" x14ac:dyDescent="0.2">
      <c r="B66" s="1" t="s">
        <v>37</v>
      </c>
      <c r="C66" s="1">
        <v>0.85433636799233348</v>
      </c>
      <c r="D66" s="1">
        <v>0.83980181668042952</v>
      </c>
      <c r="E66" s="1">
        <v>0.78717948717948716</v>
      </c>
      <c r="F66" s="1">
        <v>0.82408874801901744</v>
      </c>
      <c r="G66" s="1">
        <v>0.81243731193580737</v>
      </c>
      <c r="H66" s="1">
        <v>0.77514367816091956</v>
      </c>
      <c r="J66" s="1">
        <f t="shared" si="35"/>
        <v>2.0399359173560883E-2</v>
      </c>
      <c r="K66" s="1">
        <f t="shared" si="36"/>
        <v>1.4761419207497678E-2</v>
      </c>
      <c r="L66" s="1">
        <f t="shared" si="37"/>
        <v>0.40870673232103127</v>
      </c>
    </row>
    <row r="72" spans="2:33" x14ac:dyDescent="0.2">
      <c r="AG72" s="1" t="s">
        <v>74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8"/>
  <sheetViews>
    <sheetView tabSelected="1" topLeftCell="A17" zoomScale="75" zoomScaleNormal="75" workbookViewId="0">
      <selection activeCell="AA29" sqref="AA29"/>
    </sheetView>
  </sheetViews>
  <sheetFormatPr baseColWidth="10" defaultColWidth="8.83203125" defaultRowHeight="15" x14ac:dyDescent="0.2"/>
  <sheetData>
    <row r="1" spans="2:27" x14ac:dyDescent="0.2">
      <c r="C1" t="s">
        <v>38</v>
      </c>
    </row>
    <row r="2" spans="2:27" x14ac:dyDescent="0.2">
      <c r="L2" t="s">
        <v>49</v>
      </c>
    </row>
    <row r="3" spans="2:27" x14ac:dyDescent="0.2">
      <c r="B3" t="s">
        <v>4</v>
      </c>
      <c r="E3" t="s">
        <v>47</v>
      </c>
      <c r="H3" t="s">
        <v>48</v>
      </c>
      <c r="L3" t="s">
        <v>4</v>
      </c>
      <c r="O3" t="s">
        <v>47</v>
      </c>
      <c r="R3" t="s">
        <v>48</v>
      </c>
    </row>
    <row r="4" spans="2:27" x14ac:dyDescent="0.2">
      <c r="B4" s="2" t="s">
        <v>1</v>
      </c>
      <c r="C4" s="2" t="s">
        <v>2</v>
      </c>
      <c r="E4" s="2" t="s">
        <v>1</v>
      </c>
      <c r="F4" s="2" t="s">
        <v>2</v>
      </c>
      <c r="H4" s="2" t="s">
        <v>1</v>
      </c>
      <c r="I4" s="2" t="s">
        <v>2</v>
      </c>
      <c r="L4" s="2" t="s">
        <v>1</v>
      </c>
      <c r="M4" s="2" t="s">
        <v>2</v>
      </c>
      <c r="O4" s="2" t="s">
        <v>1</v>
      </c>
      <c r="P4" s="2" t="s">
        <v>2</v>
      </c>
      <c r="R4" s="2" t="s">
        <v>1</v>
      </c>
      <c r="S4" s="2" t="s">
        <v>2</v>
      </c>
    </row>
    <row r="5" spans="2:27" x14ac:dyDescent="0.2">
      <c r="B5" s="2">
        <v>1</v>
      </c>
      <c r="C5" s="2">
        <v>240</v>
      </c>
      <c r="E5" s="2">
        <v>1</v>
      </c>
      <c r="F5" s="2">
        <v>247</v>
      </c>
      <c r="H5" s="2">
        <v>1</v>
      </c>
      <c r="I5" s="2">
        <v>251</v>
      </c>
      <c r="L5" s="2">
        <v>1</v>
      </c>
      <c r="M5" s="2">
        <v>223</v>
      </c>
      <c r="O5" s="2">
        <v>1</v>
      </c>
      <c r="P5" s="2">
        <v>256</v>
      </c>
      <c r="R5" s="2">
        <v>1</v>
      </c>
      <c r="S5" s="2">
        <v>261</v>
      </c>
    </row>
    <row r="6" spans="2:27" x14ac:dyDescent="0.2">
      <c r="B6" s="2">
        <v>2</v>
      </c>
      <c r="C6" s="2">
        <v>190</v>
      </c>
      <c r="E6" s="2">
        <v>2</v>
      </c>
      <c r="F6" s="2">
        <v>278</v>
      </c>
      <c r="H6" s="2">
        <v>2</v>
      </c>
      <c r="I6" s="2">
        <v>271</v>
      </c>
      <c r="L6" s="2">
        <v>2</v>
      </c>
      <c r="M6" s="2">
        <v>261</v>
      </c>
      <c r="O6" s="2">
        <v>2</v>
      </c>
      <c r="P6" s="2">
        <v>228</v>
      </c>
      <c r="R6" s="2">
        <v>2</v>
      </c>
      <c r="S6" s="2">
        <v>285</v>
      </c>
    </row>
    <row r="7" spans="2:27" x14ac:dyDescent="0.2">
      <c r="B7" s="2">
        <v>3</v>
      </c>
      <c r="C7" s="2">
        <v>213</v>
      </c>
      <c r="E7" s="2">
        <v>3</v>
      </c>
      <c r="F7" s="2">
        <v>247</v>
      </c>
      <c r="H7" s="2">
        <v>3</v>
      </c>
      <c r="I7" s="2">
        <v>240</v>
      </c>
      <c r="L7" s="2">
        <v>3</v>
      </c>
      <c r="M7" s="2">
        <v>218</v>
      </c>
      <c r="O7" s="2">
        <v>3</v>
      </c>
      <c r="P7" s="2">
        <v>265</v>
      </c>
      <c r="R7" s="2">
        <v>3</v>
      </c>
      <c r="S7" s="2">
        <v>278</v>
      </c>
    </row>
    <row r="8" spans="2:27" x14ac:dyDescent="0.2">
      <c r="B8" s="2">
        <v>4</v>
      </c>
      <c r="C8" s="2">
        <v>192</v>
      </c>
      <c r="E8" s="2">
        <v>4</v>
      </c>
      <c r="F8" s="2">
        <v>261</v>
      </c>
      <c r="H8" s="2">
        <v>4</v>
      </c>
      <c r="I8" s="2">
        <v>245</v>
      </c>
      <c r="L8" s="2">
        <v>4</v>
      </c>
      <c r="M8" s="2">
        <v>213</v>
      </c>
      <c r="O8" s="2">
        <v>4</v>
      </c>
      <c r="P8" s="2">
        <v>254</v>
      </c>
      <c r="R8" s="2">
        <v>4</v>
      </c>
      <c r="S8" s="2">
        <v>291</v>
      </c>
    </row>
    <row r="9" spans="2:27" x14ac:dyDescent="0.2">
      <c r="B9" s="2">
        <v>5</v>
      </c>
      <c r="C9" s="2">
        <v>207</v>
      </c>
      <c r="E9" s="2">
        <v>5</v>
      </c>
      <c r="F9" s="2">
        <v>249</v>
      </c>
      <c r="H9" s="2">
        <v>5</v>
      </c>
      <c r="I9" s="2">
        <v>240</v>
      </c>
      <c r="L9" s="2">
        <v>5</v>
      </c>
      <c r="M9" s="2">
        <v>216</v>
      </c>
      <c r="O9" s="2">
        <v>5</v>
      </c>
      <c r="P9" s="2">
        <v>251</v>
      </c>
      <c r="R9" s="2">
        <v>5</v>
      </c>
      <c r="S9" s="2">
        <v>246</v>
      </c>
    </row>
    <row r="10" spans="2:27" x14ac:dyDescent="0.2">
      <c r="B10" s="2">
        <v>6</v>
      </c>
      <c r="C10" s="2">
        <v>95</v>
      </c>
      <c r="E10" s="2">
        <v>6</v>
      </c>
      <c r="F10" s="2">
        <v>109</v>
      </c>
      <c r="H10" s="2">
        <v>6</v>
      </c>
      <c r="I10" s="2">
        <v>135</v>
      </c>
      <c r="L10" s="2">
        <v>6</v>
      </c>
      <c r="M10" s="2">
        <v>126</v>
      </c>
      <c r="O10" s="2">
        <v>6</v>
      </c>
      <c r="P10" s="2">
        <v>90</v>
      </c>
      <c r="R10" s="2">
        <v>6</v>
      </c>
      <c r="S10" s="2">
        <v>105</v>
      </c>
    </row>
    <row r="11" spans="2:27" x14ac:dyDescent="0.2">
      <c r="B11" s="2" t="s">
        <v>5</v>
      </c>
      <c r="C11" s="2">
        <v>1137</v>
      </c>
      <c r="E11" s="2" t="s">
        <v>5</v>
      </c>
      <c r="F11" s="2">
        <v>1391</v>
      </c>
      <c r="H11" s="2" t="s">
        <v>5</v>
      </c>
      <c r="I11" s="2">
        <v>1382</v>
      </c>
      <c r="L11" s="2" t="s">
        <v>5</v>
      </c>
      <c r="M11" s="2">
        <v>1257</v>
      </c>
      <c r="O11" s="2" t="s">
        <v>5</v>
      </c>
      <c r="P11" s="2">
        <v>1344</v>
      </c>
      <c r="R11" s="2" t="s">
        <v>5</v>
      </c>
      <c r="S11" s="2">
        <v>1466</v>
      </c>
    </row>
    <row r="12" spans="2:27" x14ac:dyDescent="0.2">
      <c r="B12" t="s">
        <v>39</v>
      </c>
      <c r="L12" t="s">
        <v>44</v>
      </c>
    </row>
    <row r="13" spans="2:27" x14ac:dyDescent="0.2">
      <c r="B13" t="s">
        <v>4</v>
      </c>
      <c r="E13" t="s">
        <v>47</v>
      </c>
      <c r="H13" t="s">
        <v>48</v>
      </c>
      <c r="L13" t="s">
        <v>4</v>
      </c>
      <c r="O13" t="s">
        <v>47</v>
      </c>
      <c r="R13" t="s">
        <v>48</v>
      </c>
    </row>
    <row r="14" spans="2:27" x14ac:dyDescent="0.2">
      <c r="B14" s="2" t="s">
        <v>1</v>
      </c>
      <c r="C14" s="2" t="s">
        <v>2</v>
      </c>
      <c r="E14" s="2" t="s">
        <v>1</v>
      </c>
      <c r="F14" s="2" t="s">
        <v>2</v>
      </c>
      <c r="H14" s="4" t="s">
        <v>1</v>
      </c>
      <c r="I14" s="4" t="s">
        <v>2</v>
      </c>
      <c r="L14" s="2" t="s">
        <v>1</v>
      </c>
      <c r="M14" s="2" t="s">
        <v>2</v>
      </c>
      <c r="O14" s="2" t="s">
        <v>1</v>
      </c>
      <c r="P14" s="2" t="s">
        <v>2</v>
      </c>
      <c r="R14" s="2" t="s">
        <v>1</v>
      </c>
      <c r="S14" s="2" t="s">
        <v>2</v>
      </c>
      <c r="V14" s="2"/>
      <c r="W14" s="2"/>
      <c r="X14" s="2"/>
      <c r="Y14" s="2"/>
      <c r="Z14" s="2"/>
      <c r="AA14" s="2"/>
    </row>
    <row r="15" spans="2:27" x14ac:dyDescent="0.2">
      <c r="B15" s="2">
        <v>1</v>
      </c>
      <c r="C15" s="2">
        <v>279</v>
      </c>
      <c r="E15" s="2">
        <v>1</v>
      </c>
      <c r="F15" s="2">
        <v>263</v>
      </c>
      <c r="H15" s="4">
        <v>1</v>
      </c>
      <c r="I15" s="4">
        <v>229</v>
      </c>
      <c r="L15" s="2">
        <v>1</v>
      </c>
      <c r="M15" s="2">
        <v>298</v>
      </c>
      <c r="O15" s="2">
        <v>1</v>
      </c>
      <c r="P15" s="2">
        <v>236</v>
      </c>
      <c r="R15" s="2">
        <v>1</v>
      </c>
      <c r="S15" s="2">
        <v>363</v>
      </c>
      <c r="V15" s="2"/>
      <c r="W15" s="2"/>
      <c r="X15" s="2"/>
      <c r="Y15" s="2"/>
      <c r="Z15" s="2"/>
      <c r="AA15" s="2"/>
    </row>
    <row r="16" spans="2:27" x14ac:dyDescent="0.2">
      <c r="B16" s="2">
        <v>2</v>
      </c>
      <c r="C16" s="2">
        <v>304</v>
      </c>
      <c r="E16" s="2">
        <v>2</v>
      </c>
      <c r="F16" s="2">
        <v>272</v>
      </c>
      <c r="H16" s="4">
        <v>2</v>
      </c>
      <c r="I16" s="4">
        <v>280</v>
      </c>
      <c r="L16" s="2">
        <v>2</v>
      </c>
      <c r="M16" s="2">
        <v>363</v>
      </c>
      <c r="O16" s="2">
        <v>2</v>
      </c>
      <c r="P16" s="2">
        <v>276</v>
      </c>
      <c r="R16" s="2">
        <v>2</v>
      </c>
      <c r="S16" s="2">
        <v>381</v>
      </c>
      <c r="V16" s="2"/>
      <c r="W16" s="2"/>
      <c r="X16" s="2"/>
      <c r="Y16" s="2"/>
      <c r="Z16" s="2"/>
      <c r="AA16" s="2"/>
    </row>
    <row r="17" spans="2:27" x14ac:dyDescent="0.2">
      <c r="B17" s="2">
        <v>3</v>
      </c>
      <c r="C17" s="2">
        <v>279</v>
      </c>
      <c r="E17" s="2">
        <v>3</v>
      </c>
      <c r="F17" s="2">
        <v>262</v>
      </c>
      <c r="H17" s="4">
        <v>3</v>
      </c>
      <c r="I17" s="4">
        <v>262</v>
      </c>
      <c r="L17" s="2">
        <v>3</v>
      </c>
      <c r="M17" s="2">
        <v>362</v>
      </c>
      <c r="O17" s="2">
        <v>3</v>
      </c>
      <c r="P17" s="2">
        <v>258</v>
      </c>
      <c r="R17" s="2">
        <v>3</v>
      </c>
      <c r="S17" s="2">
        <v>365</v>
      </c>
      <c r="V17" s="2"/>
      <c r="W17" s="2"/>
      <c r="X17" s="2"/>
      <c r="Y17" s="2"/>
      <c r="Z17" s="2"/>
      <c r="AA17" s="2"/>
    </row>
    <row r="18" spans="2:27" x14ac:dyDescent="0.2">
      <c r="B18" s="2">
        <v>4</v>
      </c>
      <c r="C18" s="2">
        <v>283</v>
      </c>
      <c r="E18" s="2">
        <v>4</v>
      </c>
      <c r="F18" s="2">
        <v>278</v>
      </c>
      <c r="H18" s="4">
        <v>4</v>
      </c>
      <c r="I18" s="4">
        <v>257</v>
      </c>
      <c r="L18" s="2">
        <v>4</v>
      </c>
      <c r="M18" s="2">
        <v>349</v>
      </c>
      <c r="O18" s="2">
        <v>4</v>
      </c>
      <c r="P18" s="2">
        <v>263</v>
      </c>
      <c r="R18" s="2">
        <v>4</v>
      </c>
      <c r="S18" s="2">
        <v>340</v>
      </c>
      <c r="V18" s="2"/>
      <c r="W18" s="2"/>
      <c r="X18" s="2"/>
      <c r="Y18" s="2"/>
      <c r="Z18" s="2"/>
      <c r="AA18" s="2"/>
    </row>
    <row r="19" spans="2:27" x14ac:dyDescent="0.2">
      <c r="B19" s="2">
        <v>5</v>
      </c>
      <c r="C19" s="2">
        <v>272</v>
      </c>
      <c r="E19" s="2">
        <v>5</v>
      </c>
      <c r="F19" s="2">
        <v>234</v>
      </c>
      <c r="H19" s="4">
        <v>5</v>
      </c>
      <c r="I19" s="4">
        <v>222</v>
      </c>
      <c r="L19" s="2">
        <v>5</v>
      </c>
      <c r="M19" s="2">
        <v>336</v>
      </c>
      <c r="O19" s="2">
        <v>5</v>
      </c>
      <c r="P19" s="2">
        <v>233</v>
      </c>
      <c r="R19" s="2">
        <v>5</v>
      </c>
      <c r="S19" s="2">
        <v>381</v>
      </c>
      <c r="V19" s="2"/>
      <c r="W19" s="2"/>
      <c r="X19" s="2"/>
      <c r="Y19" s="2"/>
      <c r="Z19" s="2"/>
      <c r="AA19" s="2"/>
    </row>
    <row r="20" spans="2:27" x14ac:dyDescent="0.2">
      <c r="B20" s="2">
        <v>6</v>
      </c>
      <c r="C20" s="2">
        <v>65</v>
      </c>
      <c r="E20" s="2">
        <v>6</v>
      </c>
      <c r="F20" s="2">
        <v>34</v>
      </c>
      <c r="H20" s="4">
        <v>6</v>
      </c>
      <c r="I20" s="4">
        <v>32</v>
      </c>
      <c r="L20" s="2">
        <v>6</v>
      </c>
      <c r="M20" s="2">
        <v>113</v>
      </c>
      <c r="O20" s="2">
        <v>6</v>
      </c>
      <c r="P20" s="2">
        <v>82</v>
      </c>
      <c r="R20" s="2">
        <v>6</v>
      </c>
      <c r="S20" s="2">
        <v>133</v>
      </c>
      <c r="V20" s="2"/>
      <c r="W20" s="2"/>
      <c r="X20" s="2"/>
      <c r="Y20" s="2"/>
      <c r="Z20" s="2"/>
      <c r="AA20" s="2"/>
    </row>
    <row r="21" spans="2:27" x14ac:dyDescent="0.2">
      <c r="B21" s="2" t="s">
        <v>5</v>
      </c>
      <c r="C21" s="2">
        <v>1482</v>
      </c>
      <c r="E21" s="2" t="s">
        <v>5</v>
      </c>
      <c r="F21" s="2">
        <v>1343</v>
      </c>
      <c r="H21" s="4" t="s">
        <v>5</v>
      </c>
      <c r="I21" s="4">
        <v>1282</v>
      </c>
      <c r="L21" s="2" t="s">
        <v>5</v>
      </c>
      <c r="M21" s="2">
        <v>1821</v>
      </c>
      <c r="O21" s="2" t="s">
        <v>5</v>
      </c>
      <c r="P21" s="2">
        <v>1348</v>
      </c>
      <c r="R21" s="2" t="s">
        <v>5</v>
      </c>
      <c r="S21" s="2">
        <v>1963</v>
      </c>
      <c r="V21" s="2"/>
      <c r="W21" s="2"/>
      <c r="X21" s="2"/>
      <c r="Y21" s="2"/>
      <c r="Z21" s="2"/>
      <c r="AA21" s="2"/>
    </row>
    <row r="22" spans="2:27" x14ac:dyDescent="0.2">
      <c r="B22" t="s">
        <v>40</v>
      </c>
      <c r="L22" t="s">
        <v>50</v>
      </c>
    </row>
    <row r="23" spans="2:27" x14ac:dyDescent="0.2">
      <c r="B23" t="s">
        <v>4</v>
      </c>
      <c r="E23" t="s">
        <v>47</v>
      </c>
      <c r="H23" t="s">
        <v>48</v>
      </c>
      <c r="L23" t="s">
        <v>4</v>
      </c>
      <c r="O23" t="s">
        <v>47</v>
      </c>
      <c r="R23" t="s">
        <v>48</v>
      </c>
    </row>
    <row r="24" spans="2:27" x14ac:dyDescent="0.2">
      <c r="B24" s="2" t="s">
        <v>1</v>
      </c>
      <c r="C24" s="2" t="s">
        <v>2</v>
      </c>
      <c r="E24" s="2" t="s">
        <v>1</v>
      </c>
      <c r="F24" s="2" t="s">
        <v>2</v>
      </c>
      <c r="H24" s="2" t="s">
        <v>1</v>
      </c>
      <c r="I24" s="2" t="s">
        <v>2</v>
      </c>
      <c r="L24" s="2" t="s">
        <v>1</v>
      </c>
      <c r="M24" s="2" t="s">
        <v>2</v>
      </c>
      <c r="O24" s="2" t="s">
        <v>1</v>
      </c>
      <c r="P24" s="2" t="s">
        <v>2</v>
      </c>
      <c r="R24" s="2" t="s">
        <v>1</v>
      </c>
      <c r="S24" s="2" t="s">
        <v>2</v>
      </c>
      <c r="V24" s="2"/>
      <c r="W24" s="2"/>
      <c r="X24" s="2"/>
      <c r="Y24" s="2"/>
    </row>
    <row r="25" spans="2:27" x14ac:dyDescent="0.2">
      <c r="B25" s="2">
        <v>1</v>
      </c>
      <c r="C25" s="2">
        <v>343</v>
      </c>
      <c r="E25" s="2">
        <v>1</v>
      </c>
      <c r="F25" s="2">
        <v>325</v>
      </c>
      <c r="H25" s="2">
        <v>1</v>
      </c>
      <c r="I25" s="2">
        <v>362</v>
      </c>
      <c r="L25" s="2">
        <v>1</v>
      </c>
      <c r="M25" s="24">
        <v>314</v>
      </c>
      <c r="O25" s="2">
        <v>1</v>
      </c>
      <c r="P25" s="2">
        <v>200</v>
      </c>
      <c r="R25" s="2">
        <v>1</v>
      </c>
      <c r="S25" s="24">
        <v>251</v>
      </c>
      <c r="V25" s="2"/>
      <c r="W25" s="2"/>
      <c r="X25" s="2"/>
      <c r="Y25" s="2"/>
    </row>
    <row r="26" spans="2:27" x14ac:dyDescent="0.2">
      <c r="B26" s="2">
        <v>2</v>
      </c>
      <c r="C26" s="2">
        <v>361</v>
      </c>
      <c r="E26" s="2">
        <v>2</v>
      </c>
      <c r="F26" s="2">
        <v>380</v>
      </c>
      <c r="H26" s="2">
        <v>2</v>
      </c>
      <c r="I26" s="2">
        <v>418</v>
      </c>
      <c r="L26" s="2">
        <v>2</v>
      </c>
      <c r="M26" s="24">
        <v>321</v>
      </c>
      <c r="O26" s="2">
        <v>2</v>
      </c>
      <c r="P26" s="2">
        <v>222</v>
      </c>
      <c r="R26" s="2">
        <v>2</v>
      </c>
      <c r="S26" s="24">
        <v>261</v>
      </c>
      <c r="V26" s="2"/>
      <c r="W26" s="2"/>
      <c r="X26" s="2"/>
      <c r="Y26" s="2"/>
    </row>
    <row r="27" spans="2:27" x14ac:dyDescent="0.2">
      <c r="B27" s="2">
        <v>3</v>
      </c>
      <c r="C27" s="2">
        <v>354</v>
      </c>
      <c r="E27" s="2">
        <v>3</v>
      </c>
      <c r="F27" s="2">
        <v>372</v>
      </c>
      <c r="H27" s="2">
        <v>3</v>
      </c>
      <c r="I27" s="2">
        <v>389</v>
      </c>
      <c r="L27" s="2">
        <v>3</v>
      </c>
      <c r="M27" s="24">
        <v>303</v>
      </c>
      <c r="O27" s="2">
        <v>3</v>
      </c>
      <c r="P27" s="2">
        <v>205</v>
      </c>
      <c r="R27" s="2">
        <v>3</v>
      </c>
      <c r="S27" s="24">
        <v>248</v>
      </c>
      <c r="V27" s="2"/>
      <c r="W27" s="2"/>
      <c r="X27" s="2"/>
      <c r="Y27" s="2"/>
    </row>
    <row r="28" spans="2:27" x14ac:dyDescent="0.2">
      <c r="B28" s="2">
        <v>4</v>
      </c>
      <c r="C28" s="2">
        <v>347</v>
      </c>
      <c r="E28" s="2">
        <v>4</v>
      </c>
      <c r="F28" s="2">
        <v>356</v>
      </c>
      <c r="H28" s="2">
        <v>4</v>
      </c>
      <c r="I28" s="2">
        <v>374</v>
      </c>
      <c r="L28" s="2">
        <v>4</v>
      </c>
      <c r="M28" s="24">
        <v>337</v>
      </c>
      <c r="O28" s="2">
        <v>4</v>
      </c>
      <c r="P28" s="2">
        <v>254</v>
      </c>
      <c r="R28" s="2">
        <v>4</v>
      </c>
      <c r="S28" s="24">
        <v>249</v>
      </c>
      <c r="V28" s="2"/>
      <c r="W28" s="2"/>
      <c r="X28" s="2"/>
      <c r="Y28" s="2"/>
    </row>
    <row r="29" spans="2:27" x14ac:dyDescent="0.2">
      <c r="B29" s="2">
        <v>5</v>
      </c>
      <c r="C29" s="2">
        <v>341</v>
      </c>
      <c r="E29" s="2">
        <v>5</v>
      </c>
      <c r="F29" s="2">
        <v>313</v>
      </c>
      <c r="H29" s="2">
        <v>5</v>
      </c>
      <c r="I29" s="2">
        <v>337</v>
      </c>
      <c r="L29" s="2">
        <v>5</v>
      </c>
      <c r="M29" s="24">
        <v>291</v>
      </c>
      <c r="O29" s="2">
        <v>5</v>
      </c>
      <c r="P29" s="2">
        <v>315</v>
      </c>
      <c r="R29" s="2">
        <v>5</v>
      </c>
      <c r="S29" s="24">
        <v>243</v>
      </c>
      <c r="V29" s="2"/>
      <c r="W29" s="2"/>
      <c r="X29" s="2"/>
      <c r="Y29" s="2"/>
    </row>
    <row r="30" spans="2:27" x14ac:dyDescent="0.2">
      <c r="B30" s="2">
        <v>6</v>
      </c>
      <c r="C30" s="2">
        <v>94</v>
      </c>
      <c r="E30" s="2">
        <v>6</v>
      </c>
      <c r="F30" s="2">
        <v>102</v>
      </c>
      <c r="H30" s="2">
        <v>6</v>
      </c>
      <c r="I30" s="2">
        <v>158</v>
      </c>
      <c r="L30" s="2">
        <v>6</v>
      </c>
      <c r="M30" s="24">
        <v>119</v>
      </c>
      <c r="O30" s="2">
        <v>6</v>
      </c>
      <c r="P30" s="2">
        <v>94</v>
      </c>
      <c r="R30" s="2">
        <v>6</v>
      </c>
      <c r="S30" s="24">
        <v>103</v>
      </c>
      <c r="V30" s="2"/>
      <c r="W30" s="2"/>
      <c r="X30" s="2"/>
      <c r="Y30" s="2"/>
    </row>
    <row r="31" spans="2:27" x14ac:dyDescent="0.2">
      <c r="B31" s="2" t="s">
        <v>5</v>
      </c>
      <c r="C31" s="2">
        <v>1840</v>
      </c>
      <c r="E31" s="2" t="s">
        <v>5</v>
      </c>
      <c r="F31" s="2">
        <v>1848</v>
      </c>
      <c r="H31" s="2" t="s">
        <v>5</v>
      </c>
      <c r="I31" s="2">
        <v>2038</v>
      </c>
      <c r="L31" s="2" t="s">
        <v>5</v>
      </c>
      <c r="M31" s="24">
        <f>SUM(M25:M30)</f>
        <v>1685</v>
      </c>
      <c r="O31" s="2" t="s">
        <v>5</v>
      </c>
      <c r="P31" s="2">
        <v>1290</v>
      </c>
      <c r="R31" s="2" t="s">
        <v>5</v>
      </c>
      <c r="S31" s="24">
        <f>SUM(S25:S30)</f>
        <v>1355</v>
      </c>
      <c r="V31" s="2"/>
      <c r="W31" s="2"/>
      <c r="X31" s="2"/>
      <c r="Y31" s="2"/>
    </row>
    <row r="38" spans="1:24" x14ac:dyDescent="0.2">
      <c r="P38" t="s">
        <v>75</v>
      </c>
      <c r="X38" t="s">
        <v>76</v>
      </c>
    </row>
    <row r="40" spans="1:24" x14ac:dyDescent="0.2">
      <c r="B40" s="1" t="s">
        <v>53</v>
      </c>
      <c r="C40" s="1" t="s">
        <v>54</v>
      </c>
      <c r="D40" s="1" t="s">
        <v>55</v>
      </c>
      <c r="E40" s="1" t="s">
        <v>51</v>
      </c>
      <c r="F40" s="1" t="s">
        <v>45</v>
      </c>
      <c r="G40" s="1" t="s">
        <v>46</v>
      </c>
      <c r="H40" s="1"/>
      <c r="I40" s="1" t="s">
        <v>43</v>
      </c>
      <c r="J40" s="1" t="s">
        <v>14</v>
      </c>
      <c r="K40" s="1" t="s">
        <v>15</v>
      </c>
    </row>
    <row r="41" spans="1:24" x14ac:dyDescent="0.2">
      <c r="A41" s="2" t="s">
        <v>1</v>
      </c>
      <c r="B41" s="1" t="s">
        <v>2</v>
      </c>
      <c r="C41" s="1" t="s">
        <v>2</v>
      </c>
      <c r="D41" s="1" t="s">
        <v>2</v>
      </c>
      <c r="E41" s="1" t="s">
        <v>2</v>
      </c>
      <c r="F41" s="1" t="s">
        <v>2</v>
      </c>
      <c r="G41" s="1" t="s">
        <v>2</v>
      </c>
      <c r="H41" s="1"/>
      <c r="I41" s="1" t="s">
        <v>2</v>
      </c>
      <c r="J41" s="1" t="s">
        <v>2</v>
      </c>
      <c r="K41" s="1" t="s">
        <v>2</v>
      </c>
    </row>
    <row r="42" spans="1:24" x14ac:dyDescent="0.2">
      <c r="A42" s="2">
        <v>1</v>
      </c>
      <c r="B42" s="1">
        <f>AVERAGE(C5,F5,I5)</f>
        <v>246</v>
      </c>
      <c r="C42" s="1">
        <f>AVERAGE(C15,F15,I15)</f>
        <v>257</v>
      </c>
      <c r="D42" s="1">
        <f>AVERAGE(C25,F25,I25)</f>
        <v>343.33333333333331</v>
      </c>
      <c r="E42" s="1">
        <f>AVERAGE(M5,P5,S5)</f>
        <v>246.66666666666666</v>
      </c>
      <c r="F42" s="1">
        <f>AVERAGE(M15,P15,S15)</f>
        <v>299</v>
      </c>
      <c r="G42" s="1">
        <f>AVERAGE(M25,P25,S25)</f>
        <v>255</v>
      </c>
      <c r="H42" s="1"/>
      <c r="I42" s="1">
        <f>STDEV(B42:D42)/SQRT(3)</f>
        <v>30.775370944801406</v>
      </c>
      <c r="J42" s="1">
        <f>STDEV(E42:G42)/SQRT(3)</f>
        <v>16.23477444360001</v>
      </c>
      <c r="K42" s="1">
        <f>_xlfn.T.TEST(B42:D42,E42:G42,2,2)</f>
        <v>0.68434530043328712</v>
      </c>
    </row>
    <row r="43" spans="1:24" x14ac:dyDescent="0.2">
      <c r="A43" s="2">
        <v>2</v>
      </c>
      <c r="B43" s="1">
        <f t="shared" ref="B43:B48" si="0">AVERAGE(C6,F6,I6)</f>
        <v>246.33333333333334</v>
      </c>
      <c r="C43" s="1">
        <f t="shared" ref="C43:C48" si="1">AVERAGE(C16,F16,I16)</f>
        <v>285.33333333333331</v>
      </c>
      <c r="D43" s="1">
        <f t="shared" ref="D43:D48" si="2">AVERAGE(C26,F26,I26)</f>
        <v>386.33333333333331</v>
      </c>
      <c r="E43" s="1">
        <f t="shared" ref="E43:E48" si="3">AVERAGE(M6,P6,S6)</f>
        <v>258</v>
      </c>
      <c r="F43" s="1">
        <f t="shared" ref="F43:F48" si="4">AVERAGE(M16,P16,S16)</f>
        <v>340</v>
      </c>
      <c r="G43" s="1">
        <f t="shared" ref="G43:G47" si="5">AVERAGE(M26,P26,S26)</f>
        <v>268</v>
      </c>
      <c r="H43" s="1"/>
      <c r="I43" s="1">
        <f t="shared" ref="I43:I48" si="6">STDEV(B43:D43)/SQRT(3)</f>
        <v>41.714639050471298</v>
      </c>
      <c r="J43" s="1">
        <f t="shared" ref="J43:J48" si="7">STDEV(E43:G43)/SQRT(3)</f>
        <v>25.82849417041399</v>
      </c>
      <c r="K43" s="1">
        <f t="shared" ref="K43:K48" si="8">_xlfn.T.TEST(B43:D43,E43:G43,2,2)</f>
        <v>0.74170813406393621</v>
      </c>
    </row>
    <row r="44" spans="1:24" x14ac:dyDescent="0.2">
      <c r="A44" s="2">
        <v>3</v>
      </c>
      <c r="B44" s="1">
        <f t="shared" si="0"/>
        <v>233.33333333333334</v>
      </c>
      <c r="C44" s="1">
        <f t="shared" si="1"/>
        <v>267.66666666666669</v>
      </c>
      <c r="D44" s="1">
        <f t="shared" si="2"/>
        <v>371.66666666666669</v>
      </c>
      <c r="E44" s="1">
        <f t="shared" si="3"/>
        <v>253.66666666666666</v>
      </c>
      <c r="F44" s="1">
        <f t="shared" si="4"/>
        <v>328.33333333333331</v>
      </c>
      <c r="G44" s="1">
        <f t="shared" si="5"/>
        <v>252</v>
      </c>
      <c r="H44" s="1"/>
      <c r="I44" s="1">
        <f t="shared" si="6"/>
        <v>41.587183448275098</v>
      </c>
      <c r="J44" s="1">
        <f t="shared" si="7"/>
        <v>25.171265216365047</v>
      </c>
      <c r="K44" s="1">
        <f t="shared" si="8"/>
        <v>0.80400442813536788</v>
      </c>
    </row>
    <row r="45" spans="1:24" x14ac:dyDescent="0.2">
      <c r="A45" s="2">
        <v>4</v>
      </c>
      <c r="B45" s="1">
        <f t="shared" si="0"/>
        <v>232.66666666666666</v>
      </c>
      <c r="C45" s="1">
        <f t="shared" si="1"/>
        <v>272.66666666666669</v>
      </c>
      <c r="D45" s="1">
        <f t="shared" si="2"/>
        <v>359</v>
      </c>
      <c r="E45" s="1">
        <f t="shared" si="3"/>
        <v>252.66666666666666</v>
      </c>
      <c r="F45" s="1">
        <f t="shared" si="4"/>
        <v>317.33333333333331</v>
      </c>
      <c r="G45" s="1">
        <f t="shared" si="5"/>
        <v>280</v>
      </c>
      <c r="H45" s="1"/>
      <c r="I45" s="1">
        <f t="shared" si="6"/>
        <v>37.277901970318055</v>
      </c>
      <c r="J45" s="1">
        <f t="shared" si="7"/>
        <v>18.74191183575622</v>
      </c>
      <c r="K45" s="1">
        <f t="shared" si="8"/>
        <v>0.91435219683181279</v>
      </c>
    </row>
    <row r="46" spans="1:24" x14ac:dyDescent="0.2">
      <c r="A46" s="2">
        <v>5</v>
      </c>
      <c r="B46" s="1">
        <f t="shared" si="0"/>
        <v>232</v>
      </c>
      <c r="C46" s="1">
        <f t="shared" si="1"/>
        <v>242.66666666666666</v>
      </c>
      <c r="D46" s="1">
        <f t="shared" si="2"/>
        <v>330.33333333333331</v>
      </c>
      <c r="E46" s="1">
        <f t="shared" si="3"/>
        <v>237.66666666666666</v>
      </c>
      <c r="F46" s="1">
        <f t="shared" si="4"/>
        <v>316.66666666666669</v>
      </c>
      <c r="G46" s="1">
        <f t="shared" si="5"/>
        <v>283</v>
      </c>
      <c r="H46" s="1"/>
      <c r="I46" s="1">
        <f t="shared" si="6"/>
        <v>31.152551765168042</v>
      </c>
      <c r="J46" s="1">
        <f t="shared" si="7"/>
        <v>22.888079813100664</v>
      </c>
      <c r="K46" s="1">
        <f t="shared" si="8"/>
        <v>0.79421339780597988</v>
      </c>
    </row>
    <row r="47" spans="1:24" x14ac:dyDescent="0.2">
      <c r="A47" s="2">
        <v>6</v>
      </c>
      <c r="B47" s="1">
        <f t="shared" si="0"/>
        <v>113</v>
      </c>
      <c r="C47" s="1">
        <f t="shared" si="1"/>
        <v>43.666666666666664</v>
      </c>
      <c r="D47" s="1">
        <f t="shared" si="2"/>
        <v>118</v>
      </c>
      <c r="E47" s="1">
        <f t="shared" si="3"/>
        <v>107</v>
      </c>
      <c r="F47" s="1">
        <f t="shared" si="4"/>
        <v>109.33333333333333</v>
      </c>
      <c r="G47" s="1">
        <f t="shared" si="5"/>
        <v>105.33333333333333</v>
      </c>
      <c r="H47" s="1"/>
      <c r="I47" s="1">
        <f t="shared" si="6"/>
        <v>23.987908476697609</v>
      </c>
      <c r="J47" s="1">
        <f t="shared" si="7"/>
        <v>1.1600340565456166</v>
      </c>
      <c r="K47" s="1">
        <f t="shared" si="8"/>
        <v>0.54976820954829275</v>
      </c>
    </row>
    <row r="48" spans="1:24" x14ac:dyDescent="0.2">
      <c r="A48" s="2" t="s">
        <v>5</v>
      </c>
      <c r="B48" s="1">
        <f t="shared" si="0"/>
        <v>1303.3333333333333</v>
      </c>
      <c r="C48" s="1">
        <f t="shared" si="1"/>
        <v>1369</v>
      </c>
      <c r="D48" s="1">
        <f t="shared" si="2"/>
        <v>1908.6666666666667</v>
      </c>
      <c r="E48" s="1">
        <f t="shared" si="3"/>
        <v>1355.6666666666667</v>
      </c>
      <c r="F48" s="1">
        <f t="shared" si="4"/>
        <v>1710.6666666666667</v>
      </c>
      <c r="G48" s="1">
        <f>AVERAGE(M31,P31,S31)</f>
        <v>1443.3333333333333</v>
      </c>
      <c r="H48" s="1"/>
      <c r="I48" s="1">
        <f t="shared" si="6"/>
        <v>191.77253115006766</v>
      </c>
      <c r="J48" s="1">
        <f t="shared" si="7"/>
        <v>106.76494315279596</v>
      </c>
      <c r="K48" s="1">
        <f t="shared" si="8"/>
        <v>0.91894874689172368</v>
      </c>
    </row>
    <row r="51" spans="1:7" x14ac:dyDescent="0.2">
      <c r="A51" s="2" t="s">
        <v>1</v>
      </c>
      <c r="B51" t="s">
        <v>58</v>
      </c>
      <c r="C51" t="s">
        <v>52</v>
      </c>
    </row>
    <row r="52" spans="1:7" x14ac:dyDescent="0.2">
      <c r="A52" s="2">
        <v>1</v>
      </c>
      <c r="B52">
        <f>AVERAGE(B42:D42)</f>
        <v>282.11111111111109</v>
      </c>
      <c r="C52">
        <f>AVERAGE(E42:G42)</f>
        <v>266.88888888888886</v>
      </c>
    </row>
    <row r="53" spans="1:7" x14ac:dyDescent="0.2">
      <c r="A53" s="2">
        <v>2</v>
      </c>
      <c r="B53">
        <f t="shared" ref="B53:B57" si="9">AVERAGE(B43:D43)</f>
        <v>306</v>
      </c>
      <c r="C53">
        <f t="shared" ref="C53:C58" si="10">AVERAGE(E43:G43)</f>
        <v>288.66666666666669</v>
      </c>
    </row>
    <row r="54" spans="1:7" x14ac:dyDescent="0.2">
      <c r="A54" s="2">
        <v>3</v>
      </c>
      <c r="B54">
        <f t="shared" si="9"/>
        <v>290.88888888888891</v>
      </c>
      <c r="C54">
        <f t="shared" si="10"/>
        <v>278</v>
      </c>
    </row>
    <row r="55" spans="1:7" x14ac:dyDescent="0.2">
      <c r="A55" s="2">
        <v>4</v>
      </c>
      <c r="B55">
        <f t="shared" si="9"/>
        <v>288.11111111111114</v>
      </c>
      <c r="C55">
        <f t="shared" si="10"/>
        <v>283.33333333333331</v>
      </c>
    </row>
    <row r="56" spans="1:7" x14ac:dyDescent="0.2">
      <c r="A56" s="2">
        <v>5</v>
      </c>
      <c r="B56">
        <f t="shared" si="9"/>
        <v>268.33333333333331</v>
      </c>
      <c r="C56">
        <f t="shared" si="10"/>
        <v>279.11111111111114</v>
      </c>
    </row>
    <row r="57" spans="1:7" x14ac:dyDescent="0.2">
      <c r="A57" s="2">
        <v>6</v>
      </c>
      <c r="B57">
        <f t="shared" si="9"/>
        <v>91.555555555555543</v>
      </c>
      <c r="C57">
        <f t="shared" si="10"/>
        <v>107.22222222222221</v>
      </c>
    </row>
    <row r="58" spans="1:7" x14ac:dyDescent="0.2">
      <c r="A58" s="2" t="s">
        <v>5</v>
      </c>
      <c r="B58">
        <f>AVERAGE(B48:D48)</f>
        <v>1527</v>
      </c>
      <c r="C58">
        <f t="shared" si="10"/>
        <v>1503.2222222222224</v>
      </c>
    </row>
    <row r="61" spans="1:7" x14ac:dyDescent="0.2">
      <c r="B61" s="1"/>
      <c r="C61" s="1"/>
      <c r="D61" s="1"/>
      <c r="E61" s="1"/>
      <c r="F61" s="1"/>
      <c r="G61" s="1"/>
    </row>
    <row r="62" spans="1:7" x14ac:dyDescent="0.2">
      <c r="B62" s="1"/>
      <c r="C62" s="1"/>
      <c r="D62" s="1"/>
      <c r="E62" s="1"/>
      <c r="F62" s="1"/>
      <c r="G62" s="1"/>
    </row>
    <row r="63" spans="1:7" x14ac:dyDescent="0.2">
      <c r="B63" s="1"/>
      <c r="C63" s="1"/>
      <c r="D63" s="1"/>
      <c r="E63" s="1"/>
      <c r="F63" s="1"/>
      <c r="G63" s="1"/>
    </row>
    <row r="64" spans="1:7" x14ac:dyDescent="0.2">
      <c r="B64" s="1"/>
      <c r="C64" s="1"/>
      <c r="D64" s="1"/>
      <c r="E64" s="1"/>
      <c r="F64" s="1"/>
      <c r="G64" s="1"/>
    </row>
    <row r="65" spans="2:7" x14ac:dyDescent="0.2">
      <c r="B65" s="1"/>
      <c r="C65" s="1"/>
      <c r="D65" s="1"/>
      <c r="E65" s="1"/>
      <c r="F65" s="1"/>
      <c r="G65" s="1"/>
    </row>
    <row r="66" spans="2:7" x14ac:dyDescent="0.2">
      <c r="B66" s="1"/>
      <c r="C66" s="1"/>
      <c r="D66" s="1"/>
      <c r="E66" s="1"/>
      <c r="F66" s="1"/>
      <c r="G66" s="1"/>
    </row>
    <row r="67" spans="2:7" x14ac:dyDescent="0.2">
      <c r="B67" s="1"/>
      <c r="C67" s="1"/>
      <c r="D67" s="1"/>
      <c r="E67" s="1"/>
      <c r="F67" s="1"/>
      <c r="G67" s="1"/>
    </row>
    <row r="68" spans="2:7" x14ac:dyDescent="0.2">
      <c r="B68" s="1"/>
      <c r="C68" s="1"/>
      <c r="D68" s="1"/>
      <c r="E68" s="1"/>
      <c r="F68" s="1"/>
      <c r="G68" s="1"/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Sox5</vt:lpstr>
      <vt:lpstr>Tbr1 Ctip2</vt:lpstr>
      <vt:lpstr>rorb</vt:lpstr>
      <vt:lpstr>Cux1</vt:lpstr>
      <vt:lpstr>DAPI</vt:lpstr>
    </vt:vector>
  </TitlesOfParts>
  <Company>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2020-11-17T17:59:37Z</dcterms:created>
  <dcterms:modified xsi:type="dcterms:W3CDTF">2021-09-29T18:37:27Z</dcterms:modified>
</cp:coreProperties>
</file>